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17.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Usage Guidelines" sheetId="1" state="visible" r:id="rId2"/>
    <sheet name="Standard" sheetId="2" state="visible" r:id="rId3"/>
    <sheet name="Process Definitions" sheetId="3" state="visible" r:id="rId4"/>
    <sheet name="Process  Mapping" sheetId="4" state="visible" r:id="rId5"/>
    <sheet name="Overall Assessment" sheetId="5" state="visible" r:id="rId6"/>
    <sheet name="Conformance Criteria" sheetId="6" state="visible" r:id="rId7"/>
    <sheet name="Qualifiers" sheetId="7" state="visible" r:id="rId8"/>
    <sheet name="Issue Log" sheetId="8" state="visible" r:id="rId9"/>
    <sheet name="CAN" sheetId="9" state="visible" r:id="rId10"/>
    <sheet name="FINTRAC" sheetId="10" state="visible" r:id="rId11"/>
    <sheet name="US" sheetId="11" state="visible" r:id="rId12"/>
    <sheet name="UK" sheetId="12" state="visible" r:id="rId13"/>
    <sheet name="AUS" sheetId="13" state="visible" r:id="rId14"/>
    <sheet name="EU 1502" sheetId="14" state="visible" r:id="rId15"/>
    <sheet name="FATF" sheetId="15" state="visible" r:id="rId16"/>
    <sheet name="PD Translation" sheetId="16" state="visible" r:id="rId17"/>
    <sheet name="References" sheetId="17" state="visible" r:id="rId18"/>
  </sheets>
  <definedNames>
    <definedName function="false" hidden="false" name="Google_Sheet_Link_1174405335" vbProcedure="false">'Usage Guidelines'!$A$16</definedName>
    <definedName function="false" hidden="false" name="Google_Sheet_Link_1218331657" vbProcedure="false">TargetLang</definedName>
    <definedName function="false" hidden="false" name="TargetLang" vbProcedure="false">'PD Translation'!$C$2</definedName>
    <definedName function="false" hidden="false" name="Google_Sheet_Link_135841067" vbProcedure="false">'Usage Guidelines'!$A$35</definedName>
    <definedName function="false" hidden="false" name="Google_Sheet_Link_1426168542" vbProcedure="false">'Usage Guidelines'!$A$46</definedName>
    <definedName function="false" hidden="false" name="Google_Sheet_Link_1479204673" vbProcedure="false">ProcessDefinitionsTab</definedName>
    <definedName function="false" hidden="false" name="ProcessDefinitionsTab" vbProcedure="false">'Process Definitions'!$A$3:$I$48</definedName>
    <definedName function="false" hidden="false" name="Google_Sheet_Link_1832455674" vbProcedure="false">target_lang</definedName>
    <definedName function="false" hidden="false" name="target_lang" vbProcedure="false">'PD Translation'!$C$2</definedName>
    <definedName function="false" hidden="false" name="Google_Sheet_Link_387744640" vbProcedure="false">'Usage Guidelines'!$B$16</definedName>
    <definedName function="false" hidden="false" name="Google_Sheet_Link_433724687" vbProcedure="false">'Usage Guidelines'!$A$35</definedName>
    <definedName function="false" hidden="false" name="Google_Sheet_Link_463188640" vbProcedure="false">'Usage Guidelines'!$A$46</definedName>
    <definedName function="false" hidden="false" name="Google_Sheet_Link_981258559" vbProcedure="false">'Usage Guidelines'!$B$10</definedName>
    <definedName function="false" hidden="false" name="Google_Sheet_Link_989628462" vbProcedure="false">'Usage Guidelines'!$A$10</definedName>
    <definedName function="false" hidden="false" name="TRUSTEDPROCESSDEFINITIONS" vbProcedure="false">#REF!</definedName>
  </definedNames>
  <calcPr iterateCount="100" refMode="A1" iterate="false" iterateDelta="0.0001"/>
  <extLst>
    <ext xmlns:loext="http://schemas.libreoffice.org/" uri="{7626C862-2A13-11E5-B345-FEFF819CDC9F}">
      <loext:extCalcPr stringRefSyntax="ExcelA1"/>
    </ext>
  </extLst>
</workbook>
</file>

<file path=xl/comments6.xml><?xml version="1.0" encoding="utf-8"?>
<comments xmlns="http://schemas.openxmlformats.org/spreadsheetml/2006/main" xmlns:xdr="http://schemas.openxmlformats.org/drawingml/2006/spreadsheetDrawing">
  <authors>
    <author> </author>
  </authors>
  <commentList>
    <comment ref="B79" authorId="0">
      <text>
        <r>
          <rPr>
            <sz val="10"/>
            <color rgb="FF000000"/>
            <rFont val="Arial"/>
            <family val="0"/>
            <charset val="1"/>
          </rPr>
          <t xml:space="preserve">======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sharedStrings.xml><?xml version="1.0" encoding="utf-8"?>
<sst xmlns="http://schemas.openxmlformats.org/spreadsheetml/2006/main" count="2751" uniqueCount="1695">
  <si>
    <t xml:space="preserve">Conformity Assessment Scheme: Trusted Digital Identity for Use by Public Sector Services Assessment Workbook Usage Guidelines </t>
  </si>
  <si>
    <t xml:space="preserve">Latest Revision Date: 2022-07-08</t>
  </si>
  <si>
    <t xml:space="preserve">PLEASE NOTE: THIS ASSESSMENT WORKBOOK IS STILL IN DEVELOPMENT AND IS SUBJECT TO CHANGE.</t>
  </si>
  <si>
    <t xml:space="preserve">Note: Some cells within the Assessment Workbook may be colour shaded.</t>
  </si>
  <si>
    <t xml:space="preserve">DISCLAIMER:  THIS ASSESSMENT WORKBOOK HAS NOT BEEN ENDORSED OR APPROVED BY GOVERNANCE. THE CONFORMANCE CRITERIA MAY CHANGE.</t>
  </si>
  <si>
    <t xml:space="preserve">Colour Shading</t>
  </si>
  <si>
    <t xml:space="preserve">Meaning</t>
  </si>
  <si>
    <t xml:space="preserve">THIS ASSESSMENT WORKBOOK IS SUBJECT TO THE FOLLOWING:</t>
  </si>
  <si>
    <t xml:space="preserve">Indicates Process Definitions and accompanying Conformance Criteria that may be used for the assessment. (Note: Additional conformance criteria may also be used.)</t>
  </si>
  <si>
    <t xml:space="preserve">Indicates revised Process Definitions resulting from PSP PCTF Version 1.3. The changes will need to be promulgated to the CIOSC Standard.</t>
  </si>
  <si>
    <t xml:space="preserve">Indicates new proposed Conformance Criteria that are still under development.</t>
  </si>
  <si>
    <t xml:space="preserve">Overview</t>
  </si>
  <si>
    <t xml:space="preserve">These usage guidelines provide context to aid users in the use of the PCTF Assessment Workbook. They are not meant to provide guidance to prepare for an assessment; rather, these guidelines are intended to aid in the interpretation of the workbook organization and the terminology used throughout.</t>
  </si>
  <si>
    <t xml:space="preserve">The PCTF Assessment Workbook assumes that the reader is familiar with the PSP PCTF Consolidated Overview document. The Consolidated Overview document sets context and provides critical background information to ensure proper interpretation of the material contained in this workbook.</t>
  </si>
  <si>
    <t xml:space="preserve">Worksheets</t>
  </si>
  <si>
    <t xml:space="preserve">Process Definitions</t>
  </si>
  <si>
    <t xml:space="preserve">This worksheet contains descriptions of the PSP PCTF processes as currently defined in the Public Sector Profile of the Pan-Canadian Trust Framework Version 1.3 (PSP PCTF V1.3) Consolidated Overview document.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</si>
  <si>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 xml:space="preserve">Process Mapping</t>
  </si>
  <si>
    <t xml:space="preserve">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</si>
  <si>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 xml:space="preserve">Overall Assessment</t>
  </si>
  <si>
    <t xml:space="preserve">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</si>
  <si>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 xml:space="preserve">Conformance Criteria</t>
  </si>
  <si>
    <t xml:space="preserve">This worksheet contains the detailed conformance criteria that relate to each of the PSP PCTF processes. There are several significant elements to this worksheet that should be noted to improve interpretation.</t>
  </si>
  <si>
    <r>
      <rPr>
        <b val="true"/>
        <sz val="12"/>
        <color rgb="FF000000"/>
        <rFont val="Calibri"/>
        <family val="0"/>
        <charset val="1"/>
      </rPr>
      <t xml:space="preserve">1</t>
    </r>
    <r>
      <rPr>
        <sz val="12"/>
        <color rgb="FF000000"/>
        <rFont val="Calibri"/>
        <family val="0"/>
        <charset val="1"/>
      </rPr>
      <t xml:space="preserve">.        The first process is not a “process” per se, but rather a set of enterprise-wide conformance criteria that identify the best practice requirements that help define a solid foundation upon which a secure, privacy-enhancing, program or service can be offered.</t>
    </r>
  </si>
  <si>
    <r>
      <rPr>
        <b val="true"/>
        <sz val="12"/>
        <color rgb="FF000000"/>
        <rFont val="Calibri"/>
        <family val="0"/>
        <charset val="1"/>
      </rPr>
      <t xml:space="preserve">2</t>
    </r>
    <r>
      <rPr>
        <sz val="12"/>
        <color rgb="FF000000"/>
        <rFont val="Calibri"/>
        <family val="0"/>
        <charset val="1"/>
      </rPr>
      <t xml:space="preserve">.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</si>
  <si>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val="true"/>
        <sz val="12"/>
        <color rgb="FF000000"/>
        <rFont val="Calibri"/>
        <family val="0"/>
        <charset val="1"/>
      </rPr>
      <t xml:space="preserve">3.</t>
    </r>
    <r>
      <rPr>
        <sz val="12"/>
        <color rgb="FF000000"/>
        <rFont val="Calibri"/>
        <family val="0"/>
        <charset val="1"/>
      </rPr>
      <t xml:space="preserve">        Each process contains 3 information cells at its beginning. These are:
     </t>
    </r>
    <r>
      <rPr>
        <b val="true"/>
        <sz val="12"/>
        <color rgb="FF000000"/>
        <rFont val="Calibri"/>
        <family val="0"/>
        <charset val="1"/>
      </rPr>
      <t xml:space="preserve">a</t>
    </r>
    <r>
      <rPr>
        <sz val="12"/>
        <color rgb="FF000000"/>
        <rFont val="Calibri"/>
        <family val="0"/>
        <charset val="1"/>
      </rPr>
      <t xml:space="preserve">.        The definition, copied from the PSP PCTF Consolidated Overview document for reference purposes.
     </t>
    </r>
    <r>
      <rPr>
        <b val="true"/>
        <sz val="12"/>
        <color rgb="FF000000"/>
        <rFont val="Calibri"/>
        <family val="0"/>
        <charset val="1"/>
      </rPr>
      <t xml:space="preserve">b</t>
    </r>
    <r>
      <rPr>
        <sz val="12"/>
        <color rgb="FF000000"/>
        <rFont val="Calibri"/>
        <family val="0"/>
        <charset val="1"/>
      </rPr>
      <t xml:space="preserve">.        “Precursor Process(es)” are processes that must be executed prior to the execution of the process being examined.
     </t>
    </r>
    <r>
      <rPr>
        <b val="true"/>
        <sz val="12"/>
        <color rgb="FF000000"/>
        <rFont val="Calibri"/>
        <family val="0"/>
        <charset val="1"/>
      </rPr>
      <t xml:space="preserve">c</t>
    </r>
    <r>
      <rPr>
        <sz val="12"/>
        <color rgb="FF000000"/>
        <rFont val="Calibri"/>
        <family val="0"/>
        <charset val="1"/>
      </rPr>
      <t xml:space="preserve">.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</si>
  <si>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 xml:space="preserve">4.        The Conformance Criteria column contains the conformance criteria and the Qualifier column indicates the assessment levels based on risk to which the conformance criteria apply.</t>
  </si>
  <si>
    <r>
      <rPr>
        <b val="true"/>
        <sz val="12"/>
        <color rgb="FF000000"/>
        <rFont val="Calibri"/>
        <family val="0"/>
        <charset val="1"/>
      </rPr>
      <t xml:space="preserve">5</t>
    </r>
    <r>
      <rPr>
        <sz val="12"/>
        <color rgb="FF000000"/>
        <rFont val="Calibri"/>
        <family val="0"/>
        <charset val="1"/>
      </rPr>
      <t xml:space="preserve">.        Several CC ID X-Ref columns contain cross references to previous PCTF versions and are used by internal working groups to support traceability as the conformance criteria evolve.</t>
    </r>
  </si>
  <si>
    <r>
      <rPr>
        <b val="true"/>
        <sz val="12"/>
        <color rgb="FF000000"/>
        <rFont val="Calibri"/>
        <family val="0"/>
        <charset val="1"/>
      </rPr>
      <t xml:space="preserve">6</t>
    </r>
    <r>
      <rPr>
        <sz val="12"/>
        <color rgb="FF000000"/>
        <rFont val="Calibri"/>
        <family val="0"/>
        <charset val="1"/>
      </rPr>
      <t xml:space="preserve">.        Obsolete conformance criteria rows may appear in some processes. These are used by internal working groups to support traceability as the conformance criteria evolve.</t>
    </r>
  </si>
  <si>
    <r>
      <rPr>
        <b val="true"/>
        <sz val="12"/>
        <color rgb="FF000000"/>
        <rFont val="Calibri"/>
        <family val="0"/>
        <charset val="1"/>
      </rPr>
      <t xml:space="preserve">7</t>
    </r>
    <r>
      <rPr>
        <sz val="12"/>
        <color rgb="FF000000"/>
        <rFont val="Calibri"/>
        <family val="0"/>
        <charset val="1"/>
      </rPr>
      <t xml:space="preserve">.        The Working Notes column is used by internal working groups to record informal notes used during the development and ratification of conformance criteria as they evolve.</t>
    </r>
  </si>
  <si>
    <r>
      <rPr>
        <b val="true"/>
        <sz val="12"/>
        <color rgb="FF000000"/>
        <rFont val="Calibri"/>
        <family val="0"/>
        <charset val="1"/>
      </rPr>
      <t xml:space="preserve">8</t>
    </r>
    <r>
      <rPr>
        <sz val="12"/>
        <color rgb="FF000000"/>
        <rFont val="Calibri"/>
        <family val="0"/>
        <charset val="1"/>
      </rPr>
      <t xml:space="preserve">.        The Assessment/Conditions-Observations columns are intended for use by an assessor during an active assessment.</t>
    </r>
  </si>
  <si>
    <t xml:space="preserve">Qualifiers</t>
  </si>
  <si>
    <t xml:space="preserve">These are the qualifiers of the conformance criteria. The qualifiers are assessment levels based on risk.</t>
  </si>
  <si>
    <t xml:space="preserve">Issue Log</t>
  </si>
  <si>
    <t xml:space="preserve">This worksheet is used by the assessor to note structural or individual conformance criteria issues that should be looked at in future versions of the PSP PCTF.</t>
  </si>
  <si>
    <t xml:space="preserve">Mapping to Other Frameworks</t>
  </si>
  <si>
    <t xml:space="preserve">These are additional worksheets (e.g., CAN, FINTRAC) that help inform the mapping of the PSP PCTF to other trust framework schemes and guidance (under development).</t>
  </si>
  <si>
    <t xml:space="preserve">References</t>
  </si>
  <si>
    <t xml:space="preserve">These are references to documents or standards that were consulted in the development of the conformance criteria.</t>
  </si>
  <si>
    <t xml:space="preserve">Additional Notes</t>
  </si>
  <si>
    <r>
      <rPr>
        <sz val="12"/>
        <color rgb="FF000000"/>
        <rFont val="Calibri"/>
        <family val="2"/>
        <charset val="1"/>
      </rPr>
      <t xml:space="preserve">To determine the processes and individual conformance criteria that apply in a particular assessment instance, two activities are recommended:
</t>
    </r>
    <r>
      <rPr>
        <b val="true"/>
        <sz val="12"/>
        <color rgb="FF000000"/>
        <rFont val="Calibri"/>
        <family val="0"/>
        <charset val="1"/>
      </rPr>
      <t xml:space="preserve">1</t>
    </r>
    <r>
      <rPr>
        <sz val="12"/>
        <color rgb="FF000000"/>
        <rFont val="Calibri"/>
        <family val="0"/>
        <charset val="1"/>
      </rPr>
      <t xml:space="preserve">.        The Process mapping worksheet may be used to align business processes and service solutions, of the entity under assessment, to the PSP PCTF processes as defined. This will identify the processes within the scope of an assessme</t>
    </r>
    <r>
      <rPr>
        <b val="true"/>
        <sz val="12"/>
        <color rgb="FF000000"/>
        <rFont val="Calibri"/>
        <family val="0"/>
        <charset val="1"/>
      </rPr>
      <t xml:space="preserve">n</t>
    </r>
    <r>
      <rPr>
        <sz val="12"/>
        <color rgb="FF000000"/>
        <rFont val="Calibri"/>
        <family val="0"/>
        <charset val="1"/>
      </rPr>
      <t xml:space="preserve">t.
</t>
    </r>
    <r>
      <rPr>
        <b val="true"/>
        <sz val="12"/>
        <color rgb="FF000000"/>
        <rFont val="Calibri"/>
        <family val="0"/>
        <charset val="1"/>
      </rPr>
      <t xml:space="preserve">2</t>
    </r>
    <r>
      <rPr>
        <sz val="12"/>
        <color rgb="FF000000"/>
        <rFont val="Calibri"/>
        <family val="0"/>
        <charset val="1"/>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val="true"/>
        <sz val="12"/>
        <color rgb="FF000000"/>
        <rFont val="Calibri"/>
        <family val="2"/>
        <charset val="1"/>
      </rPr>
      <t xml:space="preserve">NOTE</t>
    </r>
    <r>
      <rPr>
        <sz val="12"/>
        <color rgb="FF000000"/>
        <rFont val="Calibri"/>
        <family val="0"/>
        <charset val="1"/>
      </rPr>
      <t xml:space="preserve">: The determination of assessment scope may be done in advance by the entity under assessment to help prepare for an assessment; the scope definition will be validated by the assessor during the initial stages of an assessment.</t>
    </r>
  </si>
  <si>
    <t xml:space="preserve">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</si>
  <si>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rgb="FF000000"/>
        <rFont val="Calibri"/>
        <family val="0"/>
        <charset val="1"/>
      </rPr>
      <t xml:space="preserve">The conformance criteria requirement statements will always contain at least one of the following keywords (in </t>
    </r>
    <r>
      <rPr>
        <b val="true"/>
        <sz val="12"/>
        <color rgb="FF000000"/>
        <rFont val="Calibri"/>
        <family val="0"/>
        <charset val="1"/>
      </rPr>
      <t xml:space="preserve">BOLD CAPS</t>
    </r>
    <r>
      <rPr>
        <sz val="12"/>
        <color rgb="FF000000"/>
        <rFont val="Calibri"/>
        <family val="0"/>
        <charset val="1"/>
      </rPr>
      <t xml:space="preserve">):</t>
    </r>
  </si>
  <si>
    <r>
      <rPr>
        <b val="true"/>
        <sz val="12"/>
        <color rgb="FF000000"/>
        <rFont val="Calibri"/>
        <family val="0"/>
        <charset val="1"/>
      </rPr>
      <t xml:space="preserve">    MUST </t>
    </r>
    <r>
      <rPr>
        <sz val="12"/>
        <color rgb="FF000000"/>
        <rFont val="Calibri"/>
        <family val="0"/>
        <charset val="1"/>
      </rPr>
      <t xml:space="preserve">means that the requirement is absolute as part of the conformance criteria.</t>
    </r>
  </si>
  <si>
    <r>
      <rPr>
        <b val="true"/>
        <sz val="12"/>
        <color rgb="FF000000"/>
        <rFont val="Calibri"/>
        <family val="0"/>
        <charset val="1"/>
      </rPr>
      <t xml:space="preserve">    MUST NOT</t>
    </r>
    <r>
      <rPr>
        <sz val="12"/>
        <color rgb="FF000000"/>
        <rFont val="Calibri"/>
        <family val="0"/>
        <charset val="1"/>
      </rPr>
      <t xml:space="preserve"> means that the requirement is an absolute prohibition of the conformance criteria.</t>
    </r>
  </si>
  <si>
    <r>
      <rPr>
        <b val="true"/>
        <sz val="12"/>
        <color rgb="FF000000"/>
        <rFont val="Calibri"/>
        <family val="0"/>
        <charset val="1"/>
      </rPr>
      <t xml:space="preserve">    SHOULD </t>
    </r>
    <r>
      <rPr>
        <sz val="12"/>
        <color rgb="FF000000"/>
        <rFont val="Calibri"/>
        <family val="0"/>
        <charset val="1"/>
      </rPr>
      <t xml:space="preserve">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</si>
  <si>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val="true"/>
        <sz val="12"/>
        <color rgb="FF000000"/>
        <rFont val="Calibri"/>
        <family val="0"/>
        <charset val="1"/>
      </rPr>
      <t xml:space="preserve">    SHOULD NOT </t>
    </r>
    <r>
      <rPr>
        <sz val="12"/>
        <color rgb="FF000000"/>
        <rFont val="Calibri"/>
        <family val="0"/>
        <charset val="1"/>
      </rPr>
      <t xml:space="preserve">means that a valid reason may exist in particular circumstances when the requirement is acceptable or even useful, however the full implications should be understoon and the case carefully weighed before choosing to not to conform to the requirement as described.</t>
    </r>
  </si>
  <si>
    <r>
      <rPr>
        <b val="true"/>
        <sz val="12"/>
        <color rgb="FF000000"/>
        <rFont val="Calibri"/>
        <family val="0"/>
        <charset val="1"/>
      </rPr>
      <t xml:space="preserve">    MAY </t>
    </r>
    <r>
      <rPr>
        <sz val="12"/>
        <color rgb="FF000000"/>
        <rFont val="Calibri"/>
        <family val="0"/>
        <charset val="1"/>
      </rPr>
      <t xml:space="preserve">means the requirement is discretionary but recommended.</t>
    </r>
  </si>
  <si>
    <t xml:space="preserve">Definitions</t>
  </si>
  <si>
    <t xml:space="preserve"> </t>
  </si>
  <si>
    <t xml:space="preserve">Most of the terms used in the PCTF Assessment Workbook can be found in the Terms and Definitions appendix of the PSP PCTF Consolidated Overview document. However, there are three terms that are specific to the PCTF Assessment Workbook:</t>
  </si>
  <si>
    <r>
      <rPr>
        <b val="true"/>
        <sz val="12"/>
        <color rgb="FF000000"/>
        <rFont val="Calibri"/>
        <family val="0"/>
        <charset val="1"/>
      </rPr>
      <t xml:space="preserve">Acceptable information provider</t>
    </r>
    <r>
      <rPr>
        <sz val="12"/>
        <color rgb="FF000000"/>
        <rFont val="Calibri"/>
        <family val="0"/>
        <charset val="1"/>
      </rPr>
      <t xml:space="preserve">: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</si>
  <si>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val="true"/>
        <sz val="12"/>
        <color rgb="FF000000"/>
        <rFont val="Calibri"/>
        <family val="0"/>
        <charset val="1"/>
      </rPr>
      <t xml:space="preserve">Initiating party</t>
    </r>
    <r>
      <rPr>
        <sz val="12"/>
        <color rgb="FF000000"/>
        <rFont val="Calibri"/>
        <family val="0"/>
        <charset val="1"/>
      </rPr>
      <t xml:space="preserve">: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</si>
  <si>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val="true"/>
        <sz val="12"/>
        <color rgb="FF000000"/>
        <rFont val="Calibri"/>
        <family val="0"/>
        <charset val="1"/>
      </rPr>
      <t xml:space="preserve">Parties in the relationship</t>
    </r>
    <r>
      <rPr>
        <sz val="12"/>
        <color rgb="FF000000"/>
        <rFont val="Calibri"/>
        <family val="0"/>
        <charset val="1"/>
      </rPr>
      <t xml:space="preserve">: These are the parties identified as having a relationship in the program/service context. These may be a role (e.g., Subject, Holder, etc.) as defined in the PSP PCTF Consolidated Overview or an unregistered entity, as defined in the program/service context.</t>
    </r>
  </si>
  <si>
    <t xml:space="preserve">PSP PCTF Process Definitions</t>
  </si>
  <si>
    <t xml:space="preserve">Discovery Questions</t>
  </si>
  <si>
    <t xml:space="preserve">Additonal Guidance</t>
  </si>
  <si>
    <t xml:space="preserve">ID</t>
  </si>
  <si>
    <t xml:space="preserve">Process Name</t>
  </si>
  <si>
    <t xml:space="preserve">Process Description</t>
  </si>
  <si>
    <t xml:space="preserve">Input State</t>
  </si>
  <si>
    <t xml:space="preserve">Output State</t>
  </si>
  <si>
    <t xml:space="preserve">CAN/CIOSC 103:1 Outcome Statement</t>
  </si>
  <si>
    <t xml:space="preserve">CAN/CIOSC 103:1 Activites and Tasks Description</t>
  </si>
  <si>
    <t xml:space="preserve">ENWM</t>
  </si>
  <si>
    <t xml:space="preserve">Enterprise-Wide Management</t>
  </si>
  <si>
    <t xml:space="preserve">General requirements for enterprise-wide management that are applicable to all processes identified in the PCTF </t>
  </si>
  <si>
    <t xml:space="preserve">IDDG</t>
  </si>
  <si>
    <t xml:space="preserve">Identity Domain General</t>
  </si>
  <si>
    <t xml:space="preserve">General requirements for the identity domain atomic processes</t>
  </si>
  <si>
    <t xml:space="preserve">Who is responsible for the program?
Are there one or serveral ministries, departments, agencies, commericial providers involved? 
Who are they and what to they do?</t>
  </si>
  <si>
    <t xml:space="preserve">IDID</t>
  </si>
  <si>
    <t xml:space="preserve">Identity Information Determination</t>
  </si>
  <si>
    <t xml:space="preserve">Identity Information Determination is the process of determining the identity context, the identity information requirements, and the identifier.</t>
  </si>
  <si>
    <r>
      <rPr>
        <b val="true"/>
        <sz val="12"/>
        <color rgb="FF000000"/>
        <rFont val="Calibri"/>
        <family val="2"/>
        <charset val="1"/>
      </rPr>
      <t xml:space="preserve">No Determination Made:</t>
    </r>
    <r>
      <rPr>
        <sz val="12"/>
        <color rgb="FF000000"/>
        <rFont val="Calibri"/>
        <family val="2"/>
        <charset val="1"/>
      </rPr>
      <t xml:space="preserve"> The identity context, the identity information requirements, and the identifier have not been determined
</t>
    </r>
  </si>
  <si>
    <r>
      <rPr>
        <b val="true"/>
        <sz val="12"/>
        <color rgb="FF000000"/>
        <rFont val="Calibri"/>
        <family val="2"/>
        <charset val="1"/>
      </rPr>
      <t xml:space="preserve">Determination Made:</t>
    </r>
    <r>
      <rPr>
        <sz val="12"/>
        <color rgb="FF000000"/>
        <rFont val="Calibri"/>
        <family val="2"/>
        <charset val="1"/>
      </rPr>
      <t xml:space="preserve">  The identity context, the identity information requirements, and the identifier have been determined</t>
    </r>
  </si>
  <si>
    <t xml:space="preserve">As a result of the successful implementation of the Identity Information Determination process, the identity context and identity information requirements have been defined.</t>
  </si>
  <si>
    <t xml:space="preserve">The organization shall define its requirements  to meet the Identity Information Determination</t>
  </si>
  <si>
    <t xml:space="preserve">What information do you use to identify: Individial Organizations.
Have you done a Privacy Impact Assessment? (this info may already be documented)</t>
  </si>
  <si>
    <t xml:space="preserve">IDED</t>
  </si>
  <si>
    <t xml:space="preserve">Identity Evidence Determination</t>
  </si>
  <si>
    <t xml:space="preserve">Identity Evidence Determination is the process of determining the acceptable evidence of identity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</si>
  <si>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identity has not been determined
</t>
    </r>
  </si>
  <si>
    <r>
      <rPr>
        <b val="true"/>
        <sz val="12"/>
        <color rgb="FF000000"/>
        <rFont val="Calibri"/>
        <family val="2"/>
        <charset val="1"/>
      </rPr>
      <t xml:space="preserve">Determination Made:</t>
    </r>
    <r>
      <rPr>
        <sz val="12"/>
        <color rgb="FF000000"/>
        <rFont val="Calibri"/>
        <family val="2"/>
        <charset val="1"/>
      </rPr>
      <t xml:space="preserve"> The acceptable evidence of identity has been determined
</t>
    </r>
  </si>
  <si>
    <t xml:space="preserve">As a result of the successful implementation of the Identity Evidence Determination process, the evidence of identity has been determined to be acceptable.</t>
  </si>
  <si>
    <t xml:space="preserve">The organization shall define its processes for Identity Resolution and Identity Evidence Acceptance  to meet the Identity Evidence Determination Outcomes</t>
  </si>
  <si>
    <t xml:space="preserve">What are the acceptable documents to be used as evidence?
What else do you allow or accept as evidence?
Is it just for identity, or for other purposes as well?</t>
  </si>
  <si>
    <t xml:space="preserve">IDEA</t>
  </si>
  <si>
    <t xml:space="preserve">Identity Evidence Acceptance</t>
  </si>
  <si>
    <t xml:space="preserve">Identity Evidence Acceptance is the process of confirming that the evidence of identity presented (whether physical or electronic) is acceptable.</t>
  </si>
  <si>
    <r>
      <rPr>
        <b val="true"/>
        <sz val="12"/>
        <color rgb="FF000000"/>
        <rFont val="Calibri"/>
        <family val="2"/>
        <charset val="1"/>
      </rPr>
      <t xml:space="preserve">Unconfirmed Identity Evidence:</t>
    </r>
    <r>
      <rPr>
        <sz val="12"/>
        <color rgb="FF000000"/>
        <rFont val="Calibri"/>
        <family val="2"/>
        <charset val="1"/>
      </rPr>
      <t xml:space="preserve"> The evidence of identity has not been confirmed as being acceptable</t>
    </r>
  </si>
  <si>
    <r>
      <rPr>
        <b val="true"/>
        <sz val="12"/>
        <color rgb="FF000000"/>
        <rFont val="Calibri"/>
        <family val="2"/>
        <charset val="1"/>
      </rPr>
      <t xml:space="preserve">Confirmed Identity Evidence:</t>
    </r>
    <r>
      <rPr>
        <sz val="12"/>
        <color rgb="FF000000"/>
        <rFont val="Calibri"/>
        <family val="2"/>
        <charset val="1"/>
      </rPr>
      <t xml:space="preserve"> The evidence of identity has been confirmed as being acceptable</t>
    </r>
  </si>
  <si>
    <t xml:space="preserve">As a result of the successful implementation of the Identity Evidence Acceptance process, the evidence of identity has been confirmed as admissible.</t>
  </si>
  <si>
    <t xml:space="preserve">The organization shall define its processes for Identity Resolution, Identity Establishment, Identity Verification, and Identity Evidence Determination to meet the Identity Evidence Acceptance Outcomes</t>
  </si>
  <si>
    <r>
      <rPr>
        <sz val="12"/>
        <color rgb="FF000000"/>
        <rFont val="Calibri"/>
        <family val="2"/>
        <charset val="1"/>
      </rPr>
      <t xml:space="preserve">Formerly: </t>
    </r>
    <r>
      <rPr>
        <b val="true"/>
        <i val="true"/>
        <sz val="10"/>
        <color rgb="FF000000"/>
        <rFont val="Calibri"/>
        <family val="2"/>
        <charset val="1"/>
      </rPr>
      <t xml:space="preserve">Identity Evidence Validation</t>
    </r>
    <r>
      <rPr>
        <sz val="10"/>
        <color rgb="FF000000"/>
        <rFont val="Calibri"/>
        <family val="2"/>
        <charset val="1"/>
      </rPr>
      <t xml:space="preserve">.</t>
    </r>
  </si>
  <si>
    <t xml:space="preserve">IDIV</t>
  </si>
  <si>
    <t xml:space="preserve">Identity Information Validation</t>
  </si>
  <si>
    <t xml:space="preserve">Identity Information Validation is the process of confirming the accuracy of identity information about a Subject as established by the Issuer. </t>
  </si>
  <si>
    <r>
      <rPr>
        <b val="true"/>
        <sz val="12"/>
        <color rgb="FF000000"/>
        <rFont val="Calibri"/>
        <family val="2"/>
        <charset val="1"/>
      </rPr>
      <t xml:space="preserve">Unconfirmed identity information: </t>
    </r>
    <r>
      <rPr>
        <sz val="12"/>
        <color rgb="FF000000"/>
        <rFont val="Calibri"/>
        <family val="2"/>
        <charset val="1"/>
      </rPr>
      <t xml:space="preserve"> The identity information has not been confirmed with the Issuer
</t>
    </r>
  </si>
  <si>
    <r>
      <rPr>
        <b val="true"/>
        <sz val="12"/>
        <color rgb="FF000000"/>
        <rFont val="Calibri"/>
        <family val="2"/>
        <charset val="1"/>
      </rPr>
      <t xml:space="preserve">Confirmed Identity Information:</t>
    </r>
    <r>
      <rPr>
        <sz val="12"/>
        <color rgb="FF000000"/>
        <rFont val="Calibri"/>
        <family val="2"/>
        <charset val="1"/>
      </rPr>
      <t xml:space="preserve"> The identity information has been confirmed with the Issuer</t>
    </r>
  </si>
  <si>
    <t xml:space="preserve">As a result of the successful implementation of the Identity Information Validation process, the identity information has been confirmed with the Issuer.</t>
  </si>
  <si>
    <t xml:space="preserve">The organization shall define its processes for Identity Evidence Acceptance, Identity  Maintenance, Credential Issuance, Credential Verification, Credential Recovery, and Credential Revocation to meet the Identity Information Validation Outcomes</t>
  </si>
  <si>
    <t xml:space="preserve">How is the identity information confirmed as being accurate? Is it being accepted from the evidence at face-value? Is it being checked back to the authoritative source? Are security features being use to ensure no tampering etc? What are the documented procedures in place?</t>
  </si>
  <si>
    <t xml:space="preserve">IDRE</t>
  </si>
  <si>
    <t xml:space="preserve">Identity Resolution</t>
  </si>
  <si>
    <t xml:space="preserve">Identity Resolution is the process of establishing the uniqueness of a Subject within a population through the use of identity information.</t>
  </si>
  <si>
    <r>
      <rPr>
        <b val="true"/>
        <sz val="12"/>
        <color rgb="FF000000"/>
        <rFont val="Calibri"/>
        <family val="2"/>
        <charset val="1"/>
      </rPr>
      <t xml:space="preserve">Identity Information:</t>
    </r>
    <r>
      <rPr>
        <sz val="12"/>
        <color rgb="FF000000"/>
        <rFont val="Calibri"/>
        <family val="2"/>
        <charset val="1"/>
      </rPr>
      <t xml:space="preserve"> The identity information may or may not be unique to one and only one Subject
</t>
    </r>
  </si>
  <si>
    <r>
      <rPr>
        <b val="true"/>
        <sz val="12"/>
        <color rgb="FF000000"/>
        <rFont val="Calibri"/>
        <family val="2"/>
        <charset val="1"/>
      </rPr>
      <t xml:space="preserve">Unique Identity Information:</t>
    </r>
    <r>
      <rPr>
        <sz val="12"/>
        <color rgb="FF000000"/>
        <rFont val="Calibri"/>
        <family val="2"/>
        <charset val="1"/>
      </rPr>
      <t xml:space="preserve"> The identity information is unique to one and only one Subject 
</t>
    </r>
  </si>
  <si>
    <t xml:space="preserve">As a result of the successful implementation of the Identity Resolution process, identity information is unique to one and only one Subject.</t>
  </si>
  <si>
    <t xml:space="preserve">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</si>
  <si>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 xml:space="preserve">What is your service population?
How do you make sure everyone is uniquely identified within your service population?
Do you have assigned identifier(s)?
What attributes do you use to describe persons, organizations?</t>
  </si>
  <si>
    <t xml:space="preserve">IDES</t>
  </si>
  <si>
    <t xml:space="preserve">Identity Establishment</t>
  </si>
  <si>
    <t xml:space="preserve">Identity Establishment is the process of creating a record of identity of a Subject within a population.</t>
  </si>
  <si>
    <r>
      <rPr>
        <b val="true"/>
        <sz val="12"/>
        <color rgb="FF000000"/>
        <rFont val="Calibri"/>
        <family val="2"/>
        <charset val="1"/>
      </rPr>
      <t xml:space="preserve">No Record of Identity:</t>
    </r>
    <r>
      <rPr>
        <sz val="12"/>
        <color rgb="FF000000"/>
        <rFont val="Calibri"/>
        <family val="2"/>
        <charset val="1"/>
      </rPr>
      <t xml:space="preserve"> No record of identity exists</t>
    </r>
  </si>
  <si>
    <r>
      <rPr>
        <b val="true"/>
        <sz val="12"/>
        <color rgb="FF000000"/>
        <rFont val="Calibri"/>
        <family val="2"/>
        <charset val="1"/>
      </rPr>
      <t xml:space="preserve">Record of identity:</t>
    </r>
    <r>
      <rPr>
        <sz val="12"/>
        <color rgb="FF000000"/>
        <rFont val="Calibri"/>
        <family val="2"/>
        <charset val="1"/>
      </rPr>
      <t xml:space="preserve"> A record of identity exists</t>
    </r>
  </si>
  <si>
    <t xml:space="preserve">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</si>
  <si>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 xml:space="preserve">Where is your authoritative record of identity stored?
Who is responsible for maintaining these records?</t>
  </si>
  <si>
    <t xml:space="preserve">IDVE</t>
  </si>
  <si>
    <t xml:space="preserve">Identity Verification</t>
  </si>
  <si>
    <t xml:space="preserve">Identity Verification is the process of confirming that the identity information is under the control of the Subject.</t>
  </si>
  <si>
    <r>
      <rPr>
        <b val="true"/>
        <sz val="12"/>
        <color rgb="FF000000"/>
        <rFont val="Calibri"/>
        <family val="2"/>
        <charset val="1"/>
      </rPr>
      <t xml:space="preserve">Unverified Control: </t>
    </r>
    <r>
      <rPr>
        <sz val="12"/>
        <color rgb="FF000000"/>
        <rFont val="Calibri"/>
        <family val="2"/>
        <charset val="1"/>
      </rPr>
      <t xml:space="preserve">The identity information has not been verified as being under the control of the Subject</t>
    </r>
  </si>
  <si>
    <r>
      <rPr>
        <b val="true"/>
        <sz val="12"/>
        <color rgb="FF000000"/>
        <rFont val="Calibri"/>
        <family val="2"/>
        <charset val="1"/>
      </rPr>
      <t xml:space="preserve">Verified Control: </t>
    </r>
    <r>
      <rPr>
        <sz val="12"/>
        <color rgb="FF000000"/>
        <rFont val="Calibri"/>
        <family val="2"/>
        <charset val="1"/>
      </rPr>
      <t xml:space="preserve">The identity information has been verified as being under the control of the Subject</t>
    </r>
  </si>
  <si>
    <t xml:space="preserve">As a result of the successful implementation of the Identity Verification process, the identity information has been verified as being under the control of the Subject.</t>
  </si>
  <si>
    <t xml:space="preserve">The organization shall  define its processes for Identity Maintenance,  Identity Continuity, Identity Linking, and Credential Verification to meet the Identity Verification Outcomes</t>
  </si>
  <si>
    <t xml:space="preserve">How do you ensure that users are claiming their own information (not others as impostors)
Reliable methods to verify: Knowledge-Based Confirmation, Physical Possession,...</t>
  </si>
  <si>
    <t xml:space="preserve">IDCO</t>
  </si>
  <si>
    <t xml:space="preserve">Identity Continuity</t>
  </si>
  <si>
    <t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</si>
  <si>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r>
      <rPr>
        <b val="true"/>
        <sz val="12"/>
        <color rgb="FF000000"/>
        <rFont val="Calibri"/>
        <family val="2"/>
        <charset val="1"/>
      </rPr>
      <t xml:space="preserve">Periodic Presence:</t>
    </r>
    <r>
      <rPr>
        <sz val="12"/>
        <color rgb="FF000000"/>
        <rFont val="Calibri"/>
        <family val="2"/>
        <charset val="1"/>
      </rPr>
      <t xml:space="preserve"> The identity exists sporadically and often only in association with a vital event or a business event (e.g., birth, death, bankruptcy) </t>
    </r>
  </si>
  <si>
    <r>
      <rPr>
        <b val="true"/>
        <sz val="12"/>
        <color rgb="FF000000"/>
        <rFont val="Calibri"/>
        <family val="2"/>
        <charset val="1"/>
      </rPr>
      <t xml:space="preserve">Continuous Presence:</t>
    </r>
    <r>
      <rPr>
        <sz val="12"/>
        <color rgb="FF000000"/>
        <rFont val="Calibri"/>
        <family val="2"/>
        <charset val="1"/>
      </rPr>
      <t xml:space="preserve"> The identity exists continuously over time in association with many transactions</t>
    </r>
  </si>
  <si>
    <t xml:space="preserve">As a result of the successful implementation of the Identity Continuity process, the identity is confirmed to exist continuously over time in association with many transactions.</t>
  </si>
  <si>
    <t xml:space="preserve">The organization shall define its processes for Identity Resolution, Identity Establishment, Identity Verification, Credential Verification, Credential Revocation, Consent Expiration, and Consent Revocation Process to meet the Identity Continuity Outcomes</t>
  </si>
  <si>
    <r>
      <rPr>
        <i val="true"/>
        <sz val="12"/>
        <color rgb="FF000000"/>
        <rFont val="Calibri"/>
        <family val="2"/>
        <charset val="1"/>
      </rPr>
      <t xml:space="preserve">Somtimes referred to as: </t>
    </r>
    <r>
      <rPr>
        <b val="true"/>
        <sz val="10"/>
        <color rgb="FF000000"/>
        <rFont val="Calibri"/>
        <family val="2"/>
        <charset val="1"/>
      </rPr>
      <t xml:space="preserve">Identity Liveness</t>
    </r>
    <r>
      <rPr>
        <sz val="10"/>
        <color rgb="FF000000"/>
        <rFont val="Calibri"/>
        <family val="2"/>
        <charset val="1"/>
      </rPr>
      <t xml:space="preserve">.</t>
    </r>
  </si>
  <si>
    <t xml:space="preserve">IDMA</t>
  </si>
  <si>
    <t xml:space="preserve">Identity Maintenance</t>
  </si>
  <si>
    <t xml:space="preserve">Identity Maintenance is the process of ensuring that a Subject’s identity information is accurate, complete, and up-to-date.</t>
  </si>
  <si>
    <r>
      <rPr>
        <b val="true"/>
        <sz val="12"/>
        <color rgb="FF000000"/>
        <rFont val="Calibri"/>
        <family val="2"/>
        <charset val="1"/>
      </rPr>
      <t xml:space="preserve">Identity Information: </t>
    </r>
    <r>
      <rPr>
        <sz val="12"/>
        <color rgb="FF000000"/>
        <rFont val="Calibri"/>
        <family val="2"/>
        <charset val="1"/>
      </rPr>
      <t xml:space="preserve">The identity information is not up-to-date </t>
    </r>
  </si>
  <si>
    <r>
      <rPr>
        <b val="true"/>
        <sz val="12"/>
        <color rgb="FF000000"/>
        <rFont val="Calibri"/>
        <family val="2"/>
        <charset val="1"/>
      </rPr>
      <t xml:space="preserve">Updated Identity Information:</t>
    </r>
    <r>
      <rPr>
        <sz val="12"/>
        <color rgb="FF000000"/>
        <rFont val="Calibri"/>
        <family val="2"/>
        <charset val="1"/>
      </rPr>
      <t xml:space="preserve"> The identity information is up-to-date</t>
    </r>
  </si>
  <si>
    <t xml:space="preserve">As a result of the successful implementation of the Identity Maintenance process, the identity information is accurate, complete and up-to-date.</t>
  </si>
  <si>
    <t xml:space="preserve">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</si>
  <si>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 xml:space="preserve">IDLI</t>
  </si>
  <si>
    <t xml:space="preserve">Identity Linking</t>
  </si>
  <si>
    <t xml:space="preserve">Identity Linking is the process of mapping one or more assigned identifiers to a Subject.</t>
  </si>
  <si>
    <r>
      <rPr>
        <b val="true"/>
        <sz val="12"/>
        <color rgb="FF000000"/>
        <rFont val="Calibri"/>
        <family val="2"/>
        <charset val="1"/>
      </rPr>
      <t xml:space="preserve">Unlinked Identity:</t>
    </r>
    <r>
      <rPr>
        <sz val="12"/>
        <color rgb="FF000000"/>
        <rFont val="Calibri"/>
        <family val="2"/>
        <charset val="1"/>
      </rPr>
      <t xml:space="preserve"> No assigned identifier has been mapped to the Subject</t>
    </r>
  </si>
  <si>
    <r>
      <rPr>
        <b val="true"/>
        <sz val="12"/>
        <color rgb="FF000000"/>
        <rFont val="Calibri"/>
        <family val="2"/>
        <charset val="1"/>
      </rPr>
      <t xml:space="preserve">Linked Identity:</t>
    </r>
    <r>
      <rPr>
        <sz val="12"/>
        <color rgb="FF000000"/>
        <rFont val="Calibri"/>
        <family val="2"/>
        <charset val="1"/>
      </rPr>
      <t xml:space="preserve"> One or more assigned identifiers have been mapped to the Subject</t>
    </r>
  </si>
  <si>
    <t xml:space="preserve">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</si>
  <si>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</si>
  <si>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 xml:space="preserve">REDG</t>
  </si>
  <si>
    <t xml:space="preserve">Relationship Domain General</t>
  </si>
  <si>
    <t xml:space="preserve">General requirements for the relationship domain atomic processes</t>
  </si>
  <si>
    <t xml:space="preserve">REID</t>
  </si>
  <si>
    <t xml:space="preserve">Relationship Information Determination</t>
  </si>
  <si>
    <t xml:space="preserve">Relationship Information Determination is the process of determining the relationship context, the relationship information requirements, and the relationship identifier. </t>
  </si>
  <si>
    <r>
      <rPr>
        <b val="true"/>
        <sz val="12"/>
        <color rgb="FF000000"/>
        <rFont val="Calibri"/>
        <family val="2"/>
        <charset val="1"/>
      </rPr>
      <t xml:space="preserve">No Determination Made</t>
    </r>
    <r>
      <rPr>
        <sz val="12"/>
        <color rgb="FF000000"/>
        <rFont val="Calibri"/>
        <family val="2"/>
        <charset val="1"/>
      </rPr>
      <t xml:space="preserve">: The relationship context, the relationship information requirements, and the relationship identifier have not been determined</t>
    </r>
  </si>
  <si>
    <r>
      <rPr>
        <b val="true"/>
        <sz val="12"/>
        <color rgb="FF000000"/>
        <rFont val="Calibri"/>
        <family val="2"/>
        <charset val="1"/>
      </rPr>
      <t xml:space="preserve">Determination Made</t>
    </r>
    <r>
      <rPr>
        <sz val="12"/>
        <color rgb="FF000000"/>
        <rFont val="Calibri"/>
        <family val="2"/>
        <charset val="1"/>
      </rPr>
      <t xml:space="preserve">: The relationship context, the relationship information requirements, and the relationship identifier have been determined</t>
    </r>
  </si>
  <si>
    <t xml:space="preserve">Not in scope.</t>
  </si>
  <si>
    <t xml:space="preserve">Not in scope</t>
  </si>
  <si>
    <t xml:space="preserve">REED</t>
  </si>
  <si>
    <t xml:space="preserve">Relationship Evidence Determination</t>
  </si>
  <si>
    <t xml:space="preserve">Relationship Evidence Determination is the process of determining the acceptable evidence of a Relationship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</si>
  <si>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a Relationship has not been determined</t>
    </r>
  </si>
  <si>
    <r>
      <rPr>
        <b val="true"/>
        <sz val="12"/>
        <color rgb="FF000000"/>
        <rFont val="Calibri"/>
        <family val="2"/>
        <charset val="1"/>
      </rPr>
      <t xml:space="preserve">Determination Made</t>
    </r>
    <r>
      <rPr>
        <sz val="12"/>
        <color rgb="FF000000"/>
        <rFont val="Calibri"/>
        <family val="2"/>
        <charset val="1"/>
      </rPr>
      <t xml:space="preserve">: The acceptable evidence of a Relationship has been determined</t>
    </r>
  </si>
  <si>
    <t xml:space="preserve">REEA</t>
  </si>
  <si>
    <t xml:space="preserve">Relationship Evidence Acceptance</t>
  </si>
  <si>
    <t xml:space="preserve">Relationship Evidence Acceptance is the process of confirming that the evidence of a Relationship presented (whether physical or electronic) is acceptable. </t>
  </si>
  <si>
    <r>
      <rPr>
        <b val="true"/>
        <sz val="12"/>
        <color rgb="FF000000"/>
        <rFont val="Calibri"/>
        <family val="2"/>
        <charset val="1"/>
      </rPr>
      <t xml:space="preserve">Unconfirmed Relationship Evidence:</t>
    </r>
    <r>
      <rPr>
        <sz val="12"/>
        <color rgb="FF000000"/>
        <rFont val="Calibri"/>
        <family val="2"/>
        <charset val="1"/>
      </rPr>
      <t xml:space="preserve"> The evidence of a Relationship has not been confirmed as being acceptable</t>
    </r>
  </si>
  <si>
    <r>
      <rPr>
        <b val="true"/>
        <sz val="12"/>
        <color rgb="FF000000"/>
        <rFont val="Calibri"/>
        <family val="2"/>
        <charset val="1"/>
      </rPr>
      <t xml:space="preserve">Confirmed Relationship Evidence:</t>
    </r>
    <r>
      <rPr>
        <sz val="12"/>
        <color rgb="FF000000"/>
        <rFont val="Calibri"/>
        <family val="2"/>
        <charset val="1"/>
      </rPr>
      <t xml:space="preserve"> The evidence of a Relationship has been confirmed as being acceptable</t>
    </r>
  </si>
  <si>
    <t xml:space="preserve">REIV</t>
  </si>
  <si>
    <t xml:space="preserve">Relationship Information Validation</t>
  </si>
  <si>
    <t xml:space="preserve">Relationship Information Validation is the process of confirming the accuracy of information about a Relationship between two or more Subjects as established by the Issuer. </t>
  </si>
  <si>
    <r>
      <rPr>
        <b val="true"/>
        <sz val="12"/>
        <color rgb="FF000000"/>
        <rFont val="Calibri"/>
        <family val="2"/>
        <charset val="1"/>
      </rPr>
      <t xml:space="preserve">Unconfirmed Relationship Information:</t>
    </r>
    <r>
      <rPr>
        <sz val="12"/>
        <color rgb="FF000000"/>
        <rFont val="Calibri"/>
        <family val="2"/>
        <charset val="1"/>
      </rPr>
      <t xml:space="preserve"> The relationship information has not been confirmed with the Issuer</t>
    </r>
  </si>
  <si>
    <r>
      <rPr>
        <b val="true"/>
        <sz val="12"/>
        <color rgb="FF000000"/>
        <rFont val="Calibri"/>
        <family val="2"/>
        <charset val="1"/>
      </rPr>
      <t xml:space="preserve">Confirmed Relationship Information:</t>
    </r>
    <r>
      <rPr>
        <sz val="12"/>
        <color rgb="FF000000"/>
        <rFont val="Calibri"/>
        <family val="2"/>
        <charset val="1"/>
      </rPr>
      <t xml:space="preserve"> The relationship information has been confirmed with the Issuer</t>
    </r>
  </si>
  <si>
    <t xml:space="preserve">RERE</t>
  </si>
  <si>
    <t xml:space="preserve">Relationship Resolution</t>
  </si>
  <si>
    <t xml:space="preserve">Relationship Resolution is the process of establishing the uniqueness of a Relationship instance within a program/service population through the use of relationship information and identity information.</t>
  </si>
  <si>
    <r>
      <rPr>
        <b val="true"/>
        <sz val="12"/>
        <color rgb="FF000000"/>
        <rFont val="Calibri"/>
        <family val="2"/>
        <charset val="1"/>
      </rPr>
      <t xml:space="preserve">Relationship and Identity Information:</t>
    </r>
    <r>
      <rPr>
        <sz val="12"/>
        <color rgb="FF000000"/>
        <rFont val="Calibri"/>
        <family val="2"/>
        <charset val="1"/>
      </rPr>
      <t xml:space="preserve"> The relationship information and the identity information may or may not be unique to one and only one Relationship</t>
    </r>
  </si>
  <si>
    <r>
      <rPr>
        <b val="true"/>
        <sz val="12"/>
        <color rgb="FF000000"/>
        <rFont val="Calibri"/>
        <family val="2"/>
        <charset val="1"/>
      </rPr>
      <t xml:space="preserve">Unique Relationship and Identity Information:</t>
    </r>
    <r>
      <rPr>
        <sz val="12"/>
        <color rgb="FF000000"/>
        <rFont val="Calibri"/>
        <family val="2"/>
        <charset val="1"/>
      </rPr>
      <t xml:space="preserve"> The relationship information and the identity information is unique to one and only one Relationship</t>
    </r>
  </si>
  <si>
    <t xml:space="preserve">REES</t>
  </si>
  <si>
    <t xml:space="preserve">Relationship Establishment</t>
  </si>
  <si>
    <t xml:space="preserve">Relationship Establishment is the process of creating a record of a Relationship between two or more Subjects.</t>
  </si>
  <si>
    <r>
      <rPr>
        <b val="true"/>
        <sz val="12"/>
        <color rgb="FF000000"/>
        <rFont val="Calibri"/>
        <family val="2"/>
        <charset val="1"/>
      </rPr>
      <t xml:space="preserve">No Record of Relationship:</t>
    </r>
    <r>
      <rPr>
        <sz val="12"/>
        <color rgb="FF000000"/>
        <rFont val="Calibri"/>
        <family val="2"/>
        <charset val="1"/>
      </rPr>
      <t xml:space="preserve"> No record of a Relationship exists</t>
    </r>
  </si>
  <si>
    <r>
      <rPr>
        <b val="true"/>
        <sz val="12"/>
        <color rgb="FF000000"/>
        <rFont val="Calibri"/>
        <family val="2"/>
        <charset val="1"/>
      </rPr>
      <t xml:space="preserve">Record of Relationship:</t>
    </r>
    <r>
      <rPr>
        <sz val="12"/>
        <color rgb="FF000000"/>
        <rFont val="Calibri"/>
        <family val="2"/>
        <charset val="1"/>
      </rPr>
      <t xml:space="preserve"> A record of a Relationship exists</t>
    </r>
  </si>
  <si>
    <t xml:space="preserve">REVE</t>
  </si>
  <si>
    <t xml:space="preserve">Relationship Verification</t>
  </si>
  <si>
    <t xml:space="preserve">Relationship Verification is the process of confirming that the relationship information is under the control of the Subjects.</t>
  </si>
  <si>
    <r>
      <rPr>
        <b val="true"/>
        <sz val="12"/>
        <color rgb="FF000000"/>
        <rFont val="Calibri"/>
        <family val="2"/>
        <charset val="1"/>
      </rPr>
      <t xml:space="preserve">Unverified Control:</t>
    </r>
    <r>
      <rPr>
        <sz val="12"/>
        <color rgb="FF000000"/>
        <rFont val="Calibri"/>
        <family val="2"/>
        <charset val="1"/>
      </rPr>
      <t xml:space="preserve"> The relationship information has not been verified as being under the control of the Subjects</t>
    </r>
  </si>
  <si>
    <r>
      <rPr>
        <b val="true"/>
        <sz val="12"/>
        <color rgb="FF000000"/>
        <rFont val="Calibri"/>
        <family val="2"/>
        <charset val="1"/>
      </rPr>
      <t xml:space="preserve">Verified Control:</t>
    </r>
    <r>
      <rPr>
        <sz val="12"/>
        <color rgb="FF000000"/>
        <rFont val="Calibri"/>
        <family val="2"/>
        <charset val="1"/>
      </rPr>
      <t xml:space="preserve"> The relationship information has been verified as being under the control of the Subjects</t>
    </r>
  </si>
  <si>
    <t xml:space="preserve">RECO</t>
  </si>
  <si>
    <t xml:space="preserve">Relationship Continuity</t>
  </si>
  <si>
    <t xml:space="preserve">Relationship Continuity is the process of dynamically confirming that a Relationship between two or more Subjects has a continuous existence over time.</t>
  </si>
  <si>
    <r>
      <rPr>
        <b val="true"/>
        <sz val="12"/>
        <color rgb="FF000000"/>
        <rFont val="Calibri"/>
        <family val="2"/>
        <charset val="1"/>
      </rPr>
      <t xml:space="preserve">Periodic Presence:</t>
    </r>
    <r>
      <rPr>
        <sz val="12"/>
        <color rgb="FF000000"/>
        <rFont val="Calibri"/>
        <family val="2"/>
        <charset val="1"/>
      </rPr>
      <t xml:space="preserve"> The Relationship exists sporadically and often only in association with a vital event or a business event (e.g., birth, marriage, acquisition) </t>
    </r>
  </si>
  <si>
    <r>
      <rPr>
        <b val="true"/>
        <sz val="12"/>
        <color rgb="FF000000"/>
        <rFont val="Calibri"/>
        <family val="2"/>
        <charset val="1"/>
      </rPr>
      <t xml:space="preserve">Continuous Presence:</t>
    </r>
    <r>
      <rPr>
        <sz val="12"/>
        <color rgb="FF000000"/>
        <rFont val="Calibri"/>
        <family val="2"/>
        <charset val="1"/>
      </rPr>
      <t xml:space="preserve"> The Relationship exists continuously over time in association with many transactions</t>
    </r>
  </si>
  <si>
    <t xml:space="preserve">REMA</t>
  </si>
  <si>
    <t xml:space="preserve">Relationship Maintenance</t>
  </si>
  <si>
    <t xml:space="preserve">Relationship Maintenance is the process of ensuring that the information about a Relationship between two or more Subjects is accurate, complete, and up-to-date.</t>
  </si>
  <si>
    <r>
      <rPr>
        <b val="true"/>
        <sz val="12"/>
        <color rgb="FF000000"/>
        <rFont val="Calibri"/>
        <family val="2"/>
        <charset val="1"/>
      </rPr>
      <t xml:space="preserve">Relationship Information:</t>
    </r>
    <r>
      <rPr>
        <sz val="12"/>
        <color rgb="FF000000"/>
        <rFont val="Calibri"/>
        <family val="2"/>
        <charset val="1"/>
      </rPr>
      <t xml:space="preserve"> The relationship information is not up-to-date </t>
    </r>
  </si>
  <si>
    <r>
      <rPr>
        <b val="true"/>
        <sz val="12"/>
        <color rgb="FF000000"/>
        <rFont val="Calibri"/>
        <family val="2"/>
        <charset val="1"/>
      </rPr>
      <t xml:space="preserve">Updated Relationship Information:</t>
    </r>
    <r>
      <rPr>
        <sz val="12"/>
        <color rgb="FF000000"/>
        <rFont val="Calibri"/>
        <family val="2"/>
        <charset val="1"/>
      </rPr>
      <t xml:space="preserve"> The relationship information is up-to-date</t>
    </r>
  </si>
  <si>
    <t xml:space="preserve">RESU</t>
  </si>
  <si>
    <t xml:space="preserve">Relationship Suspension</t>
  </si>
  <si>
    <t xml:space="preserve">Relationship Suspension is the process of flagging a record of a Relationship as temporarily no longer in effect. </t>
  </si>
  <si>
    <r>
      <rPr>
        <b val="true"/>
        <sz val="12"/>
        <color rgb="FF000000"/>
        <rFont val="Calibri"/>
        <family val="2"/>
        <charset val="1"/>
      </rPr>
      <t xml:space="preserve">Suspended Relationship:</t>
    </r>
    <r>
      <rPr>
        <sz val="12"/>
        <color rgb="FF000000"/>
        <rFont val="Calibri"/>
        <family val="2"/>
        <charset val="1"/>
      </rPr>
      <t xml:space="preserve"> The Relationship is temporarily no longer in effect</t>
    </r>
  </si>
  <si>
    <t xml:space="preserve">RERI</t>
  </si>
  <si>
    <t xml:space="preserve">Relationship Reinstatement</t>
  </si>
  <si>
    <t xml:space="preserve">Relationship Reinstatement is the process of transforming a suspended Relationship back to an active state.</t>
  </si>
  <si>
    <r>
      <rPr>
        <b val="true"/>
        <sz val="12"/>
        <color rgb="FF000000"/>
        <rFont val="Calibri"/>
        <family val="2"/>
        <charset val="1"/>
      </rPr>
      <t xml:space="preserve">Suspended Relationship: </t>
    </r>
    <r>
      <rPr>
        <sz val="12"/>
        <color rgb="FF000000"/>
        <rFont val="Calibri"/>
        <family val="2"/>
        <charset val="1"/>
      </rPr>
      <t xml:space="preserve">The record of a Relationship is temporarily no longer in effect</t>
    </r>
  </si>
  <si>
    <r>
      <rPr>
        <b val="true"/>
        <sz val="12"/>
        <color rgb="FF000000"/>
        <rFont val="Calibri"/>
        <family val="2"/>
        <charset val="1"/>
      </rPr>
      <t xml:space="preserve">Updated Record of Relationship:</t>
    </r>
    <r>
      <rPr>
        <sz val="12"/>
        <color rgb="FF000000"/>
        <rFont val="Calibri"/>
        <family val="2"/>
        <charset val="1"/>
      </rPr>
      <t xml:space="preserve"> The record of a Relationship has been updated</t>
    </r>
  </si>
  <si>
    <t xml:space="preserve">RERV</t>
  </si>
  <si>
    <t xml:space="preserve">Relationship Revocation</t>
  </si>
  <si>
    <t xml:space="preserve">Relationship Revocation is the process of flagging a record of a Relationship as no longer in effect.</t>
  </si>
  <si>
    <r>
      <rPr>
        <b val="true"/>
        <sz val="12"/>
        <color rgb="FF000000"/>
        <rFont val="Calibri"/>
        <family val="2"/>
        <charset val="1"/>
      </rPr>
      <t xml:space="preserve">Revoked Relationship:</t>
    </r>
    <r>
      <rPr>
        <sz val="12"/>
        <color rgb="FF000000"/>
        <rFont val="Calibri"/>
        <family val="2"/>
        <charset val="1"/>
      </rPr>
      <t xml:space="preserve"> The Relationship is no longer in effect</t>
    </r>
  </si>
  <si>
    <t xml:space="preserve">CRDG</t>
  </si>
  <si>
    <t xml:space="preserve">Credential Domain General</t>
  </si>
  <si>
    <t xml:space="preserve">General requirements for the credential domain atomic processes</t>
  </si>
  <si>
    <t xml:space="preserve">CRIS</t>
  </si>
  <si>
    <t xml:space="preserve">Credential Issuance</t>
  </si>
  <si>
    <t xml:space="preserve">Credential Issuance is the process of creating a Credential from a set of Claims and assigning the Credential to a Holder.</t>
  </si>
  <si>
    <r>
      <rPr>
        <b val="true"/>
        <sz val="12"/>
        <color rgb="FF000000"/>
        <rFont val="Calibri"/>
        <family val="2"/>
        <charset val="1"/>
      </rPr>
      <t xml:space="preserve">No Credential:</t>
    </r>
    <r>
      <rPr>
        <sz val="12"/>
        <color rgb="FF000000"/>
        <rFont val="Calibri"/>
        <family val="2"/>
        <charset val="1"/>
      </rPr>
      <t xml:space="preserve"> No claims have been associated with the Credential</t>
    </r>
  </si>
  <si>
    <r>
      <rPr>
        <b val="true"/>
        <sz val="12"/>
        <color rgb="FF000000"/>
        <rFont val="Calibri"/>
        <family val="2"/>
        <charset val="1"/>
      </rPr>
      <t xml:space="preserve">Issued Credential</t>
    </r>
    <r>
      <rPr>
        <sz val="12"/>
        <color rgb="FF000000"/>
        <rFont val="Calibri"/>
        <family val="2"/>
        <charset val="1"/>
      </rPr>
      <t xml:space="preserve">: One or more Claims about one or more Subjects have been associated with the Credential and the Credential has been assigned to a Holder </t>
    </r>
  </si>
  <si>
    <t xml:space="preserve">As a result of the successful implementation of the Credential Issuance process, a unique Credential has been assigned to the Holder.</t>
  </si>
  <si>
    <t xml:space="preserve">The organization shall define its processes for Credential Issuance, Identity Continuity, Identity Linking, and Credential Authenticator Binding to meet the Credential Issuance Outcomes</t>
  </si>
  <si>
    <t xml:space="preserve">CRAB</t>
  </si>
  <si>
    <t xml:space="preserve">Credential Authenticator Binding</t>
  </si>
  <si>
    <t xml:space="preserve">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</si>
  <si>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val="true"/>
        <sz val="12"/>
        <color rgb="FF000000"/>
        <rFont val="Calibri"/>
        <family val="2"/>
        <charset val="1"/>
      </rPr>
      <t xml:space="preserve">Issued Credential:</t>
    </r>
    <r>
      <rPr>
        <sz val="12"/>
        <color rgb="FF000000"/>
        <rFont val="Calibri"/>
        <family val="2"/>
        <charset val="1"/>
      </rPr>
      <t xml:space="preserve"> A Credential has been assigned to a Holder</t>
    </r>
  </si>
  <si>
    <r>
      <rPr>
        <b val="true"/>
        <sz val="12"/>
        <color rgb="FF000000"/>
        <rFont val="Calibri"/>
        <family val="2"/>
        <charset val="1"/>
      </rPr>
      <t xml:space="preserve">Authenticator Bound Credential:</t>
    </r>
    <r>
      <rPr>
        <sz val="12"/>
        <color rgb="FF000000"/>
        <rFont val="Calibri"/>
        <family val="2"/>
        <charset val="1"/>
      </rPr>
      <t xml:space="preserve"> An issued Credential has been associated with one or more authenticators</t>
    </r>
  </si>
  <si>
    <t xml:space="preserve">As a result of the successful implementation of the Credential Authenticator Binding process, an issued Credential has been associated with one or more authenticators</t>
  </si>
  <si>
    <t xml:space="preserve">The organization shall define its processes for Credential Suspension, Credential Recovery, and Credential Revocation to meet the Credential Authenticator Binding Outcomes</t>
  </si>
  <si>
    <t xml:space="preserve">CRVA</t>
  </si>
  <si>
    <t xml:space="preserve">Credential Validation</t>
  </si>
  <si>
    <t xml:space="preserve">Credential Validation is the process of verifying that the issued Credential is valid (e.g., not tampered with, corrupted, modified, suspended, or revoked). The validity of the issued Credential can be used to generate a level of assurance.</t>
  </si>
  <si>
    <r>
      <rPr>
        <b val="true"/>
        <sz val="12"/>
        <color rgb="FF000000"/>
        <rFont val="Calibri"/>
        <family val="2"/>
        <charset val="1"/>
      </rPr>
      <t xml:space="preserve">Validated Credential: </t>
    </r>
    <r>
      <rPr>
        <sz val="12"/>
        <color rgb="FF000000"/>
        <rFont val="Calibri"/>
        <family val="2"/>
        <charset val="1"/>
      </rPr>
      <t xml:space="preserve">The issued Credential is valid</t>
    </r>
  </si>
  <si>
    <t xml:space="preserve">As a result of the successful implementation of the Credential Validation process, the issued Credential is valid.</t>
  </si>
  <si>
    <t xml:space="preserve">The organization shall define its processes for Credential Issuance, Credential Verification, Identity Coninuity, Credential Suspension, Credential Recovery, and Credential Revocation to meet the Credential Validation Outcomes</t>
  </si>
  <si>
    <t xml:space="preserve">CRVE</t>
  </si>
  <si>
    <t xml:space="preserve">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</si>
  <si>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</si>
  <si>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val="true"/>
        <sz val="12"/>
        <color rgb="FF000000"/>
        <rFont val="Calibri"/>
        <family val="2"/>
        <charset val="1"/>
      </rPr>
      <t xml:space="preserve">Verified Credential: </t>
    </r>
    <r>
      <rPr>
        <sz val="12"/>
        <color rgb="FF000000"/>
        <rFont val="Calibri"/>
        <family val="2"/>
        <charset val="1"/>
      </rPr>
      <t xml:space="preserve">The Holder has proven control of the issued Credential</t>
    </r>
  </si>
  <si>
    <t xml:space="preserve">As a result of the successful implementation of the Credential Verification process, the Holder has proven control of the issued Credential. </t>
  </si>
  <si>
    <t xml:space="preserve">The organization shall define its processes for Credential Issuance, Credential Validation, Identity Continuity, Credential Suspension, Credential Recovery, and Credential Revocation to meet the Credential Verification Outcomes</t>
  </si>
  <si>
    <t xml:space="preserve">CRMA</t>
  </si>
  <si>
    <t xml:space="preserve">Credential Maintenance</t>
  </si>
  <si>
    <t xml:space="preserve">Credential Maintenance is the process of updating the Credential attributes (e.g., expiry date, status of the Credential) of an issued Credential.</t>
  </si>
  <si>
    <r>
      <rPr>
        <b val="true"/>
        <sz val="12"/>
        <color rgb="FF000000"/>
        <rFont val="Calibri"/>
        <family val="2"/>
        <charset val="1"/>
      </rPr>
      <t xml:space="preserve">Updated Issued Credential: </t>
    </r>
    <r>
      <rPr>
        <sz val="12"/>
        <color rgb="FF000000"/>
        <rFont val="Calibri"/>
        <family val="2"/>
        <charset val="1"/>
      </rPr>
      <t xml:space="preserve">The issued Credential has been updated</t>
    </r>
  </si>
  <si>
    <t xml:space="preserve">As a result of the successful implementation of the Credential Maintenancce process, an updated Credential is issued.</t>
  </si>
  <si>
    <t xml:space="preserve">CRSU</t>
  </si>
  <si>
    <t xml:space="preserve">Credential Suspension</t>
  </si>
  <si>
    <t xml:space="preserve">Credential Suspension is the process of transforming an issued Credential into a suspended Credential by flagging the issued Credential as temporarily unusable. </t>
  </si>
  <si>
    <r>
      <rPr>
        <b val="true"/>
        <sz val="12"/>
        <color rgb="FF000000"/>
        <rFont val="Calibri"/>
        <family val="2"/>
        <charset val="1"/>
      </rPr>
      <t xml:space="preserve">Issued Credential: </t>
    </r>
    <r>
      <rPr>
        <sz val="12"/>
        <color rgb="FF000000"/>
        <rFont val="Calibri"/>
        <family val="2"/>
        <charset val="1"/>
      </rPr>
      <t xml:space="preserve">A Credential has been assigned to a Holder</t>
    </r>
  </si>
  <si>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 </t>
    </r>
  </si>
  <si>
    <t xml:space="preserve">As a result of the successful implementation of the Credential Suspension process, the Holder is not able to use the Credential.</t>
  </si>
  <si>
    <t xml:space="preserve">The organization shall define its processes for Credential Verification, Credential Authenticator Binding, and Credential Revocation to meet the Credential Suspension Outcomes</t>
  </si>
  <si>
    <t xml:space="preserve">CRRC</t>
  </si>
  <si>
    <t xml:space="preserve">Credential Recovery</t>
  </si>
  <si>
    <t xml:space="preserve">Credential Recovery is the process of transforming a suspended Credential back to a usable state (i.e., an issued Credential).</t>
  </si>
  <si>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t>
    </r>
  </si>
  <si>
    <r>
      <rPr>
        <b val="true"/>
        <sz val="12"/>
        <color rgb="FF000000"/>
        <rFont val="Calibri"/>
        <family val="2"/>
        <charset val="1"/>
      </rPr>
      <t xml:space="preserve">Updated Issued Credential: </t>
    </r>
    <r>
      <rPr>
        <sz val="12"/>
        <color rgb="FF000000"/>
        <rFont val="Calibri"/>
        <family val="2"/>
        <charset val="1"/>
      </rPr>
      <t xml:space="preserve">The issued Credential has been updated
</t>
    </r>
  </si>
  <si>
    <t xml:space="preserve">As a result of the successful implementation of the Credential Recovery process, a unique Credential has been assigned to the Holder.</t>
  </si>
  <si>
    <t xml:space="preserve">The organization shall define its processes for Credential Verification, Credential Authenticator Binding, Credential Suspension, and Credential Revocation to meet the Credential Suspension Outcomes</t>
  </si>
  <si>
    <t xml:space="preserve">CRRV</t>
  </si>
  <si>
    <t xml:space="preserve">Credential Revocation</t>
  </si>
  <si>
    <t xml:space="preserve">Credential Revocation is the process of ensuring that an issued Credential is permanently flagged as unusable.</t>
  </si>
  <si>
    <r>
      <rPr>
        <b val="true"/>
        <sz val="12"/>
        <color rgb="FF000000"/>
        <rFont val="Calibri"/>
        <family val="2"/>
        <charset val="1"/>
      </rPr>
      <t xml:space="preserve">Revoked Credential: </t>
    </r>
    <r>
      <rPr>
        <sz val="12"/>
        <color rgb="FF000000"/>
        <rFont val="Calibri"/>
        <family val="2"/>
        <charset val="1"/>
      </rPr>
      <t xml:space="preserve">The Holder is not able to use the Credential</t>
    </r>
  </si>
  <si>
    <t xml:space="preserve">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</si>
  <si>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</si>
  <si>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 xml:space="preserve">CODG</t>
  </si>
  <si>
    <t xml:space="preserve">Consent Domain General</t>
  </si>
  <si>
    <t xml:space="preserve">General requirements for the consent domain atomic processes</t>
  </si>
  <si>
    <t xml:space="preserve">CONF</t>
  </si>
  <si>
    <t xml:space="preserve">Consent Notice Formulation</t>
  </si>
  <si>
    <t xml:space="preserve">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</si>
  <si>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r>
      <rPr>
        <b val="true"/>
        <sz val="12"/>
        <color rgb="FF000000"/>
        <rFont val="Calibri"/>
        <family val="2"/>
        <charset val="1"/>
      </rPr>
      <t xml:space="preserve">No Consent Notice Statement: </t>
    </r>
    <r>
      <rPr>
        <sz val="12"/>
        <color rgb="FF000000"/>
        <rFont val="Calibri"/>
        <family val="2"/>
        <charset val="1"/>
      </rPr>
      <t xml:space="preserve">No consent notice statement exists</t>
    </r>
  </si>
  <si>
    <r>
      <rPr>
        <b val="true"/>
        <sz val="12"/>
        <color rgb="FF000000"/>
        <rFont val="Calibri"/>
        <family val="2"/>
        <charset val="1"/>
      </rPr>
      <t xml:space="preserve">Consent Notice Statement: </t>
    </r>
    <r>
      <rPr>
        <sz val="12"/>
        <color rgb="FF000000"/>
        <rFont val="Calibri"/>
        <family val="2"/>
        <charset val="1"/>
      </rPr>
      <t xml:space="preserve">A consent notice statement exists</t>
    </r>
  </si>
  <si>
    <t xml:space="preserve">As a result of the successful implementation of the Consent Notice Formulation process, a consent notice statement exists.</t>
  </si>
  <si>
    <t xml:space="preserve">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</si>
  <si>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 xml:space="preserve">CONP</t>
  </si>
  <si>
    <t xml:space="preserve">Consent Notice Presentation</t>
  </si>
  <si>
    <t xml:space="preserve">Consent Notice Presentation is the process of presenting a consent notice statement to a person.</t>
  </si>
  <si>
    <r>
      <rPr>
        <b val="true"/>
        <sz val="12"/>
        <color rgb="FF000000"/>
        <rFont val="Calibri"/>
        <family val="2"/>
        <charset val="1"/>
      </rPr>
      <t xml:space="preserve">Presented Consent Notice Statement: </t>
    </r>
    <r>
      <rPr>
        <sz val="12"/>
        <color rgb="FF000000"/>
        <rFont val="Calibri"/>
        <family val="2"/>
        <charset val="1"/>
      </rPr>
      <t xml:space="preserve">A consent notice statement has been presented to a person</t>
    </r>
  </si>
  <si>
    <t xml:space="preserve">As a result of the successful implementation of the Consent Notice Presentation process, a consent notice statement has been presented to a Person.</t>
  </si>
  <si>
    <t xml:space="preserve">The organization shall define its processes for Consent Notice Presentation to meet the Consent Notice Presentation Outcomes</t>
  </si>
  <si>
    <t xml:space="preserve">CORQ</t>
  </si>
  <si>
    <t xml:space="preserve">Consent Request</t>
  </si>
  <si>
    <t xml:space="preserve">Consent Request is the process of asking a person to agree to provide consent (“Yes”) or decline to provide consent (“No”) based on the contents of a presented consent notice statement, resulting in either a “yes” or “no” consent decision.</t>
  </si>
  <si>
    <r>
      <rPr>
        <b val="true"/>
        <sz val="12"/>
        <color rgb="FF000000"/>
        <rFont val="Calibri"/>
        <family val="2"/>
        <charset val="1"/>
      </rPr>
      <t xml:space="preserve">Consent Decision: </t>
    </r>
    <r>
      <rPr>
        <sz val="12"/>
        <color rgb="FF000000"/>
        <rFont val="Calibri"/>
        <family val="2"/>
        <charset val="1"/>
      </rPr>
      <t xml:space="preserve">A consent decision exists</t>
    </r>
  </si>
  <si>
    <t xml:space="preserve">As a result of the successful implementation of the Consent Request process, a unique record of a consent decision exists</t>
  </si>
  <si>
    <t xml:space="preserve">The organization shall define its processes for Identity Evidence Acceptance, Consent Notice Formulation, Consent Registration, Consent Review, Consent Renewal, and Consent Expiration to meet the Consent Request Outcomes</t>
  </si>
  <si>
    <t xml:space="preserve">CORG</t>
  </si>
  <si>
    <t xml:space="preserve">Consent Registration</t>
  </si>
  <si>
    <t xml:space="preserve">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</si>
  <si>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r>
      <rPr>
        <b val="true"/>
        <sz val="12"/>
        <color rgb="FF000000"/>
        <rFont val="Calibri"/>
        <family val="2"/>
        <charset val="1"/>
      </rPr>
      <t xml:space="preserve">Stored Consent Decision: </t>
    </r>
    <r>
      <rPr>
        <sz val="12"/>
        <color rgb="FF000000"/>
        <rFont val="Calibri"/>
        <family val="2"/>
        <charset val="1"/>
      </rPr>
      <t xml:space="preserve">A stored consent decision exists</t>
    </r>
  </si>
  <si>
    <t xml:space="preserve">As a result of the successful implementation of the Consent Registration process, a stored consent decision exists.</t>
  </si>
  <si>
    <t xml:space="preserve">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</si>
  <si>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 xml:space="preserve">CORE</t>
  </si>
  <si>
    <t xml:space="preserve">Consent Review</t>
  </si>
  <si>
    <t xml:space="preserve">Consent Review is the process of making the details of a stored consent decision visible to the person who provided the consent.</t>
  </si>
  <si>
    <t xml:space="preserve">As a result of the successful implementation of the Consent Review process, a stored consent decision exists.</t>
  </si>
  <si>
    <t xml:space="preserve">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</si>
  <si>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 xml:space="preserve">CORN</t>
  </si>
  <si>
    <t xml:space="preserve">Consent Renewal</t>
  </si>
  <si>
    <t xml:space="preserve">Consent Renewal is the process of extending the validity period of a “yes” consent decision by means of increasing an expiration date limit.</t>
  </si>
  <si>
    <r>
      <rPr>
        <b val="true"/>
        <sz val="12"/>
        <color rgb="FF000000"/>
        <rFont val="Calibri"/>
        <family val="2"/>
        <charset val="1"/>
      </rPr>
      <t xml:space="preserve">Updated Consent Decision: </t>
    </r>
    <r>
      <rPr>
        <sz val="12"/>
        <color rgb="FF000000"/>
        <rFont val="Calibri"/>
        <family val="2"/>
        <charset val="1"/>
      </rPr>
      <t xml:space="preserve">A stored consent decision has been updated</t>
    </r>
  </si>
  <si>
    <t xml:space="preserve">As a result of the successful implementation of the Consent Renewal process, a stored consent decision exists.</t>
  </si>
  <si>
    <t xml:space="preserve">The organization shall define its processes for Identity Evidence Acceptance, Consent Notice Formulation, Consent Request, Consent Registration, and Consent Review to meet the Consent Renewal Outcomes</t>
  </si>
  <si>
    <t xml:space="preserve">COEX</t>
  </si>
  <si>
    <t xml:space="preserve">Consent Expiration</t>
  </si>
  <si>
    <t xml:space="preserve">Consent Expiration is the process of suspending the validity of a “yes” consent decision as a result of exceeding an expiration date limit.</t>
  </si>
  <si>
    <t xml:space="preserve">As a result of the successful implementation of the Consent Expiration process, a stored consent decision exists.</t>
  </si>
  <si>
    <t xml:space="preserve">The organization shall define its processes for Identity Evidence Acceptance, Consent Notice Formulation, Consent Request, Consent Registration, Consent Review, and Consent Renewal to meet the Consent Expiration Outcomes</t>
  </si>
  <si>
    <t xml:space="preserve">CORV</t>
  </si>
  <si>
    <t xml:space="preserve">Consent Revocation</t>
  </si>
  <si>
    <t xml:space="preserve">Consent Revocation is the process of suspending the validity of a “yes” consent decision as a result of an explicit withdrawal of consent by the person (i.e., a “yes” consent decision is converted into a “no” consent decision).</t>
  </si>
  <si>
    <t xml:space="preserve">As a result of the successful implementation of the Consent Revocation process, a stored consent decision exists.</t>
  </si>
  <si>
    <t xml:space="preserve">The organization shall define its processes for Identity Evidence Acceptance, Consent Notice Formulation, Consent Request, Consent Registration, Consent Review, and Consent Expiration to meet the Consent Revocation Outcomes</t>
  </si>
  <si>
    <t xml:space="preserve">SIDG</t>
  </si>
  <si>
    <t xml:space="preserve">Signature Domain General</t>
  </si>
  <si>
    <t xml:space="preserve">General requirements for the signature domain atomic processes</t>
  </si>
  <si>
    <t xml:space="preserve">SICR</t>
  </si>
  <si>
    <t xml:space="preserve">Signature Creation</t>
  </si>
  <si>
    <t xml:space="preserve">Signature Creation is the process of creating a signature.</t>
  </si>
  <si>
    <r>
      <rPr>
        <b val="true"/>
        <sz val="12"/>
        <color rgb="FF000000"/>
        <rFont val="Calibri"/>
        <family val="2"/>
        <charset val="1"/>
      </rPr>
      <t xml:space="preserve">No Signature:</t>
    </r>
    <r>
      <rPr>
        <sz val="12"/>
        <color rgb="FF000000"/>
        <rFont val="Calibri"/>
        <family val="2"/>
        <charset val="1"/>
      </rPr>
      <t xml:space="preserve"> No signature exists</t>
    </r>
  </si>
  <si>
    <r>
      <rPr>
        <b val="true"/>
        <sz val="12"/>
        <color rgb="FF000000"/>
        <rFont val="Calibri"/>
        <family val="2"/>
        <charset val="1"/>
      </rPr>
      <t xml:space="preserve">Signature:</t>
    </r>
    <r>
      <rPr>
        <sz val="12"/>
        <color rgb="FF000000"/>
        <rFont val="Calibri"/>
        <family val="2"/>
        <charset val="1"/>
      </rPr>
      <t xml:space="preserve"> A signature exists</t>
    </r>
  </si>
  <si>
    <t xml:space="preserve">SICH</t>
  </si>
  <si>
    <t xml:space="preserve">Signature Checking</t>
  </si>
  <si>
    <t xml:space="preserve">Signature Checking is the process of confirming that the signature is valid.  </t>
  </si>
  <si>
    <r>
      <rPr>
        <b val="true"/>
        <sz val="12"/>
        <color rgb="FF000000"/>
        <rFont val="Calibri"/>
        <family val="2"/>
        <charset val="1"/>
      </rPr>
      <t xml:space="preserve">Checked Signature:</t>
    </r>
    <r>
      <rPr>
        <sz val="12"/>
        <color rgb="FF000000"/>
        <rFont val="Calibri"/>
        <family val="2"/>
        <charset val="1"/>
      </rPr>
      <t xml:space="preserve"> The signature is valid</t>
    </r>
  </si>
  <si>
    <t xml:space="preserve">PSP PCTF Process Name</t>
  </si>
  <si>
    <t xml:space="preserve">PSP PCTF Process Description</t>
  </si>
  <si>
    <t xml:space="preserve">Business Process/Service Solution Description</t>
  </si>
  <si>
    <t xml:space="preserve">Input</t>
  </si>
  <si>
    <t xml:space="preserve">Output</t>
  </si>
  <si>
    <t xml:space="preserve">TRUSTED DIGITAL IDENTITY ACCEPTANCE: OVERALL ASSESSMENT</t>
  </si>
  <si>
    <t xml:space="preserve">Issuer Jurisdiction:</t>
  </si>
  <si>
    <t xml:space="preserve">Program Name / Business Line:</t>
  </si>
  <si>
    <t xml:space="preserve">Providers:</t>
  </si>
  <si>
    <t xml:space="preserve">Verifier Jurisdiction:</t>
  </si>
  <si>
    <t xml:space="preserve">Additional Verifiers (if any):</t>
  </si>
  <si>
    <t xml:space="preserve">Assessment Policy Authorities:</t>
  </si>
  <si>
    <t xml:space="preserve">OVERALL ASSESSMENT</t>
  </si>
  <si>
    <t xml:space="preserve">TARGET QUALIFIER</t>
  </si>
  <si>
    <t xml:space="preserve">CONDITIONS / OBSERVATIONS / RECOMMENDATIONS</t>
  </si>
  <si>
    <t xml:space="preserve">Enterprise-Wide Management:</t>
  </si>
  <si>
    <t xml:space="preserve">GEN</t>
  </si>
  <si>
    <t xml:space="preserve">Identity Domain Processes:</t>
  </si>
  <si>
    <t xml:space="preserve">IP3 and IO3</t>
  </si>
  <si>
    <t xml:space="preserve">Relationship Domain Processes:</t>
  </si>
  <si>
    <t xml:space="preserve">R3</t>
  </si>
  <si>
    <t xml:space="preserve">Credential Domain Processes:</t>
  </si>
  <si>
    <t xml:space="preserve">C3</t>
  </si>
  <si>
    <t xml:space="preserve">Consent Domain Processes:</t>
  </si>
  <si>
    <t xml:space="preserve">Signature Domain Processes:</t>
  </si>
  <si>
    <t xml:space="preserve">SES</t>
  </si>
  <si>
    <t xml:space="preserve">Additional Observations:</t>
  </si>
  <si>
    <t xml:space="preserve">Potential Risks and Issues:</t>
  </si>
  <si>
    <t xml:space="preserve">Name</t>
  </si>
  <si>
    <t xml:space="preserve">Date</t>
  </si>
  <si>
    <t xml:space="preserve">Signature</t>
  </si>
  <si>
    <t xml:space="preserve">Assessor(s):</t>
  </si>
  <si>
    <t xml:space="preserve">Approver(s):</t>
  </si>
  <si>
    <t xml:space="preserve">PSP PCTF Process</t>
  </si>
  <si>
    <t xml:space="preserve">CROSS -REFERENCE</t>
  </si>
  <si>
    <t xml:space="preserve">Description</t>
  </si>
  <si>
    <t xml:space="preserve">CAN/CIOSC 103-1</t>
  </si>
  <si>
    <t xml:space="preserve">PSP-PCTF V1.4</t>
  </si>
  <si>
    <t xml:space="preserve">Working Notes</t>
  </si>
  <si>
    <t xml:space="preserve">Assessment</t>
  </si>
  <si>
    <t xml:space="preserve">Conditions / Observations / Recommendations</t>
  </si>
  <si>
    <r>
      <rPr>
        <b val="true"/>
        <sz val="12"/>
        <color rgb="FF000000"/>
        <rFont val="Calibri"/>
        <family val="0"/>
        <charset val="1"/>
      </rPr>
      <t xml:space="preserve">Precursor Process(es):
</t>
    </r>
    <r>
      <rPr>
        <sz val="12"/>
        <color rgb="FF000000"/>
        <rFont val="Calibri"/>
        <family val="0"/>
        <charset val="1"/>
      </rPr>
      <t xml:space="preserve">    None</t>
    </r>
  </si>
  <si>
    <r>
      <rPr>
        <b val="true"/>
        <sz val="12"/>
        <color rgb="FF000000"/>
        <rFont val="Calibri"/>
        <family val="0"/>
        <charset val="1"/>
      </rPr>
      <t xml:space="preserve">Related Process(es)</t>
    </r>
    <r>
      <rPr>
        <sz val="12"/>
        <color rgb="FF000000"/>
        <rFont val="Calibri"/>
        <family val="0"/>
        <charset val="1"/>
      </rPr>
      <t xml:space="preserve">:
    None</t>
    </r>
  </si>
  <si>
    <t xml:space="preserve">ENWM.01</t>
  </si>
  <si>
    <t xml:space="preserve">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</si>
  <si>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 xml:space="preserve">ENWM.02</t>
  </si>
  <si>
    <t xml:space="preserve">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</si>
  <si>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 xml:space="preserve">ENWM.03</t>
  </si>
  <si>
    <t xml:space="preserve">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</si>
  <si>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 xml:space="preserve">ENWM.04</t>
  </si>
  <si>
    <t xml:space="preserve">The entity under assessment MUST specify its mandate and authority as these relate to the identification of entities and to the relationships between entities.</t>
  </si>
  <si>
    <t xml:space="preserve">ENWM.05</t>
  </si>
  <si>
    <t xml:space="preserve">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</si>
  <si>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 xml:space="preserve">ENWM.06</t>
  </si>
  <si>
    <t xml:space="preserve">The entity under assessment MUST ensure that personal information, organizational information, and relationship information are collected and managed under relevant law, regulation, and policy.</t>
  </si>
  <si>
    <t xml:space="preserve">ENWM.07</t>
  </si>
  <si>
    <t xml:space="preserve">The entity under assessment MUST identify the authorized operational roles, access management processes, and modification processes pertaining to the collection and management of information.</t>
  </si>
  <si>
    <t xml:space="preserve">ENWM.08</t>
  </si>
  <si>
    <t xml:space="preserve">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</si>
  <si>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 xml:space="preserve">ENWM.09</t>
  </si>
  <si>
    <t xml:space="preserve">The entity under assessment MUST provide notice to entities providing identity evidence or relationship evidence that false or misleading statements may result in violation of the terms and conditions of the program or service.</t>
  </si>
  <si>
    <t xml:space="preserve">ENWM.10</t>
  </si>
  <si>
    <t xml:space="preserve">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</si>
  <si>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 xml:space="preserve">ENWM.11</t>
  </si>
  <si>
    <t xml:space="preserve">The entity under assessment MUST ensure that service providers to whom they have delegated service provision tasks adhere to applicable conformance criteria.</t>
  </si>
  <si>
    <t xml:space="preserve">ENWM.12</t>
  </si>
  <si>
    <t xml:space="preserve">The entity under assessment MUST manage system components using its defined system development life cycle that incorporates security concerns.</t>
  </si>
  <si>
    <t xml:space="preserve">ENWM.13</t>
  </si>
  <si>
    <t xml:space="preserve">The entity under assessment MUST have formal technology change management processes in place to evaluate and manage risk associated with technology evolution.</t>
  </si>
  <si>
    <t xml:space="preserve">ENWM.14</t>
  </si>
  <si>
    <t xml:space="preserve">The entity under assessment MUST ensure that its personnel responsible for operations affecting personal information, organizational information, and relationship information have received privacy and security training.</t>
  </si>
  <si>
    <t xml:space="preserve">ENWM.15</t>
  </si>
  <si>
    <t xml:space="preserve">The entity under assessment MUST uniquely identify and authenticate non-organizational personnel or users, or processes acting on behalf of non-organizational personnnel or users, where authentication is appropriate.</t>
  </si>
  <si>
    <t xml:space="preserve">ENWM.16</t>
  </si>
  <si>
    <t xml:space="preserve">The entity under assessment MUST enforce access controls to ensure that only authorized personnel can update identity information or relationship information.</t>
  </si>
  <si>
    <r>
      <rPr>
        <b val="true"/>
        <sz val="12"/>
        <color rgb="FF000000"/>
        <rFont val="Calibri"/>
        <family val="0"/>
        <charset val="1"/>
      </rPr>
      <t xml:space="preserve">Precursor Process(es):
</t>
    </r>
    <r>
      <rPr>
        <sz val="12"/>
        <color rgb="FF000000"/>
        <rFont val="Calibri"/>
        <family val="0"/>
        <charset val="1"/>
      </rPr>
      <t xml:space="preserve">    Enterprise-Wide Management</t>
    </r>
  </si>
  <si>
    <r>
      <rPr>
        <b val="true"/>
        <sz val="12"/>
        <color rgb="FF000000"/>
        <rFont val="Calibri"/>
        <family val="0"/>
        <charset val="1"/>
      </rPr>
      <t xml:space="preserve">Related Process(es)</t>
    </r>
    <r>
      <rPr>
        <sz val="12"/>
        <color rgb="FF000000"/>
        <rFont val="Calibri"/>
        <family val="0"/>
        <charset val="1"/>
      </rPr>
      <t xml:space="preserve">:
    Identity Information Validation
    Identity Verification</t>
    </r>
  </si>
  <si>
    <t xml:space="preserve">IDDG.01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</si>
  <si>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t>
    </r>
  </si>
  <si>
    <t xml:space="preserve">The entity under assessment SHOULD adhere to applicable identity management controls, standards, and guidelines, and SHOULD have an auditable process to demonstrate adherence.</t>
  </si>
  <si>
    <t xml:space="preserve">IDDG.02</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</si>
  <si>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</si>
  <si>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adhere to applicable identity management controls, standards, and guidelines, and MUST have an auditable process to demonstrate adherence.</t>
  </si>
  <si>
    <t xml:space="preserve">IDDG.03</t>
  </si>
  <si>
    <t xml:space="preserve">The entity under assessment MUST provide a list of the applicable identity management controls, standards, and guidelines that are in effect.</t>
  </si>
  <si>
    <t xml:space="preserve">IDDG.04</t>
  </si>
  <si>
    <t xml:space="preserve">The entity under assessment MUST demonstrate the equivalency of the applicable identity management controls, standards, and guidelines to those used by the assessor. </t>
  </si>
  <si>
    <t xml:space="preserve">IDDG.05</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</si>
  <si>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PFID</t>
    </r>
  </si>
  <si>
    <t xml:space="preserve">The entity under assessment MUST have in place policies and procedures to safeguard the identity information of a person.</t>
  </si>
  <si>
    <t xml:space="preserve">IDDG.06</t>
  </si>
  <si>
    <t xml:space="preserve">The entity under assessment MUST have in place policies and procedures to detect the misuse of the identity information of a person.</t>
  </si>
  <si>
    <t xml:space="preserve">IDDG.07</t>
  </si>
  <si>
    <r>
      <rPr>
        <sz val="12"/>
        <color rgb="FF000000"/>
        <rFont val="Calibri"/>
        <family val="2"/>
        <charset val="1"/>
      </rPr>
      <t xml:space="preserve">IP1 </t>
    </r>
    <r>
      <rPr>
        <b val="true"/>
        <sz val="12"/>
        <color rgb="FF000000"/>
        <rFont val="Calibri"/>
        <family val="2"/>
        <charset val="1"/>
      </rPr>
      <t xml:space="preserve">AND
</t>
    </r>
    <r>
      <rPr>
        <sz val="12"/>
        <color rgb="FF000000"/>
        <rFont val="Calibri"/>
        <family val="2"/>
        <charset val="1"/>
      </rPr>
      <t xml:space="preserve">IO1</t>
    </r>
  </si>
  <si>
    <t xml:space="preserve">The entity under assessment SHOULD ensure that identity information validation of acceptable information providers who are persons, meets or exceeds the requirements applicable to the IP1 (for persons) qualifier in Identity Information Validation.</t>
  </si>
  <si>
    <t xml:space="preserve">IDDG.08</t>
  </si>
  <si>
    <r>
      <rPr>
        <sz val="12"/>
        <color rgb="FF000000"/>
        <rFont val="Calibri"/>
        <family val="2"/>
        <charset val="1"/>
      </rPr>
      <t xml:space="preserve">IP2 </t>
    </r>
    <r>
      <rPr>
        <b val="true"/>
        <sz val="12"/>
        <color rgb="FF000000"/>
        <rFont val="Calibri"/>
        <family val="2"/>
        <charset val="1"/>
      </rPr>
      <t xml:space="preserve">AND
</t>
    </r>
    <r>
      <rPr>
        <sz val="12"/>
        <color rgb="FF000000"/>
        <rFont val="Calibri"/>
        <family val="2"/>
        <charset val="1"/>
      </rPr>
      <t xml:space="preserve">IO2</t>
    </r>
  </si>
  <si>
    <t xml:space="preserve">The entity under assessment MUST ensure that identity information validation of acceptable information providers who are persons, meets or exceeds the requirements applicable to the IP2 (for persons) qualifier in Identity Information Validation.</t>
  </si>
  <si>
    <t xml:space="preserve">IDDG.09</t>
  </si>
  <si>
    <r>
      <rPr>
        <sz val="12"/>
        <color rgb="FF000000"/>
        <rFont val="Calibri"/>
        <family val="2"/>
        <charset val="1"/>
      </rPr>
      <t xml:space="preserve">IP3 </t>
    </r>
    <r>
      <rPr>
        <b val="true"/>
        <sz val="12"/>
        <color rgb="FF000000"/>
        <rFont val="Calibri"/>
        <family val="2"/>
        <charset val="1"/>
      </rPr>
      <t xml:space="preserve">AND
</t>
    </r>
    <r>
      <rPr>
        <sz val="12"/>
        <color rgb="FF000000"/>
        <rFont val="Calibri"/>
        <family val="2"/>
        <charset val="1"/>
      </rPr>
      <t xml:space="preserve">IO3</t>
    </r>
  </si>
  <si>
    <t xml:space="preserve">The entity under assessment MUST ensure that identity information validation of acceptable information providers who are persons, meets the requirements applicable to the IP3 (for persons) qualifier in Identity Information Validation.</t>
  </si>
  <si>
    <t xml:space="preserve">IDDG.10</t>
  </si>
  <si>
    <t xml:space="preserve">The entity under assessment MUST ensure that identity verification of acceptable information providers who are persons, meets the requirements applicable to the IP3 (for persons) qualifier in Identity Verification.</t>
  </si>
  <si>
    <t xml:space="preserve">IDDG.11</t>
  </si>
  <si>
    <t xml:space="preserve">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</si>
  <si>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r>
      <rPr>
        <b val="true"/>
        <sz val="12"/>
        <color rgb="FF000000"/>
        <rFont val="Calibri"/>
        <family val="0"/>
        <charset val="1"/>
      </rPr>
      <t xml:space="preserve">Related Process(es)</t>
    </r>
    <r>
      <rPr>
        <sz val="12"/>
        <color rgb="FF000000"/>
        <rFont val="Calibri"/>
        <family val="0"/>
        <charset val="1"/>
      </rPr>
      <t xml:space="preserve">:
    Identity Domain General</t>
    </r>
  </si>
  <si>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</si>
  <si>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</si>
  <si>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 xml:space="preserve">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</si>
  <si>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 xml:space="preserve">The entity under assessment MUST define the set of identity attributes that will be used to uniquely distinguish a particular entity within the program/service population. This set of identity attributes is referred to as the identifier.</t>
  </si>
  <si>
    <r>
      <rPr>
        <b val="true"/>
        <sz val="12"/>
        <color rgb="FF000000"/>
        <rFont val="Calibri"/>
        <family val="0"/>
        <charset val="1"/>
      </rPr>
      <t xml:space="preserve">Precursor Process(es):
</t>
    </r>
    <r>
      <rPr>
        <sz val="12"/>
        <color rgb="FF000000"/>
        <rFont val="Calibri"/>
        <family val="0"/>
        <charset val="1"/>
      </rPr>
      <t xml:space="preserve">    Identity Information Determination</t>
    </r>
  </si>
  <si>
    <t xml:space="preserve">8.2.01</t>
  </si>
  <si>
    <t xml:space="preserve">IDED.01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</si>
  <si>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t>
    </r>
  </si>
  <si>
    <t xml:space="preserve">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</si>
  <si>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 xml:space="preserve">8.2.02</t>
  </si>
  <si>
    <t xml:space="preserve">IDED.02</t>
  </si>
  <si>
    <r>
      <rPr>
        <sz val="12"/>
        <color rgb="FF000000"/>
        <rFont val="Calibri"/>
        <family val="0"/>
        <charset val="1"/>
      </rPr>
      <t xml:space="preserve">The entity under assessment MUST determine the acceptable evidence of contextual identity (whether physical or electronic)</t>
    </r>
    <r>
      <rPr>
        <sz val="12"/>
        <color rgb="FFFF0000"/>
        <rFont val="Calibri"/>
        <family val="0"/>
        <charset val="1"/>
      </rPr>
      <t xml:space="preserve"> </t>
    </r>
    <r>
      <rPr>
        <sz val="12"/>
        <color rgb="FF000000"/>
        <rFont val="Calibri"/>
        <family val="0"/>
        <charset val="1"/>
      </rPr>
      <t xml:space="preserve">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</si>
  <si>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 xml:space="preserve">8.2.03</t>
  </si>
  <si>
    <t xml:space="preserve">IDED.03</t>
  </si>
  <si>
    <t xml:space="preserve">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</si>
  <si>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 xml:space="preserve">8.2.04</t>
  </si>
  <si>
    <t xml:space="preserve">IDED.04</t>
  </si>
  <si>
    <t xml:space="preserve">For evidence of contextual identity, the entity under assessment MAY rely on a recognized independent accreditation of an authoritative source instead of conducting their own assessment.</t>
  </si>
  <si>
    <t xml:space="preserve">8.2.05</t>
  </si>
  <si>
    <t xml:space="preserve">IDED.05</t>
  </si>
  <si>
    <t xml:space="preserve">The entity under assessment MUST identify the acceptable information providers from which evidence of contextual or foundational identity will be accepted.</t>
  </si>
  <si>
    <r>
      <rPr>
        <b val="true"/>
        <sz val="12"/>
        <color rgb="FF000000"/>
        <rFont val="Calibri"/>
        <family val="0"/>
        <charset val="1"/>
      </rPr>
      <t xml:space="preserve">Precursor Process(es):
</t>
    </r>
    <r>
      <rPr>
        <sz val="12"/>
        <color rgb="FF000000"/>
        <rFont val="Calibri"/>
        <family val="0"/>
        <charset val="1"/>
      </rPr>
      <t xml:space="preserve">    Identity Evidence Determination</t>
    </r>
  </si>
  <si>
    <t xml:space="preserve">8.3.01</t>
  </si>
  <si>
    <t xml:space="preserve">IDEA.01</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</si>
  <si>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</si>
  <si>
    <t xml:space="preserve">The entity under assessment MUST ensure that the entities presenting evidence of contextual or foundational identity are acceptable information providers as defined in Identity Evidence Determination.  </t>
  </si>
  <si>
    <t xml:space="preserve">8.3.02</t>
  </si>
  <si>
    <t xml:space="preserve">IDEA.02</t>
  </si>
  <si>
    <t xml:space="preserve">The entity under assessment MUST NOT restrict what is provided as evidence of identity.</t>
  </si>
  <si>
    <t xml:space="preserve">8.3.03</t>
  </si>
  <si>
    <t xml:space="preserve">IDEA.03</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</si>
  <si>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t>
    </r>
  </si>
  <si>
    <t xml:space="preserve">The entity under assessment MUST require that one instance of evidence of identity (either foundational or contextual) be provided.</t>
  </si>
  <si>
    <t xml:space="preserve">8.3.04</t>
  </si>
  <si>
    <t xml:space="preserve">IDEA.04</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</si>
  <si>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t>
    </r>
  </si>
  <si>
    <t xml:space="preserve">The entity under assessment MUST require that two instances of evidence of identity (at least one of which must be evidence of foundational identity) be provided.</t>
  </si>
  <si>
    <t xml:space="preserve">8.3.05</t>
  </si>
  <si>
    <t xml:space="preserve">IDEA.05</t>
  </si>
  <si>
    <t xml:space="preserve">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</si>
  <si>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 xml:space="preserve">8.3.06</t>
  </si>
  <si>
    <t xml:space="preserve">IDEA.06</t>
  </si>
  <si>
    <t xml:space="preserve">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</si>
  <si>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 xml:space="preserve">8.3.07</t>
  </si>
  <si>
    <t xml:space="preserve">IDEA.07</t>
  </si>
  <si>
    <t xml:space="preserve">IP3</t>
  </si>
  <si>
    <t xml:space="preserve">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</si>
  <si>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t>
    </r>
  </si>
  <si>
    <t xml:space="preserve">8.4.01</t>
  </si>
  <si>
    <t xml:space="preserve">IDIV.01</t>
  </si>
  <si>
    <t xml:space="preserve">The entity under assessment MAY accept assertions of identity information made by an entity about a Subject.</t>
  </si>
  <si>
    <t xml:space="preserve">8.4.02</t>
  </si>
  <si>
    <t xml:space="preserve">IDIV.02</t>
  </si>
  <si>
    <t xml:space="preserve">The entity under assessment SHOULD ensure that the evidence of identity has a defined validity period.</t>
  </si>
  <si>
    <t xml:space="preserve">8.4.03</t>
  </si>
  <si>
    <t xml:space="preserve">IDIV.03</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</si>
  <si>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t>
    </r>
  </si>
  <si>
    <t xml:space="preserve">The entity under assessment MUST ensure that the evidence of identity has a defined validity period.</t>
  </si>
  <si>
    <t xml:space="preserve">8.4.04</t>
  </si>
  <si>
    <t xml:space="preserve">IDIV.04</t>
  </si>
  <si>
    <t xml:space="preserve">The entity under assessment MUST ensure that assertions of identity information made by an entity about a Subject acceptably match all instances of evidence of identity (foundational and/or contextual) provided by the Holder.</t>
  </si>
  <si>
    <t xml:space="preserve">8.4.05</t>
  </si>
  <si>
    <t xml:space="preserve">IDIV.05</t>
  </si>
  <si>
    <t xml:space="preserve">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</si>
  <si>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 xml:space="preserve">8.4.06</t>
  </si>
  <si>
    <t xml:space="preserve">IDIV.06</t>
  </si>
  <si>
    <t xml:space="preserve">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</si>
  <si>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
    Identity Information Validation</t>
    </r>
  </si>
  <si>
    <t xml:space="preserve">8.5.01</t>
  </si>
  <si>
    <t xml:space="preserve">IDRE.01</t>
  </si>
  <si>
    <t xml:space="preserve">The entity under assessment MUST ensure that the identity information provided uniquely resolves to only one entity within its program/service population.</t>
  </si>
  <si>
    <r>
      <rPr>
        <b val="true"/>
        <sz val="12"/>
        <color rgb="FF000000"/>
        <rFont val="Calibri"/>
        <family val="0"/>
        <charset val="1"/>
      </rPr>
      <t xml:space="preserve">Precursor Process(es):
</t>
    </r>
    <r>
      <rPr>
        <sz val="12"/>
        <color rgb="FF000000"/>
        <rFont val="Calibri"/>
        <family val="0"/>
        <charset val="1"/>
      </rPr>
      <t xml:space="preserve">    Identity Evidence Acceptance
    Identity Information Validation
    Identity Resolution</t>
    </r>
  </si>
  <si>
    <t xml:space="preserve">8.6.01</t>
  </si>
  <si>
    <t xml:space="preserve">IDES.01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</si>
  <si>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
</t>
    </r>
  </si>
  <si>
    <t xml:space="preserve">The entity under assessment SHOULD be a registered public sector or private sector entity (e.g., a government department, agency, or ministry, a proprietorship, corporation, association, etc.).</t>
  </si>
  <si>
    <t xml:space="preserve">8.6.02</t>
  </si>
  <si>
    <t xml:space="preserve">IDES.02</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</si>
  <si>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
</t>
    </r>
  </si>
  <si>
    <t xml:space="preserve">The entity under assessment MUST be a registered public sector  or private sector entity (e.g., a government department, agency, or ministry, a proprietorship, corporation, association, etc.).</t>
  </si>
  <si>
    <t xml:space="preserve">8.6.03</t>
  </si>
  <si>
    <t xml:space="preserve">IDES.03</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</si>
  <si>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
</t>
    </r>
  </si>
  <si>
    <t xml:space="preserve">The entity under assessment MUST be a government department, agency, ministry, or other public sector entity operating under the authority of a Canadian federal, provincial, or territorial government, or a government-regulated private sector entity.</t>
  </si>
  <si>
    <t xml:space="preserve">8.6.04</t>
  </si>
  <si>
    <t xml:space="preserve">IDES.04</t>
  </si>
  <si>
    <t xml:space="preserve">PFID,OFID</t>
  </si>
  <si>
    <t xml:space="preserve">The entity under assessment MUST be a provincial or territorial vital statistics registrar, IRCC, a provincial or territorial business registrar, or Corporations Canada.</t>
  </si>
  <si>
    <t xml:space="preserve">8.6.05</t>
  </si>
  <si>
    <t xml:space="preserve">IDES.05</t>
  </si>
  <si>
    <t xml:space="preserve">The entity under assessment MUST ensure that the creation of the record of contextual identity is confirmed by and referenceable to a relevant event or activity.</t>
  </si>
  <si>
    <t xml:space="preserve">8.6.06</t>
  </si>
  <si>
    <t xml:space="preserve">IDES.06</t>
  </si>
  <si>
    <t xml:space="preserve">PFID</t>
  </si>
  <si>
    <t xml:space="preserve">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</si>
  <si>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 xml:space="preserve">8.6.07</t>
  </si>
  <si>
    <t xml:space="preserve">IDES.07</t>
  </si>
  <si>
    <t xml:space="preserve">OFID</t>
  </si>
  <si>
    <t xml:space="preserve">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</si>
  <si>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 xml:space="preserve">8.6.08</t>
  </si>
  <si>
    <t xml:space="preserve">IDES.08</t>
  </si>
  <si>
    <t xml:space="preserve">IP1,IP2,IP3</t>
  </si>
  <si>
    <r>
      <rPr>
        <sz val="12"/>
        <color rgb="FF000000"/>
        <rFont val="Calibri"/>
        <family val="0"/>
        <charset val="1"/>
      </rPr>
      <t xml:space="preserve">The entity under assessment MUST ensure that the record of contextual identity</t>
    </r>
    <r>
      <rPr>
        <sz val="12"/>
        <color rgb="FFFF0000"/>
        <rFont val="Calibri"/>
        <family val="0"/>
        <charset val="1"/>
      </rPr>
      <t xml:space="preserve"> </t>
    </r>
    <r>
      <rPr>
        <sz val="12"/>
        <color rgb="FF000000"/>
        <rFont val="Calibri"/>
        <family val="0"/>
        <charset val="1"/>
      </rPr>
      <t xml:space="preserve">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</si>
  <si>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 xml:space="preserve">8.6.09</t>
  </si>
  <si>
    <t xml:space="preserve">IDES.09</t>
  </si>
  <si>
    <t xml:space="preserve">IO1,IO2,IO3</t>
  </si>
  <si>
    <t xml:space="preserve">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</si>
  <si>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 xml:space="preserve">8.6.10</t>
  </si>
  <si>
    <t xml:space="preserve">IDES.10</t>
  </si>
  <si>
    <t xml:space="preserve">PFID  </t>
  </si>
  <si>
    <t xml:space="preserve">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</si>
  <si>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 xml:space="preserve">8.6.11</t>
  </si>
  <si>
    <t xml:space="preserve">IDES.11</t>
  </si>
  <si>
    <r>
      <rPr>
        <sz val="12"/>
        <color rgb="FF000000"/>
        <rFont val="Calibri"/>
        <family val="0"/>
        <charset val="1"/>
      </rPr>
      <t xml:space="preserve">The entity under assessment MUST ensure that the record of foundational identity of an organization</t>
    </r>
    <r>
      <rPr>
        <sz val="12"/>
        <color rgb="FFFF0000"/>
        <rFont val="Calibri"/>
        <family val="0"/>
        <charset val="1"/>
      </rPr>
      <t xml:space="preserve"> </t>
    </r>
    <r>
      <rPr>
        <sz val="12"/>
        <color rgb="FF000000"/>
        <rFont val="Calibri"/>
        <family val="0"/>
        <charset val="1"/>
      </rPr>
      <t xml:space="preserve">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</si>
  <si>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r>
      <rPr>
        <b val="true"/>
        <sz val="12"/>
        <color rgb="FF000000"/>
        <rFont val="Calibri"/>
        <family val="0"/>
        <charset val="1"/>
      </rPr>
      <t xml:space="preserve">Precursor Process(es):
</t>
    </r>
    <r>
      <rPr>
        <sz val="12"/>
        <color rgb="FF000000"/>
        <rFont val="Calibri"/>
        <family val="0"/>
        <charset val="1"/>
      </rPr>
      <t xml:space="preserve">    Identity Establishment</t>
    </r>
  </si>
  <si>
    <t xml:space="preserve">8.7.01</t>
  </si>
  <si>
    <t xml:space="preserve">IDVE.01</t>
  </si>
  <si>
    <t xml:space="preserve">IP1</t>
  </si>
  <si>
    <t xml:space="preserve">There is no requirement that the entity under assessment confirm that the identity information of a person is under the control of the Subject. </t>
  </si>
  <si>
    <t xml:space="preserve">8.7.02</t>
  </si>
  <si>
    <t xml:space="preserve">IDVE.02</t>
  </si>
  <si>
    <t xml:space="preserve">IP2</t>
  </si>
  <si>
    <t xml:space="preserve">The entity under assessment SHOULD use appropriate methods to confirm that the identity information of a person is under the control of the Subject.</t>
  </si>
  <si>
    <t xml:space="preserve">8.7.03</t>
  </si>
  <si>
    <t xml:space="preserve">IDVE.03</t>
  </si>
  <si>
    <t xml:space="preserve">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</si>
  <si>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 xml:space="preserve">8.8.01</t>
  </si>
  <si>
    <t xml:space="preserve">IDCO.01</t>
  </si>
  <si>
    <t xml:space="preserve">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</si>
  <si>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8.9.01</t>
  </si>
  <si>
    <t xml:space="preserve">IDMA.01</t>
  </si>
  <si>
    <t xml:space="preserve">The entity under assessment MUST ensure that records of identity are updated in a timely manner.</t>
  </si>
  <si>
    <t xml:space="preserve">8.9.02</t>
  </si>
  <si>
    <t xml:space="preserve">IDMA.02</t>
  </si>
  <si>
    <t xml:space="preserve">The entity under assessment SHOULD confirm with the foundational identity authority any changes to the identity information of a person for the following events:
  ● Name change 
  ● Gender change
  ● Death</t>
  </si>
  <si>
    <t xml:space="preserve">8.9.03</t>
  </si>
  <si>
    <t xml:space="preserve">IDMA.03</t>
  </si>
  <si>
    <t xml:space="preserve">IO1</t>
  </si>
  <si>
    <t xml:space="preserve">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</si>
  <si>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 xml:space="preserve">8.9.04</t>
  </si>
  <si>
    <t xml:space="preserve">IDMA.04</t>
  </si>
  <si>
    <t xml:space="preserve">IP2,IP3</t>
  </si>
  <si>
    <t xml:space="preserve">The entity under assessment MUST confirm with the foundational identity authority any changes to the identity information of a person for the following events:
  ● Name change 
  ● Gender change
  ● Death</t>
  </si>
  <si>
    <t xml:space="preserve">8.9.05</t>
  </si>
  <si>
    <t xml:space="preserve">IDMA.05</t>
  </si>
  <si>
    <t xml:space="preserve">IO2,IO3</t>
  </si>
  <si>
    <t xml:space="preserve">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</si>
  <si>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 xml:space="preserve">8.9.06</t>
  </si>
  <si>
    <t xml:space="preserve">IDMA.06</t>
  </si>
  <si>
    <t xml:space="preserve">The entity under assessment SHOULD ensure that the identity information is automatically updated from the authoritative record of identity at pre-established intervals.</t>
  </si>
  <si>
    <t xml:space="preserve">8.9.07</t>
  </si>
  <si>
    <t xml:space="preserve">IDMA.07</t>
  </si>
  <si>
    <t xml:space="preserve">The entity under assessment MUST ensure that the identity information is periodically updated from the authoritative record of identity.</t>
  </si>
  <si>
    <t xml:space="preserve">8.9.08</t>
  </si>
  <si>
    <t xml:space="preserve">IDMA.08</t>
  </si>
  <si>
    <t xml:space="preserve">The entity under assessment MUST ensure that they undertake a reassessment of the updated identity information and, where warranted, they MUST ensure that appropriate administrative action is subsequently taken.</t>
  </si>
  <si>
    <t xml:space="preserve">8.9.09</t>
  </si>
  <si>
    <t xml:space="preserve">IDMA.09</t>
  </si>
  <si>
    <t xml:space="preserve">The entity under assessment MUST record the initiating party of the identity record modification and the date of the modification of the identity record.</t>
  </si>
  <si>
    <r>
      <rPr>
        <b val="true"/>
        <sz val="12"/>
        <color rgb="FF000000"/>
        <rFont val="Calibri"/>
        <family val="0"/>
        <charset val="1"/>
      </rPr>
      <t xml:space="preserve">Related Process(es)</t>
    </r>
    <r>
      <rPr>
        <sz val="12"/>
        <color rgb="FF000000"/>
        <rFont val="Calibri"/>
        <family val="0"/>
        <charset val="1"/>
      </rPr>
      <t xml:space="preserve">:
    Identity Domain General
    Identity Verification</t>
    </r>
  </si>
  <si>
    <t xml:space="preserve">8.10.01</t>
  </si>
  <si>
    <t xml:space="preserve">IDLI.01</t>
  </si>
  <si>
    <t xml:space="preserve">The entity under assessment MUST ensure that the identity information of the identity records being linked is substantialy equivalent. </t>
  </si>
  <si>
    <t xml:space="preserve">8.10.02</t>
  </si>
  <si>
    <t xml:space="preserve">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</si>
  <si>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</si>
  <si>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 xml:space="preserve">8.10.03</t>
  </si>
  <si>
    <t xml:space="preserve">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</si>
  <si>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</si>
  <si>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 xml:space="preserve">8.10.04</t>
  </si>
  <si>
    <t xml:space="preserve">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</si>
  <si>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</si>
  <si>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 xml:space="preserve">8.10.05</t>
  </si>
  <si>
    <t xml:space="preserve">IDLI.05</t>
  </si>
  <si>
    <t xml:space="preserve">The entity under assessment MUST use confirmation methods that are independent of each other (the use of one method cannot compromise the use of another).</t>
  </si>
  <si>
    <t xml:space="preserve">REDG.01</t>
  </si>
  <si>
    <t xml:space="preserve">R1</t>
  </si>
  <si>
    <t xml:space="preserve">The entity under assessment SHOULD adhere to applicable relationship management controls, standards, and guidelines, and SHOULD have an auditable process to demonstrate adherence.</t>
  </si>
  <si>
    <t xml:space="preserve">REDG.02</t>
  </si>
  <si>
    <t xml:space="preserve">R2,R3</t>
  </si>
  <si>
    <t xml:space="preserve">The entity under assessment MUST adhere to applicable relationship management controls, standards, and guidelines, and MUST have an auditable process to demonstrate adherence.</t>
  </si>
  <si>
    <t xml:space="preserve">REDG.03</t>
  </si>
  <si>
    <t xml:space="preserve">The entity under assessment MUST provide a list of the applicable relationship management controls, standards, and guidelines that are in effect.</t>
  </si>
  <si>
    <t xml:space="preserve">REDG.04</t>
  </si>
  <si>
    <t xml:space="preserve">The entity under assessment MUST demonstrate the equivalency of the applicable relationship management controls, standards, and guidelines to those used by the assessor.</t>
  </si>
  <si>
    <t xml:space="preserve">REDG.05</t>
  </si>
  <si>
    <t xml:space="preserve">REDG.06</t>
  </si>
  <si>
    <t xml:space="preserve">R2</t>
  </si>
  <si>
    <t xml:space="preserve">REDG.07</t>
  </si>
  <si>
    <t xml:space="preserve">REDG.08</t>
  </si>
  <si>
    <t xml:space="preserve">REDG.09</t>
  </si>
  <si>
    <t xml:space="preserve">R1,R2,R3</t>
  </si>
  <si>
    <t xml:space="preserve">The entity under assessment MUST have procedures in place to ensure that service provision is granted or denied, based on relationship status (i.e., valid, suspended, reinstated, or revoked).</t>
  </si>
  <si>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Determination</t>
    </r>
  </si>
  <si>
    <t xml:space="preserve">8.11.01</t>
  </si>
  <si>
    <t xml:space="preserve">REID.01</t>
  </si>
  <si>
    <t xml:space="preserve">The entity under assessment MUST specify the relationship context of the program or service, specifically, the relationships of interest and their definitions within the context of the program or service. </t>
  </si>
  <si>
    <t xml:space="preserve">8.11.02</t>
  </si>
  <si>
    <t xml:space="preserve">REID.02</t>
  </si>
  <si>
    <t xml:space="preserve">R1,R2,R3 
</t>
  </si>
  <si>
    <t xml:space="preserve">The entity under assessment MUST specify the program or service identity context of the entities involved in the relationships (see Identity Information Determination).</t>
  </si>
  <si>
    <t xml:space="preserve">8.11.03</t>
  </si>
  <si>
    <t xml:space="preserve">REID.03</t>
  </si>
  <si>
    <t xml:space="preserve">The entity under assessment MUST define the identity information requirements of the entities involved in the relationships (i.e., the set of identity attributes) (see Identity Information Determination).  </t>
  </si>
  <si>
    <t xml:space="preserve">8.11.04</t>
  </si>
  <si>
    <t xml:space="preserve">REID.04</t>
  </si>
  <si>
    <t xml:space="preserve">R1,R2,R3 </t>
  </si>
  <si>
    <t xml:space="preserve">The entity under assessment MUST define the relationship information requirements (i.e., the set of relationship attributes) of the program or service. </t>
  </si>
  <si>
    <t xml:space="preserve">8.11.05</t>
  </si>
  <si>
    <t xml:space="preserve">REID.05</t>
  </si>
  <si>
    <t xml:space="preserve">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</si>
  <si>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r>
      <rPr>
        <b val="true"/>
        <sz val="12"/>
        <color rgb="FF000000"/>
        <rFont val="Calibri"/>
        <family val="0"/>
        <charset val="1"/>
      </rPr>
      <t xml:space="preserve">Precursor Process(es):
</t>
    </r>
    <r>
      <rPr>
        <sz val="12"/>
        <color rgb="FF000000"/>
        <rFont val="Calibri"/>
        <family val="0"/>
        <charset val="1"/>
      </rPr>
      <t xml:space="preserve">    Relationship Information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</si>
  <si>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Determination</t>
    </r>
  </si>
  <si>
    <t xml:space="preserve">8.12.01</t>
  </si>
  <si>
    <t xml:space="preserve">REED.01</t>
  </si>
  <si>
    <t xml:space="preserve">The entity under assessment MUST determine the acceptable evidence of the relationship (whether physical or electronic) for its programs and services.</t>
  </si>
  <si>
    <t xml:space="preserve">8.12.02</t>
  </si>
  <si>
    <t xml:space="preserve">REED.02</t>
  </si>
  <si>
    <t xml:space="preserve">The entity under assessment MUST identify the acceptable information providers from which an assertion of the existence/ suspension/ reinstatement/ revocation of the relationship, within the context of the program/service, will be accepted.</t>
  </si>
  <si>
    <t xml:space="preserve">8.12.03</t>
  </si>
  <si>
    <t xml:space="preserve">REED.03</t>
  </si>
  <si>
    <t xml:space="preserve">The entity under assessment MUST identify the acceptable information providers from which identity attributes required by the relationship domain processes will be accepted.</t>
  </si>
  <si>
    <t xml:space="preserve">8.12.04</t>
  </si>
  <si>
    <t xml:space="preserve">REED.04</t>
  </si>
  <si>
    <t xml:space="preserve">The entity under assessment MUST identify the acceptable information providers from which relationship attributes required to by the relationship domain processes will be accepted.</t>
  </si>
  <si>
    <r>
      <rPr>
        <b val="true"/>
        <sz val="12"/>
        <color rgb="FF000000"/>
        <rFont val="Calibri"/>
        <family val="0"/>
        <charset val="1"/>
      </rPr>
      <t xml:space="preserve">Precursor Process(es):
</t>
    </r>
    <r>
      <rPr>
        <sz val="12"/>
        <color rgb="FF000000"/>
        <rFont val="Calibri"/>
        <family val="0"/>
        <charset val="1"/>
      </rPr>
      <t xml:space="preserve">    Relationship Evidence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</si>
  <si>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Acceptance</t>
    </r>
  </si>
  <si>
    <t xml:space="preserve">8.13.01</t>
  </si>
  <si>
    <t xml:space="preserve">REEA.01</t>
  </si>
  <si>
    <t xml:space="preserve">The entity under assessment MUST ensure that the entities presenting evidence are acceptable information providers as defined in Relationship Evidence Determination.  </t>
  </si>
  <si>
    <t xml:space="preserve">8.13.02</t>
  </si>
  <si>
    <t xml:space="preserve">REEA.02</t>
  </si>
  <si>
    <t xml:space="preserve">The entity under assessment MUST confirm that the evidence of the relationship conforms to the evidence defined in Relationship Evidence Determination</t>
  </si>
  <si>
    <t xml:space="preserve">8.13.03</t>
  </si>
  <si>
    <t xml:space="preserve">REEA.03</t>
  </si>
  <si>
    <t xml:space="preserve">The entity under assessment MUST NOT restrict what is provided as evidence of the relationship.</t>
  </si>
  <si>
    <t xml:space="preserve">8.13.04</t>
  </si>
  <si>
    <t xml:space="preserve">REEA.04</t>
  </si>
  <si>
    <t xml:space="preserve">The entity under assessment MUST ensure that the identity evidence presented meets or exceeds the requirements applicable to the IP1 (for persons) or IO1 (for organizations) qualifier(s) in Identity Evidence Acceptance.</t>
  </si>
  <si>
    <t xml:space="preserve">8.13.05</t>
  </si>
  <si>
    <t xml:space="preserve">REEA.05</t>
  </si>
  <si>
    <t xml:space="preserve">The entity under assessment MUST ensure that the identity evidence presented meets or exceeds the requirements applicable to the IP2 (for persons) or IO2 (for organizations) qualifier(s) in Identity Evidence Acceptance.</t>
  </si>
  <si>
    <t xml:space="preserve">8.13.06</t>
  </si>
  <si>
    <t xml:space="preserve">REEA.06</t>
  </si>
  <si>
    <t xml:space="preserve">The entity under assessment MUST ensure that the identity evidence presented meets the requirements applicable to the IP3 (for persons) or IO3 (for organizations) qualifier(s) in Identity Evidence Acceptance.</t>
  </si>
  <si>
    <r>
      <rPr>
        <b val="true"/>
        <sz val="12"/>
        <color rgb="FF000000"/>
        <rFont val="Calibri"/>
        <family val="0"/>
        <charset val="1"/>
      </rPr>
      <t xml:space="preserve">Precursor Process(es):
</t>
    </r>
    <r>
      <rPr>
        <sz val="12"/>
        <color rgb="FF000000"/>
        <rFont val="Calibri"/>
        <family val="0"/>
        <charset val="1"/>
      </rPr>
      <t xml:space="preserve">    Relationship Evidence Acceptance</t>
    </r>
  </si>
  <si>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Validation</t>
    </r>
  </si>
  <si>
    <t xml:space="preserve">8.14.01</t>
  </si>
  <si>
    <t xml:space="preserve">REIV.01</t>
  </si>
  <si>
    <t xml:space="preserve">The entity under assessment MUST ensure that the identity information provided meets or exceeds the requirements applicable to the IP1 (for persons) or IO1 (for organizations) qualifier(s) in Identity Information Validation.</t>
  </si>
  <si>
    <t xml:space="preserve">8.14.02</t>
  </si>
  <si>
    <t xml:space="preserve">REIV.02</t>
  </si>
  <si>
    <t xml:space="preserve">The entity under assessment MUST ensure that the identity information provided meets or exceeds the requirements applicable to the IP2 (for persons) or IO2 (for organizations) qualifier(s) in Identity Information Validation.</t>
  </si>
  <si>
    <t xml:space="preserve">8.14.03</t>
  </si>
  <si>
    <t xml:space="preserve">REIV.03</t>
  </si>
  <si>
    <t xml:space="preserve">The entity under assessment MUST ensure that the identity information provided meets the requirements applicable to the IP3 (for persons) or IO3 (for organizations) qualifier(s) in Identity Information Validation.</t>
  </si>
  <si>
    <t xml:space="preserve">8.14.04</t>
  </si>
  <si>
    <t xml:space="preserve">REIV.04</t>
  </si>
  <si>
    <t xml:space="preserve">The entity under assessment MUST confirm that the assertions of relationship type and status acceptably match all instances of relationship evidence provided.</t>
  </si>
  <si>
    <t xml:space="preserve">8.14.05</t>
  </si>
  <si>
    <t xml:space="preserve">REIV.05</t>
  </si>
  <si>
    <t xml:space="preserve">The entity under assessment SHOULD ensure that the evidence of the relationship has a defined validity period.</t>
  </si>
  <si>
    <r>
      <rPr>
        <b val="true"/>
        <sz val="12"/>
        <color rgb="FF000000"/>
        <rFont val="Calibri"/>
        <family val="0"/>
        <charset val="1"/>
      </rPr>
      <t xml:space="preserve">Precursor Process(es):
</t>
    </r>
    <r>
      <rPr>
        <sz val="12"/>
        <color rgb="FF000000"/>
        <rFont val="Calibri"/>
        <family val="0"/>
        <charset val="1"/>
      </rPr>
      <t xml:space="preserve">    Relationship Information Validation</t>
    </r>
  </si>
  <si>
    <r>
      <rPr>
        <b val="true"/>
        <sz val="12"/>
        <color rgb="FF000000"/>
        <rFont val="Calibri"/>
        <family val="0"/>
        <charset val="1"/>
      </rPr>
      <t xml:space="preserve">Related Process(es)</t>
    </r>
    <r>
      <rPr>
        <sz val="12"/>
        <color rgb="FF000000"/>
        <rFont val="Calibri"/>
        <family val="0"/>
        <charset val="1"/>
      </rPr>
      <t xml:space="preserve">:
    Relationship Domain General</t>
    </r>
  </si>
  <si>
    <t xml:space="preserve">8.15.01</t>
  </si>
  <si>
    <t xml:space="preserve">RERE.01</t>
  </si>
  <si>
    <t xml:space="preserve">The entity under assessment MUST ensure that the relationship information and identity information provided uniquely resolves to only one relationship instance within its program/service population.</t>
  </si>
  <si>
    <r>
      <rPr>
        <b val="true"/>
        <sz val="12"/>
        <color rgb="FF000000"/>
        <rFont val="Calibri"/>
        <family val="0"/>
        <charset val="1"/>
      </rPr>
      <t xml:space="preserve">Precursor Process(es):
</t>
    </r>
    <r>
      <rPr>
        <sz val="12"/>
        <color rgb="FF000000"/>
        <rFont val="Calibri"/>
        <family val="0"/>
        <charset val="1"/>
      </rPr>
      <t xml:space="preserve">    Relationship Resolution</t>
    </r>
  </si>
  <si>
    <r>
      <rPr>
        <b val="true"/>
        <sz val="12"/>
        <color rgb="FF000000"/>
        <rFont val="Calibri"/>
        <family val="0"/>
        <charset val="1"/>
      </rPr>
      <t xml:space="preserve">Related Process(es)</t>
    </r>
    <r>
      <rPr>
        <sz val="12"/>
        <color rgb="FF000000"/>
        <rFont val="Calibri"/>
        <family val="0"/>
        <charset val="1"/>
      </rPr>
      <t xml:space="preserve">:
    Relationship Domain General
    Identity Establishment</t>
    </r>
  </si>
  <si>
    <t xml:space="preserve">8.16.01</t>
  </si>
  <si>
    <t xml:space="preserve">REES.01</t>
  </si>
  <si>
    <t xml:space="preserve">8.16.02</t>
  </si>
  <si>
    <t xml:space="preserve">REES.02</t>
  </si>
  <si>
    <t xml:space="preserve">8.16.03</t>
  </si>
  <si>
    <t xml:space="preserve">REES.03</t>
  </si>
  <si>
    <t xml:space="preserve">8.16.04</t>
  </si>
  <si>
    <t xml:space="preserve">REES.04</t>
  </si>
  <si>
    <t xml:space="preserve">The entity under assessment SHOULD ensure that the creation of the record of the relationship is confirmed by and referenceable to a relevant event or activity.</t>
  </si>
  <si>
    <t xml:space="preserve">8.16.05</t>
  </si>
  <si>
    <t xml:space="preserve">REES.05</t>
  </si>
  <si>
    <t xml:space="preserve">When establishing the record of identity for the purposes of relationship establishment, the entity under assessment MUST meet or exceed the requirements applicable to the IP1 (for persons) or IO1 (for organizations) qualifier(s) in Identity Establishment.</t>
  </si>
  <si>
    <t xml:space="preserve">8.16.06</t>
  </si>
  <si>
    <t xml:space="preserve">REES.06</t>
  </si>
  <si>
    <t xml:space="preserve">When establishing the record of identity for the purposes of relationship establishment, the entity under assessment MUST meet or exceed the requirements applicable to the IP2 (for persons) or IO2 (for organizations) qualifier(s) in Identity Establishment.</t>
  </si>
  <si>
    <t xml:space="preserve">8.16.07</t>
  </si>
  <si>
    <t xml:space="preserve">REES.07</t>
  </si>
  <si>
    <t xml:space="preserve">When establishing the record of identity for the purposes of relationship establishment, the entity under assessment MUST meet or exceed the requirements applicable to the IP3 (for persons) or IO3 (for organizations) qualifier(s) in Identity Establishment.</t>
  </si>
  <si>
    <t xml:space="preserve">8.16.08</t>
  </si>
  <si>
    <t xml:space="preserve">REES.08</t>
  </si>
  <si>
    <t xml:space="preserve">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</si>
  <si>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r>
      <rPr>
        <b val="true"/>
        <sz val="12"/>
        <color rgb="FF000000"/>
        <rFont val="Calibri"/>
        <family val="0"/>
        <charset val="1"/>
      </rPr>
      <t xml:space="preserve">Precursor Process(es):
</t>
    </r>
    <r>
      <rPr>
        <sz val="12"/>
        <color rgb="FF000000"/>
        <rFont val="Calibri"/>
        <family val="0"/>
        <charset val="1"/>
      </rPr>
      <t xml:space="preserve">    Relationship Establishment</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</si>
  <si>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t>
    </r>
  </si>
  <si>
    <t xml:space="preserve">8.17.01</t>
  </si>
  <si>
    <t xml:space="preserve">REVE.01</t>
  </si>
  <si>
    <t xml:space="preserve">The entity under assessment MUST ensure that the identity verification of Subjects who are persons, meets or exceeds the requirements applicable to the IP1 (for persons) qualifier in Identity Verification.</t>
  </si>
  <si>
    <t xml:space="preserve">8.17.02</t>
  </si>
  <si>
    <t xml:space="preserve">REVE.02</t>
  </si>
  <si>
    <t xml:space="preserve">The entity under assessment MUST ensure that the identity verification of Subjects who are persons, meets or exceeds the requirements applicable to the IP2 (for persons) qualifier in Identity Verification.</t>
  </si>
  <si>
    <t xml:space="preserve">8.17.03</t>
  </si>
  <si>
    <t xml:space="preserve">REVE.03</t>
  </si>
  <si>
    <t xml:space="preserve">The entity under assessment MUST ensure that the identity verification of Subjects who are persons, meets the requirements applicable to the IP3 (for persons) qualifier in Identity Verification.</t>
  </si>
  <si>
    <r>
      <rPr>
        <b val="true"/>
        <sz val="12"/>
        <color rgb="FF000000"/>
        <rFont val="Calibri"/>
        <family val="0"/>
        <charset val="1"/>
      </rPr>
      <t xml:space="preserve">Precursor Process(es):
</t>
    </r>
    <r>
      <rPr>
        <sz val="12"/>
        <color rgb="FF000000"/>
        <rFont val="Calibri"/>
        <family val="0"/>
        <charset val="1"/>
      </rPr>
      <t xml:space="preserve">  </t>
    </r>
    <r>
      <rPr>
        <sz val="12"/>
        <color rgb="FFFF0000"/>
        <rFont val="Calibri"/>
        <family val="0"/>
        <charset val="1"/>
      </rPr>
      <t xml:space="preserve">  </t>
    </r>
    <r>
      <rPr>
        <sz val="12"/>
        <color rgb="FF000000"/>
        <rFont val="Calibri"/>
        <family val="0"/>
        <charset val="1"/>
      </rPr>
      <t xml:space="preserve">Relationship Establishment</t>
    </r>
  </si>
  <si>
    <t xml:space="preserve">8.18.01</t>
  </si>
  <si>
    <t xml:space="preserve">RECO.01</t>
  </si>
  <si>
    <t xml:space="preserve">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</si>
  <si>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r>
      <rPr>
        <b val="true"/>
        <sz val="12"/>
        <color rgb="FF000000"/>
        <rFont val="Calibri"/>
        <family val="0"/>
        <charset val="1"/>
      </rPr>
      <t xml:space="preserve">Related Process(es)</t>
    </r>
    <r>
      <rPr>
        <sz val="12"/>
        <color rgb="FF000000"/>
        <rFont val="Calibri"/>
        <family val="0"/>
        <charset val="1"/>
      </rPr>
      <t xml:space="preserve">:
    Relationship Domain General
    Identity Maintenance</t>
    </r>
  </si>
  <si>
    <t xml:space="preserve">8.19.01</t>
  </si>
  <si>
    <t xml:space="preserve">REMA.01</t>
  </si>
  <si>
    <t xml:space="preserve">The entity under assessment MUST ensure that records of relationship are updated in a timely manner.</t>
  </si>
  <si>
    <t xml:space="preserve">8.19.02</t>
  </si>
  <si>
    <t xml:space="preserve">REMA.02</t>
  </si>
  <si>
    <t xml:space="preserve">The entity under assessment SHOULD ensure that identity information and relationship information is periodically confirmed at source.</t>
  </si>
  <si>
    <t xml:space="preserve">8.19.03</t>
  </si>
  <si>
    <t xml:space="preserve">REMA.03</t>
  </si>
  <si>
    <t xml:space="preserve">The entity under assessment MUST ensure that the procedure for the maintenance of identity information, meets or exceeds the requirements applicable to the IP1 (for persons) or IO1 (for organizations) qualifier(s) in Identity Maintenance.</t>
  </si>
  <si>
    <t xml:space="preserve">8.19.04</t>
  </si>
  <si>
    <t xml:space="preserve">REMA.04</t>
  </si>
  <si>
    <t xml:space="preserve">The entity under assessment MUST ensure that the procedure for the maintenance of identity information, meets or exceeds the requirements applicable to the IP2 (for persons) or IO2 (for organizations) qualifier(s) in Identity Maintenance.</t>
  </si>
  <si>
    <t xml:space="preserve">8.19.05</t>
  </si>
  <si>
    <t xml:space="preserve">REMA.05</t>
  </si>
  <si>
    <t xml:space="preserve">The entity under assessment MUST ensure that the procedure for the maintenance of identity information, meets the requirements applicable to the IP3 (for persons) or IO3 (for organizations) qualifier(s) in Identity Maintenance.</t>
  </si>
  <si>
    <t xml:space="preserve">8.19.06</t>
  </si>
  <si>
    <t xml:space="preserve">REMA.06</t>
  </si>
  <si>
    <t xml:space="preserve">The entity under assessment MUST record the initiating party for the relationship record modification, and the date of modification of the relationship record.</t>
  </si>
  <si>
    <t xml:space="preserve">8.20.01</t>
  </si>
  <si>
    <t xml:space="preserve">RESU.01</t>
  </si>
  <si>
    <t xml:space="preserve">The entity under assessment MUST have the ability to suspend the relationship (for example, due to the expiry date having been exceeded or the detection of suspicious activity).</t>
  </si>
  <si>
    <t xml:space="preserve">8.20.02</t>
  </si>
  <si>
    <t xml:space="preserve">RESU.02</t>
  </si>
  <si>
    <t xml:space="preserve">The entity under assessment MUST suspend the relationship if the entity under assessment detects indications of compromised information or compromised automated processing components.</t>
  </si>
  <si>
    <r>
      <rPr>
        <b val="true"/>
        <sz val="12"/>
        <color rgb="FF000000"/>
        <rFont val="Calibri"/>
        <family val="0"/>
        <charset val="1"/>
      </rPr>
      <t xml:space="preserve">8.20</t>
    </r>
    <r>
      <rPr>
        <b val="true"/>
        <sz val="12"/>
        <color rgb="FF000000"/>
        <rFont val="Calibri"/>
        <family val="2"/>
        <charset val="1"/>
      </rPr>
      <t xml:space="preserve">.03</t>
    </r>
  </si>
  <si>
    <t xml:space="preserve">RESU.03</t>
  </si>
  <si>
    <t xml:space="preserve">The entity under assessment MAY provide to a party in the relationship the abilty to request the suspension of the relationship.</t>
  </si>
  <si>
    <r>
      <rPr>
        <b val="true"/>
        <sz val="12"/>
        <color rgb="FF000000"/>
        <rFont val="Calibri"/>
        <family val="0"/>
        <charset val="1"/>
      </rPr>
      <t xml:space="preserve">8.20</t>
    </r>
    <r>
      <rPr>
        <b val="true"/>
        <sz val="12"/>
        <color rgb="FF000000"/>
        <rFont val="Calibri"/>
        <family val="2"/>
        <charset val="1"/>
      </rPr>
      <t xml:space="preserve">.04</t>
    </r>
  </si>
  <si>
    <t xml:space="preserve">RESU.04</t>
  </si>
  <si>
    <t xml:space="preserve">The entity under assessment MUST perform Identity Verification of the party in the relationship making the relationship suspension request.</t>
  </si>
  <si>
    <r>
      <rPr>
        <b val="true"/>
        <sz val="12"/>
        <color rgb="FF000000"/>
        <rFont val="Calibri"/>
        <family val="0"/>
        <charset val="1"/>
      </rPr>
      <t xml:space="preserve">8.20</t>
    </r>
    <r>
      <rPr>
        <b val="true"/>
        <sz val="12"/>
        <color rgb="FF000000"/>
        <rFont val="Calibri"/>
        <family val="2"/>
        <charset val="1"/>
      </rPr>
      <t xml:space="preserve">.05</t>
    </r>
  </si>
  <si>
    <t xml:space="preserve">RESU.05</t>
  </si>
  <si>
    <t xml:space="preserve">The entity under assessment SHOULD undertake a reassessment of the relationship, potentially leading to suspension, when evidence of a potential change to to the identity attributes or relationship attributes is made known from an acceptable information provider.</t>
  </si>
  <si>
    <r>
      <rPr>
        <b val="true"/>
        <sz val="12"/>
        <color rgb="FF000000"/>
        <rFont val="Calibri"/>
        <family val="0"/>
        <charset val="1"/>
      </rPr>
      <t xml:space="preserve">8.20</t>
    </r>
    <r>
      <rPr>
        <b val="true"/>
        <sz val="12"/>
        <color rgb="FF000000"/>
        <rFont val="Calibri"/>
        <family val="2"/>
        <charset val="1"/>
      </rPr>
      <t xml:space="preserve">.06</t>
    </r>
  </si>
  <si>
    <t xml:space="preserve">RESU.06</t>
  </si>
  <si>
    <t xml:space="preserve">The entity under assessment MUST undertake a reassessment of the relationship, potentially leading to suspension, when evidence of a potential change to to the identity attributes or relationship attributes is made known from an acceptable information provider.</t>
  </si>
  <si>
    <r>
      <rPr>
        <b val="true"/>
        <sz val="12"/>
        <color rgb="FF000000"/>
        <rFont val="Calibri"/>
        <family val="0"/>
        <charset val="1"/>
      </rPr>
      <t xml:space="preserve">8.20</t>
    </r>
    <r>
      <rPr>
        <b val="true"/>
        <sz val="12"/>
        <color rgb="FF000000"/>
        <rFont val="Calibri"/>
        <family val="2"/>
        <charset val="1"/>
      </rPr>
      <t xml:space="preserve">.07</t>
    </r>
  </si>
  <si>
    <t xml:space="preserve">RESU.07</t>
  </si>
  <si>
    <t xml:space="preserve">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</si>
  <si>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r>
      <rPr>
        <b val="true"/>
        <sz val="12"/>
        <color rgb="FF000000"/>
        <rFont val="Calibri"/>
        <family val="0"/>
        <charset val="1"/>
      </rPr>
      <t xml:space="preserve">8.20</t>
    </r>
    <r>
      <rPr>
        <b val="true"/>
        <sz val="12"/>
        <color rgb="FF000000"/>
        <rFont val="Calibri"/>
        <family val="2"/>
        <charset val="1"/>
      </rPr>
      <t xml:space="preserve">.08</t>
    </r>
  </si>
  <si>
    <t xml:space="preserve">RESU.08</t>
  </si>
  <si>
    <t xml:space="preserve">The entity under assessment SHOULD record the following relationship suspension information: the effective date of the relationship suspension, the reason for the relationship suspension, and the initiating party of the relationship suspension.</t>
  </si>
  <si>
    <r>
      <rPr>
        <b val="true"/>
        <sz val="12"/>
        <color rgb="FF000000"/>
        <rFont val="Calibri"/>
        <family val="0"/>
        <charset val="1"/>
      </rPr>
      <t xml:space="preserve">8.20</t>
    </r>
    <r>
      <rPr>
        <b val="true"/>
        <sz val="12"/>
        <color rgb="FF000000"/>
        <rFont val="Calibri"/>
        <family val="2"/>
        <charset val="1"/>
      </rPr>
      <t xml:space="preserve">.09</t>
    </r>
  </si>
  <si>
    <t xml:space="preserve">RESU.09</t>
  </si>
  <si>
    <t xml:space="preserve">The entity under assessment SHOULD inform the parties in the relationship of the change in relationship status.</t>
  </si>
  <si>
    <r>
      <rPr>
        <b val="true"/>
        <sz val="12"/>
        <color rgb="FF000000"/>
        <rFont val="Calibri"/>
        <family val="0"/>
        <charset val="1"/>
      </rPr>
      <t xml:space="preserve">8.20</t>
    </r>
    <r>
      <rPr>
        <b val="true"/>
        <sz val="12"/>
        <color rgb="FF000000"/>
        <rFont val="Calibri"/>
        <family val="2"/>
        <charset val="1"/>
      </rPr>
      <t xml:space="preserve">.10</t>
    </r>
  </si>
  <si>
    <t xml:space="preserve">RESU.10</t>
  </si>
  <si>
    <t xml:space="preserve">The entity under assessment MAY make available the relationship suspension information to the parties in the relationship and any Verifier.</t>
  </si>
  <si>
    <r>
      <rPr>
        <b val="true"/>
        <sz val="12"/>
        <color rgb="FF000000"/>
        <rFont val="Calibri"/>
        <family val="0"/>
        <charset val="1"/>
      </rPr>
      <t xml:space="preserve">8.20</t>
    </r>
    <r>
      <rPr>
        <b val="true"/>
        <sz val="12"/>
        <color rgb="FF000000"/>
        <rFont val="Calibri"/>
        <family val="2"/>
        <charset val="1"/>
      </rPr>
      <t xml:space="preserve">.11</t>
    </r>
  </si>
  <si>
    <t xml:space="preserve">RESU.11</t>
  </si>
  <si>
    <t xml:space="preserve">The entity under assessment MUST ensure that the suspended relationship undergoes a timely reassessment, based on the entity under assessment's formal policy and procedures, leading to either relationship reinstatement or relationship revocation.</t>
  </si>
  <si>
    <r>
      <rPr>
        <b val="true"/>
        <sz val="12"/>
        <color rgb="FF000000"/>
        <rFont val="Calibri"/>
        <family val="0"/>
        <charset val="1"/>
      </rPr>
      <t xml:space="preserve">Precursor Process(es):
</t>
    </r>
    <r>
      <rPr>
        <sz val="12"/>
        <color rgb="FF000000"/>
        <rFont val="Calibri"/>
        <family val="0"/>
        <charset val="1"/>
      </rPr>
      <t xml:space="preserve">    Relationship Suspension</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</si>
  <si>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
    Relationship Evidence Acceptance
    Relationship Information Validation</t>
    </r>
  </si>
  <si>
    <t xml:space="preserve">8.21.01</t>
  </si>
  <si>
    <t xml:space="preserve">RERI.01</t>
  </si>
  <si>
    <t xml:space="preserve">The entity under assessment MUST have the ability to reinstate the suspended relationship.</t>
  </si>
  <si>
    <t xml:space="preserve">8.21.02</t>
  </si>
  <si>
    <t xml:space="preserve">RERI.02</t>
  </si>
  <si>
    <t xml:space="preserve">The entity under assessment MAY provide to a party in the relationship the abilty to request the reinstatement of the suspended relationship.</t>
  </si>
  <si>
    <t xml:space="preserve">8.21.03</t>
  </si>
  <si>
    <t xml:space="preserve">RERI.03</t>
  </si>
  <si>
    <t xml:space="preserve">The entity under assessment MUST perform Identity Verification of the party in the relationship making the relationship reinstatement request.</t>
  </si>
  <si>
    <t xml:space="preserve">8.21.04</t>
  </si>
  <si>
    <t xml:space="preserve">RERI.04</t>
  </si>
  <si>
    <t xml:space="preserve">The entity under assessment MUST ensure that the reinstatement of the relationship can only occur after reassessment based on the current evidence and the execution of the requirements in Relationship Evidence Acceptance and Relationship Information Validation.</t>
  </si>
  <si>
    <t xml:space="preserve">8.21.05</t>
  </si>
  <si>
    <t xml:space="preserve">RERI.05</t>
  </si>
  <si>
    <t xml:space="preserve">The entity under assessment MUST ensure that relationship reinstatement only applies to those relationships that are in a suspended state (i.e., revoked relationships cannot be reinstated, they must be recreated).</t>
  </si>
  <si>
    <t xml:space="preserve">8.21.06</t>
  </si>
  <si>
    <t xml:space="preserve">RERI.06</t>
  </si>
  <si>
    <t xml:space="preserve">The entity under assessment SHOULD record the following relationship reinstatement information: the effective date of the relationship reinstatement and the initiating party of the relationship reinstatement.</t>
  </si>
  <si>
    <t xml:space="preserve">8.21.07</t>
  </si>
  <si>
    <t xml:space="preserve">RERI.07</t>
  </si>
  <si>
    <t xml:space="preserve">8.21.08</t>
  </si>
  <si>
    <t xml:space="preserve">RERI.08</t>
  </si>
  <si>
    <t xml:space="preserve">The entity under assessment MAY make available the relationship reinstatement information to the parties in the relationship and any Verifier.</t>
  </si>
  <si>
    <r>
      <rPr>
        <b val="true"/>
        <sz val="12"/>
        <color rgb="FF000000"/>
        <rFont val="Calibri"/>
        <family val="0"/>
        <charset val="1"/>
      </rPr>
      <t xml:space="preserve">Related Process(es)</t>
    </r>
    <r>
      <rPr>
        <sz val="12"/>
        <color rgb="FF000000"/>
        <rFont val="Calibri"/>
        <family val="0"/>
        <charset val="1"/>
      </rPr>
      <t xml:space="preserve">:
    Relationship Domain General
    Relationship Suspension</t>
    </r>
  </si>
  <si>
    <t xml:space="preserve">8.22.01</t>
  </si>
  <si>
    <t xml:space="preserve">RERV.01</t>
  </si>
  <si>
    <t xml:space="preserve">The entity under assessment MUST have the ability to revoke the relationship (for example, due to the expiry date having been exceeded or the detection of suspicious activity).</t>
  </si>
  <si>
    <r>
      <rPr>
        <b val="true"/>
        <sz val="12"/>
        <color rgb="FF000000"/>
        <rFont val="Calibri"/>
        <family val="2"/>
      </rPr>
      <t xml:space="preserve">8.22</t>
    </r>
    <r>
      <rPr>
        <b val="true"/>
        <sz val="12"/>
        <color rgb="FF000000"/>
        <rFont val="Calibri"/>
        <family val="2"/>
        <charset val="1"/>
      </rPr>
      <t xml:space="preserve">.02</t>
    </r>
  </si>
  <si>
    <t xml:space="preserve">RERV.02</t>
  </si>
  <si>
    <t xml:space="preserve">The entity under assessment MAY immediately revoke the relationship without prior suspension in cases where the entity under assessment determines that  the risk or evidence warrants revocation.</t>
  </si>
  <si>
    <r>
      <rPr>
        <b val="true"/>
        <sz val="12"/>
        <color rgb="FF000000"/>
        <rFont val="Calibri"/>
        <family val="2"/>
      </rPr>
      <t xml:space="preserve">8.22</t>
    </r>
    <r>
      <rPr>
        <b val="true"/>
        <sz val="12"/>
        <color rgb="FF000000"/>
        <rFont val="Calibri"/>
        <family val="2"/>
        <charset val="1"/>
      </rPr>
      <t xml:space="preserve">.03</t>
    </r>
  </si>
  <si>
    <t xml:space="preserve">RERV.03</t>
  </si>
  <si>
    <t xml:space="preserve">The entity under assessment MAY provide to a party in the relationship the abilty to request the revocation of the relationship.</t>
  </si>
  <si>
    <r>
      <rPr>
        <b val="true"/>
        <sz val="12"/>
        <color rgb="FF000000"/>
        <rFont val="Calibri"/>
        <family val="2"/>
      </rPr>
      <t xml:space="preserve">8.22</t>
    </r>
    <r>
      <rPr>
        <b val="true"/>
        <sz val="12"/>
        <color rgb="FF000000"/>
        <rFont val="Calibri"/>
        <family val="2"/>
        <charset val="1"/>
      </rPr>
      <t xml:space="preserve">.04</t>
    </r>
  </si>
  <si>
    <t xml:space="preserve">RERV.04</t>
  </si>
  <si>
    <t xml:space="preserve">The entity under assessment MUST perform Identity Verification of the party in the relationship making the relationship revocation request.</t>
  </si>
  <si>
    <r>
      <rPr>
        <b val="true"/>
        <sz val="12"/>
        <color rgb="FF000000"/>
        <rFont val="Calibri"/>
        <family val="2"/>
      </rPr>
      <t xml:space="preserve">8.22</t>
    </r>
    <r>
      <rPr>
        <b val="true"/>
        <sz val="12"/>
        <color rgb="FF000000"/>
        <rFont val="Calibri"/>
        <family val="2"/>
        <charset val="1"/>
      </rPr>
      <t xml:space="preserve">.05</t>
    </r>
  </si>
  <si>
    <t xml:space="preserve">RERV.05</t>
  </si>
  <si>
    <t xml:space="preserve">The entity under assessment MUST ensure that relationship revocation can only occur based on relevant policy, law, or regulation.</t>
  </si>
  <si>
    <r>
      <rPr>
        <b val="true"/>
        <sz val="12"/>
        <color rgb="FF000000"/>
        <rFont val="Calibri"/>
        <family val="2"/>
      </rPr>
      <t xml:space="preserve">8.22</t>
    </r>
    <r>
      <rPr>
        <b val="true"/>
        <sz val="12"/>
        <color rgb="FF000000"/>
        <rFont val="Calibri"/>
        <family val="2"/>
        <charset val="1"/>
      </rPr>
      <t xml:space="preserve">.06</t>
    </r>
  </si>
  <si>
    <t xml:space="preserve">RERV.06</t>
  </si>
  <si>
    <t xml:space="preserve">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</si>
  <si>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r>
      <rPr>
        <b val="true"/>
        <sz val="12"/>
        <color rgb="FF000000"/>
        <rFont val="Calibri"/>
        <family val="2"/>
      </rPr>
      <t xml:space="preserve">8.22</t>
    </r>
    <r>
      <rPr>
        <b val="true"/>
        <sz val="12"/>
        <color rgb="FF000000"/>
        <rFont val="Calibri"/>
        <family val="2"/>
        <charset val="1"/>
      </rPr>
      <t xml:space="preserve">.07</t>
    </r>
  </si>
  <si>
    <t xml:space="preserve">RERV.07</t>
  </si>
  <si>
    <t xml:space="preserve">The entity under assessment SHOULD record the following relationship revocation information: the effective date of the relationship revocation, the reason for the relationship revocation, and the initiating party of the relationship revocation.</t>
  </si>
  <si>
    <r>
      <rPr>
        <b val="true"/>
        <sz val="12"/>
        <color rgb="FF000000"/>
        <rFont val="Calibri"/>
        <family val="2"/>
      </rPr>
      <t xml:space="preserve">8.22</t>
    </r>
    <r>
      <rPr>
        <b val="true"/>
        <sz val="12"/>
        <color rgb="FF000000"/>
        <rFont val="Calibri"/>
        <family val="2"/>
        <charset val="1"/>
      </rPr>
      <t xml:space="preserve">.08</t>
    </r>
  </si>
  <si>
    <t xml:space="preserve">RERV.08</t>
  </si>
  <si>
    <t xml:space="preserve">The entity under assessment MUST inform the parties in the relationship of the change in the relationship status.</t>
  </si>
  <si>
    <r>
      <rPr>
        <b val="true"/>
        <sz val="12"/>
        <color rgb="FF000000"/>
        <rFont val="Calibri"/>
        <family val="2"/>
      </rPr>
      <t xml:space="preserve">8.22</t>
    </r>
    <r>
      <rPr>
        <b val="true"/>
        <sz val="12"/>
        <color rgb="FF000000"/>
        <rFont val="Calibri"/>
        <family val="2"/>
        <charset val="1"/>
      </rPr>
      <t xml:space="preserve">.09</t>
    </r>
  </si>
  <si>
    <t xml:space="preserve">RERV.09</t>
  </si>
  <si>
    <t xml:space="preserve">The entity under assessment MAY make available the relationship revocation information to the parties in the relationship and any Verifier.</t>
  </si>
  <si>
    <t xml:space="preserve">CRDG.01</t>
  </si>
  <si>
    <t xml:space="preserve">C1</t>
  </si>
  <si>
    <t xml:space="preserve">The entity under assessment SHOULD adhere to applicable credential management controls, standards, and guidelines, and SHOULD have an auditable process to demonstrate adherence.</t>
  </si>
  <si>
    <t xml:space="preserve">CRDG.02</t>
  </si>
  <si>
    <t xml:space="preserve">C2,C3</t>
  </si>
  <si>
    <t xml:space="preserve">The entity under assessment MUST adhere to applicable credential management controls, standards, and guidelines, and MUST have an auditable process to demonstrate adherence.</t>
  </si>
  <si>
    <t xml:space="preserve">CRDG.03</t>
  </si>
  <si>
    <t xml:space="preserve">The entity under assessment MUST provide a list of the applicable credential management controls, standards, and guidelines that are in effect.</t>
  </si>
  <si>
    <t xml:space="preserve">CRDG.04</t>
  </si>
  <si>
    <t xml:space="preserve">The entity under assessment MUST demonstrate the equivalency of the applicable credential management controls, standards, and guidelines to those used by the assessor. </t>
  </si>
  <si>
    <t xml:space="preserve">CRDG.05</t>
  </si>
  <si>
    <t xml:space="preserve">The entity under assessment SHOULD monitor for indications of credential misuse or compromise.</t>
  </si>
  <si>
    <t xml:space="preserve">CRDG.06</t>
  </si>
  <si>
    <t xml:space="preserve">The entity under assessment MUST monitor for indications of credential misuse or compromise.</t>
  </si>
  <si>
    <t xml:space="preserve">CRDG.07</t>
  </si>
  <si>
    <t xml:space="preserve">C1,C2,C3</t>
  </si>
  <si>
    <t xml:space="preserve">The entity under assessment SHOULD notify the Holder of any changes to credential information (e.g., updating the expiry date).</t>
  </si>
  <si>
    <t xml:space="preserve">CRDG.08</t>
  </si>
  <si>
    <t xml:space="preserve">The entity under assessment SHOULD log and retain for a predefined period of time all credential events. </t>
  </si>
  <si>
    <t xml:space="preserve">CRDG.09</t>
  </si>
  <si>
    <t xml:space="preserve">The entity under assessment MUST log and retain for a predefined period of time all credential events. </t>
  </si>
  <si>
    <r>
      <rPr>
        <b val="true"/>
        <sz val="12"/>
        <color rgb="FF000000"/>
        <rFont val="Calibri"/>
        <family val="0"/>
        <charset val="1"/>
      </rPr>
      <t xml:space="preserve">Related Process(es)</t>
    </r>
    <r>
      <rPr>
        <sz val="12"/>
        <color rgb="FF000000"/>
        <rFont val="Calibri"/>
        <family val="0"/>
        <charset val="1"/>
      </rPr>
      <t xml:space="preserve">:
    Credential Domain General</t>
    </r>
  </si>
  <si>
    <t xml:space="preserve">8.23.01</t>
  </si>
  <si>
    <t xml:space="preserve">CRIS.01</t>
  </si>
  <si>
    <t xml:space="preserve">The entity under assessment MUST ensure that the credential is referenceable to a relevant event or activity.</t>
  </si>
  <si>
    <r>
      <rPr>
        <b val="true"/>
        <sz val="12"/>
        <color rgb="FF000000"/>
        <rFont val="Calibri"/>
        <family val="0"/>
      </rPr>
      <t xml:space="preserve">8.23</t>
    </r>
    <r>
      <rPr>
        <b val="true"/>
        <sz val="12"/>
        <color rgb="FF000000"/>
        <rFont val="Calibri"/>
        <family val="0"/>
        <charset val="1"/>
      </rPr>
      <t xml:space="preserve">.02</t>
    </r>
  </si>
  <si>
    <t xml:space="preserve">CRIS.02</t>
  </si>
  <si>
    <t xml:space="preserve">The entity under assessment MUST ensure that the credential identifies the Issuer. </t>
  </si>
  <si>
    <r>
      <rPr>
        <b val="true"/>
        <sz val="12"/>
        <color rgb="FF000000"/>
        <rFont val="Calibri"/>
        <family val="0"/>
      </rPr>
      <t xml:space="preserve">8.23</t>
    </r>
    <r>
      <rPr>
        <b val="true"/>
        <sz val="12"/>
        <color rgb="FF000000"/>
        <rFont val="Calibri"/>
        <family val="0"/>
        <charset val="1"/>
      </rPr>
      <t xml:space="preserve">.03</t>
    </r>
  </si>
  <si>
    <t xml:space="preserve">CRIS.03</t>
  </si>
  <si>
    <t xml:space="preserve">The entity under assessment MUST ensure that the credential has a defined validity period.</t>
  </si>
  <si>
    <r>
      <rPr>
        <b val="true"/>
        <sz val="12"/>
        <color rgb="FF000000"/>
        <rFont val="Calibri"/>
        <family val="0"/>
      </rPr>
      <t xml:space="preserve">8.23</t>
    </r>
    <r>
      <rPr>
        <b val="true"/>
        <sz val="12"/>
        <color rgb="FF000000"/>
        <rFont val="Calibri"/>
        <family val="0"/>
        <charset val="1"/>
      </rPr>
      <t xml:space="preserve">.04</t>
    </r>
  </si>
  <si>
    <t xml:space="preserve">CRIS.04</t>
  </si>
  <si>
    <t xml:space="preserve">The entity under assessment SHOULD ensure that the credential is tamper-evident.</t>
  </si>
  <si>
    <r>
      <rPr>
        <b val="true"/>
        <sz val="12"/>
        <color rgb="FF000000"/>
        <rFont val="Calibri"/>
        <family val="0"/>
      </rPr>
      <t xml:space="preserve">8.23</t>
    </r>
    <r>
      <rPr>
        <b val="true"/>
        <sz val="12"/>
        <color rgb="FF000000"/>
        <rFont val="Calibri"/>
        <family val="0"/>
        <charset val="1"/>
      </rPr>
      <t xml:space="preserve">.05</t>
    </r>
  </si>
  <si>
    <t xml:space="preserve">CRIS.05</t>
  </si>
  <si>
    <t xml:space="preserve">The entity under assessment MUST ensure that the credential is tamper-evident.</t>
  </si>
  <si>
    <r>
      <rPr>
        <b val="true"/>
        <sz val="12"/>
        <color rgb="FF000000"/>
        <rFont val="Calibri"/>
        <family val="0"/>
      </rPr>
      <t xml:space="preserve">8.23</t>
    </r>
    <r>
      <rPr>
        <b val="true"/>
        <sz val="12"/>
        <color rgb="FF000000"/>
        <rFont val="Calibri"/>
        <family val="0"/>
        <charset val="1"/>
      </rPr>
      <t xml:space="preserve">.06</t>
    </r>
  </si>
  <si>
    <t xml:space="preserve">CRIS.06</t>
  </si>
  <si>
    <t xml:space="preserve">The entity under assessment MUST ensure that the credential is unique within a specified population.</t>
  </si>
  <si>
    <r>
      <rPr>
        <b val="true"/>
        <sz val="12"/>
        <color rgb="FF000000"/>
        <rFont val="Calibri"/>
        <family val="0"/>
      </rPr>
      <t xml:space="preserve">8.23</t>
    </r>
    <r>
      <rPr>
        <b val="true"/>
        <sz val="12"/>
        <color rgb="FF000000"/>
        <rFont val="Calibri"/>
        <family val="0"/>
        <charset val="1"/>
      </rPr>
      <t xml:space="preserve">.07</t>
    </r>
  </si>
  <si>
    <t xml:space="preserve">CRIS.07</t>
  </si>
  <si>
    <t xml:space="preserve">The entity under assessment MUST ensure that the credential is provided to the rightful Holder.</t>
  </si>
  <si>
    <r>
      <rPr>
        <b val="true"/>
        <sz val="12"/>
        <color rgb="FF000000"/>
        <rFont val="Calibri"/>
        <family val="0"/>
        <charset val="1"/>
      </rPr>
      <t xml:space="preserve">Precursor Process(es):
</t>
    </r>
    <r>
      <rPr>
        <sz val="12"/>
        <color rgb="FF000000"/>
        <rFont val="Calibri"/>
        <family val="0"/>
        <charset val="1"/>
      </rPr>
      <t xml:space="preserve">    Credential Issuance</t>
    </r>
  </si>
  <si>
    <r>
      <rPr>
        <b val="true"/>
        <sz val="12"/>
        <color rgb="FF000000"/>
        <rFont val="Calibri"/>
        <family val="0"/>
        <charset val="1"/>
      </rPr>
      <t xml:space="preserve">Related Process(es)</t>
    </r>
    <r>
      <rPr>
        <sz val="12"/>
        <color rgb="FF000000"/>
        <rFont val="Calibri"/>
        <family val="0"/>
        <charset val="1"/>
      </rPr>
      <t xml:space="preserve">:
    Credential Domain General
    Credential Verification</t>
    </r>
  </si>
  <si>
    <t xml:space="preserve">8.24.01</t>
  </si>
  <si>
    <t xml:space="preserve">CRAB.01</t>
  </si>
  <si>
    <t xml:space="preserve">The entity under assessment MUST ensure that at least one authenticator is bound to the credential.</t>
  </si>
  <si>
    <r>
      <rPr>
        <b val="true"/>
        <sz val="12"/>
        <color rgb="FF000000"/>
        <rFont val="Calibri"/>
        <family val="0"/>
      </rPr>
      <t xml:space="preserve">8.24</t>
    </r>
    <r>
      <rPr>
        <b val="true"/>
        <sz val="12"/>
        <color rgb="FF000000"/>
        <rFont val="Calibri"/>
        <family val="0"/>
        <charset val="1"/>
      </rPr>
      <t xml:space="preserve">.02</t>
    </r>
  </si>
  <si>
    <t xml:space="preserve">CRAB.02</t>
  </si>
  <si>
    <t xml:space="preserve">The entity under assessment MAY provide to the Holder the ability to update the authenticators bound to the credential. In this case, the Credential Validation and Credential Verfication processes MUST be performed first.</t>
  </si>
  <si>
    <r>
      <rPr>
        <b val="true"/>
        <sz val="12"/>
        <color rgb="FF000000"/>
        <rFont val="Calibri"/>
        <family val="0"/>
      </rPr>
      <t xml:space="preserve">8.24</t>
    </r>
    <r>
      <rPr>
        <b val="true"/>
        <sz val="12"/>
        <color rgb="FF000000"/>
        <rFont val="Calibri"/>
        <family val="0"/>
        <charset val="1"/>
      </rPr>
      <t xml:space="preserve">.03</t>
    </r>
  </si>
  <si>
    <t xml:space="preserve">CRAB.03</t>
  </si>
  <si>
    <t xml:space="preserve">The entity under assessment MAY provide to authorized personnel the ability to update the authenticators bound to the credential.</t>
  </si>
  <si>
    <r>
      <rPr>
        <b val="true"/>
        <sz val="12"/>
        <color rgb="FF000000"/>
        <rFont val="Calibri"/>
        <family val="0"/>
      </rPr>
      <t xml:space="preserve">8.24</t>
    </r>
    <r>
      <rPr>
        <b val="true"/>
        <sz val="12"/>
        <color rgb="FF000000"/>
        <rFont val="Calibri"/>
        <family val="0"/>
        <charset val="1"/>
      </rPr>
      <t xml:space="preserve">.04</t>
    </r>
  </si>
  <si>
    <t xml:space="preserve">CRAB.04</t>
  </si>
  <si>
    <t xml:space="preserve">The entity under assessment SHOULD require the Holder to complete any administrator-initiated credential authenticator binding (e.g., the Holder must supply a new password when the administrator initiates a password reset).</t>
  </si>
  <si>
    <r>
      <rPr>
        <b val="true"/>
        <sz val="12"/>
        <color rgb="FF000000"/>
        <rFont val="Calibri"/>
        <family val="0"/>
      </rPr>
      <t xml:space="preserve">8.24</t>
    </r>
    <r>
      <rPr>
        <b val="true"/>
        <sz val="12"/>
        <color rgb="FF000000"/>
        <rFont val="Calibri"/>
        <family val="0"/>
        <charset val="1"/>
      </rPr>
      <t xml:space="preserve">.05</t>
    </r>
  </si>
  <si>
    <t xml:space="preserve">CRAB.05</t>
  </si>
  <si>
    <t xml:space="preserve">The entity under assessment MUST require the Holder to complete any administrator-initiated credential authenticator binding (e.g., the Holder must supply a new password when the administrator initiates a password reset).</t>
  </si>
  <si>
    <t xml:space="preserve">8.25.01</t>
  </si>
  <si>
    <t xml:space="preserve">CRVA.01</t>
  </si>
  <si>
    <t xml:space="preserve">The entity under assessment MUST ensure, using acceptable methods, that the credential is not tampered with, corrupted, or modified. Examples of acceptable methods are cryptographic methods or examination by a trained examiner.</t>
  </si>
  <si>
    <t xml:space="preserve">8.25.02</t>
  </si>
  <si>
    <t xml:space="preserve">CRVA.02</t>
  </si>
  <si>
    <t xml:space="preserve">The entity under assessment MUST be able to determine if the credential is suspended or revoked.</t>
  </si>
  <si>
    <r>
      <rPr>
        <b val="true"/>
        <sz val="12"/>
        <color rgb="FF000000"/>
        <rFont val="Calibri"/>
        <family val="0"/>
        <charset val="1"/>
      </rPr>
      <t xml:space="preserve">Precursor Process(es):
</t>
    </r>
    <r>
      <rPr>
        <sz val="12"/>
        <color rgb="FF000000"/>
        <rFont val="Calibri"/>
        <family val="0"/>
        <charset val="1"/>
      </rPr>
      <t xml:space="preserve">    Credential Authenticator Binding
    Credential Validation</t>
    </r>
  </si>
  <si>
    <t xml:space="preserve">8.26.01</t>
  </si>
  <si>
    <t xml:space="preserve">CRVE.01</t>
  </si>
  <si>
    <t xml:space="preserve">The entity under assessment MUST ensure that the Holder has demonstrated control over the credential by means of one or more authenticators.</t>
  </si>
  <si>
    <r>
      <rPr>
        <b val="true"/>
        <sz val="12"/>
        <color rgb="FF000000"/>
        <rFont val="Calibri"/>
        <family val="0"/>
      </rPr>
      <t xml:space="preserve">8.26</t>
    </r>
    <r>
      <rPr>
        <b val="true"/>
        <sz val="12"/>
        <color rgb="FF000000"/>
        <rFont val="Calibri"/>
        <family val="0"/>
        <charset val="1"/>
      </rPr>
      <t xml:space="preserve">.02</t>
    </r>
  </si>
  <si>
    <t xml:space="preserve">CRVE.02</t>
  </si>
  <si>
    <t xml:space="preserve">The entity under assessment MUST inform the Holder when the Holder has demostrated control over the credential by means of one or more authenticators.</t>
  </si>
  <si>
    <r>
      <rPr>
        <b val="true"/>
        <sz val="12"/>
        <color rgb="FF000000"/>
        <rFont val="Calibri"/>
        <family val="0"/>
      </rPr>
      <t xml:space="preserve">8.26</t>
    </r>
    <r>
      <rPr>
        <b val="true"/>
        <sz val="12"/>
        <color rgb="FF000000"/>
        <rFont val="Calibri"/>
        <family val="0"/>
        <charset val="1"/>
      </rPr>
      <t xml:space="preserve">.03</t>
    </r>
  </si>
  <si>
    <t xml:space="preserve">CRVE.03</t>
  </si>
  <si>
    <t xml:space="preserve">The entity under assessment MUST indicate an authentication failure when the credential is suspended or revoked, or when credential misuse or compromise is detected.</t>
  </si>
  <si>
    <t xml:space="preserve">8.27.01</t>
  </si>
  <si>
    <t xml:space="preserve">CRMA.01</t>
  </si>
  <si>
    <t xml:space="preserve">The entity under assessment MUST ensure that the credential attributes of the credential are updated in a timely manner.</t>
  </si>
  <si>
    <r>
      <rPr>
        <b val="true"/>
        <sz val="12"/>
        <color rgb="FF000000"/>
        <rFont val="Calibri"/>
        <family val="0"/>
      </rPr>
      <t xml:space="preserve">8.27</t>
    </r>
    <r>
      <rPr>
        <b val="true"/>
        <sz val="12"/>
        <color rgb="FF000000"/>
        <rFont val="Calibri"/>
        <family val="0"/>
        <charset val="1"/>
      </rPr>
      <t xml:space="preserve">.02</t>
    </r>
  </si>
  <si>
    <t xml:space="preserve">CRMA.02</t>
  </si>
  <si>
    <t xml:space="preserve">The entity under assessment MAY provide to authorized personnel the ability to update the credential attributes of the credential.</t>
  </si>
  <si>
    <r>
      <rPr>
        <b val="true"/>
        <sz val="12"/>
        <color rgb="FF000000"/>
        <rFont val="Calibri"/>
        <family val="0"/>
      </rPr>
      <t xml:space="preserve">8.27</t>
    </r>
    <r>
      <rPr>
        <b val="true"/>
        <sz val="12"/>
        <color rgb="FF000000"/>
        <rFont val="Calibri"/>
        <family val="0"/>
        <charset val="1"/>
      </rPr>
      <t xml:space="preserve">.03</t>
    </r>
  </si>
  <si>
    <t xml:space="preserve">CRMA.03</t>
  </si>
  <si>
    <t xml:space="preserve">The entity under assessment MUST record the initiating party of the credential attribute modification, and the date of modification.</t>
  </si>
  <si>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t>
    </r>
  </si>
  <si>
    <t xml:space="preserve">8.28.01</t>
  </si>
  <si>
    <t xml:space="preserve">CRSU.01</t>
  </si>
  <si>
    <t xml:space="preserve">The entity under assessment MUST have the ability to suspend the credential (for example, due to the expiry date having been exceeded or the detection of suspicious activity).</t>
  </si>
  <si>
    <r>
      <rPr>
        <b val="true"/>
        <sz val="12"/>
        <color rgb="FF000000"/>
        <rFont val="Calibri"/>
        <family val="0"/>
      </rPr>
      <t xml:space="preserve">8.28</t>
    </r>
    <r>
      <rPr>
        <b val="true"/>
        <sz val="12"/>
        <color rgb="FF000000"/>
        <rFont val="Calibri"/>
        <family val="0"/>
        <charset val="1"/>
      </rPr>
      <t xml:space="preserve">.02</t>
    </r>
  </si>
  <si>
    <t xml:space="preserve">CRSU.02</t>
  </si>
  <si>
    <t xml:space="preserve">The entity under assessment MUST suspend the credential if the entity under assessment detects indications of compromised information or compromised automated processing components.</t>
  </si>
  <si>
    <r>
      <rPr>
        <b val="true"/>
        <sz val="12"/>
        <color rgb="FF000000"/>
        <rFont val="Calibri"/>
        <family val="0"/>
      </rPr>
      <t xml:space="preserve">8.28</t>
    </r>
    <r>
      <rPr>
        <b val="true"/>
        <sz val="12"/>
        <color rgb="FF000000"/>
        <rFont val="Calibri"/>
        <family val="0"/>
        <charset val="1"/>
      </rPr>
      <t xml:space="preserve">.03</t>
    </r>
  </si>
  <si>
    <t xml:space="preserve">CRSU.03</t>
  </si>
  <si>
    <t xml:space="preserve">The entity under assessment MAY provide to the Holder of the credential the ability to request the suspension of the credential.</t>
  </si>
  <si>
    <r>
      <rPr>
        <b val="true"/>
        <sz val="12"/>
        <color rgb="FF000000"/>
        <rFont val="Calibri"/>
        <family val="0"/>
      </rPr>
      <t xml:space="preserve">8.28</t>
    </r>
    <r>
      <rPr>
        <b val="true"/>
        <sz val="12"/>
        <color rgb="FF000000"/>
        <rFont val="Calibri"/>
        <family val="2"/>
        <charset val="1"/>
      </rPr>
      <t xml:space="preserve">.04</t>
    </r>
  </si>
  <si>
    <t xml:space="preserve">CRSU.04</t>
  </si>
  <si>
    <t xml:space="preserve">The entity under assessment MUST perform Identity Verification of the Holder making the credential suspension request.</t>
  </si>
  <si>
    <r>
      <rPr>
        <b val="true"/>
        <sz val="12"/>
        <color rgb="FF000000"/>
        <rFont val="Calibri"/>
        <family val="0"/>
      </rPr>
      <t xml:space="preserve">8.28</t>
    </r>
    <r>
      <rPr>
        <b val="true"/>
        <sz val="12"/>
        <color rgb="FF000000"/>
        <rFont val="Calibri"/>
        <family val="2"/>
        <charset val="1"/>
      </rPr>
      <t xml:space="preserve">.05</t>
    </r>
  </si>
  <si>
    <t xml:space="preserve">CRSU.05</t>
  </si>
  <si>
    <t xml:space="preserve">The entity under assessment SHOULD undertake a reassessment of the credential, potentially leading to suspension, when evidence of a potential change to the identity attributes or credential attributes is made known from an acceptable information provider.</t>
  </si>
  <si>
    <r>
      <rPr>
        <b val="true"/>
        <sz val="12"/>
        <color rgb="FF000000"/>
        <rFont val="Calibri"/>
        <family val="0"/>
      </rPr>
      <t xml:space="preserve">8.28</t>
    </r>
    <r>
      <rPr>
        <b val="true"/>
        <sz val="12"/>
        <color rgb="FF000000"/>
        <rFont val="Calibri"/>
        <family val="2"/>
        <charset val="1"/>
      </rPr>
      <t xml:space="preserve">.06</t>
    </r>
  </si>
  <si>
    <t xml:space="preserve">CRSU.06</t>
  </si>
  <si>
    <t xml:space="preserve">The entity under assessment MUST undertake a reassessment of the credential, potentially leading to suspension, when evidence of a potential change to the identity attributes or credential attributes is made known from an acceptable information provider.</t>
  </si>
  <si>
    <r>
      <rPr>
        <b val="true"/>
        <sz val="12"/>
        <color rgb="FF000000"/>
        <rFont val="Calibri"/>
        <family val="0"/>
      </rPr>
      <t xml:space="preserve">8.28</t>
    </r>
    <r>
      <rPr>
        <b val="true"/>
        <sz val="12"/>
        <color rgb="FF000000"/>
        <rFont val="Calibri"/>
        <family val="2"/>
        <charset val="1"/>
      </rPr>
      <t xml:space="preserve">.07</t>
    </r>
  </si>
  <si>
    <t xml:space="preserve">CRSU.07</t>
  </si>
  <si>
    <t xml:space="preserve">The entity under assessment SHOULD record the following credential suspension information: the effective date of the credential suspension, the reason for the credential suspension, and the initiating party of the credential suspension.</t>
  </si>
  <si>
    <r>
      <rPr>
        <b val="true"/>
        <sz val="12"/>
        <color rgb="FF000000"/>
        <rFont val="Calibri"/>
        <family val="0"/>
      </rPr>
      <t xml:space="preserve">8.28</t>
    </r>
    <r>
      <rPr>
        <b val="true"/>
        <sz val="12"/>
        <color rgb="FF000000"/>
        <rFont val="Calibri"/>
        <family val="2"/>
        <charset val="1"/>
      </rPr>
      <t xml:space="preserve">.08</t>
    </r>
  </si>
  <si>
    <t xml:space="preserve">CRSU.08</t>
  </si>
  <si>
    <t xml:space="preserve">The entity under assessment SHOULD inform the Holder of the change in credential status.</t>
  </si>
  <si>
    <r>
      <rPr>
        <b val="true"/>
        <sz val="12"/>
        <color rgb="FF000000"/>
        <rFont val="Calibri"/>
        <family val="0"/>
      </rPr>
      <t xml:space="preserve">8.28</t>
    </r>
    <r>
      <rPr>
        <b val="true"/>
        <sz val="12"/>
        <color rgb="FF000000"/>
        <rFont val="Calibri"/>
        <family val="2"/>
        <charset val="1"/>
      </rPr>
      <t xml:space="preserve">.09</t>
    </r>
  </si>
  <si>
    <t xml:space="preserve">CRSU.09</t>
  </si>
  <si>
    <t xml:space="preserve">The entity under assessment MAY make available the credential suspension information to the Holder and any Verifier.</t>
  </si>
  <si>
    <r>
      <rPr>
        <b val="true"/>
        <sz val="12"/>
        <color rgb="FF000000"/>
        <rFont val="Calibri"/>
        <family val="0"/>
      </rPr>
      <t xml:space="preserve">8.28</t>
    </r>
    <r>
      <rPr>
        <b val="true"/>
        <sz val="12"/>
        <color rgb="FF000000"/>
        <rFont val="Calibri"/>
        <family val="2"/>
        <charset val="1"/>
      </rPr>
      <t xml:space="preserve">.10</t>
    </r>
  </si>
  <si>
    <t xml:space="preserve">CRSU.10</t>
  </si>
  <si>
    <t xml:space="preserve">The entity under assessment MUST ensure that the suspended credential undergoes a timely reassessment, based on the entity under assessment's formal policy and procedures, leading to either credential recovery or credential revocation.</t>
  </si>
  <si>
    <r>
      <rPr>
        <b val="true"/>
        <sz val="12"/>
        <color rgb="FF000000"/>
        <rFont val="Calibri"/>
        <family val="0"/>
        <charset val="1"/>
      </rPr>
      <t xml:space="preserve">Precursor Process(es):
</t>
    </r>
    <r>
      <rPr>
        <sz val="12"/>
        <color rgb="FF000000"/>
        <rFont val="Calibri"/>
        <family val="0"/>
        <charset val="1"/>
      </rPr>
      <t xml:space="preserve">    Credential Suspension</t>
    </r>
  </si>
  <si>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
    Credential Validation</t>
    </r>
  </si>
  <si>
    <t xml:space="preserve">CRRC.01</t>
  </si>
  <si>
    <t xml:space="preserve">VL-CRVY-5</t>
  </si>
  <si>
    <t xml:space="preserve">The entity under assessment MUST have the ability to recover the suspended credential.</t>
  </si>
  <si>
    <t xml:space="preserve">CRRC.02</t>
  </si>
  <si>
    <t xml:space="preserve">The entity under assessment MAY provide to the Holder of the credential the ability to request the recovery of the suspended credential.</t>
  </si>
  <si>
    <t xml:space="preserve">CRRC.03</t>
  </si>
  <si>
    <t xml:space="preserve">VL-CRVY-4</t>
  </si>
  <si>
    <t xml:space="preserve">The entity under assessment MUST perform Identity Verification of the Holder making the credential recovery request.</t>
  </si>
  <si>
    <t xml:space="preserve">CRRC.04</t>
  </si>
  <si>
    <t xml:space="preserve">The entity under assessment MUST ensure that recovery of the credential can only occur after reassessment based on the current evidence and the execution of the requirements in Credential Validation.</t>
  </si>
  <si>
    <t xml:space="preserve">CRRC.05</t>
  </si>
  <si>
    <t xml:space="preserve">The entity under assessment MUST ensure that credential recovery only applies to those credentials that are in a suspended state (i.e., revoked credentials cannot be recovered, they must be reissued).</t>
  </si>
  <si>
    <t xml:space="preserve">CRRC.06</t>
  </si>
  <si>
    <t xml:space="preserve">The entity under assessment SHOULD record the following credential recovery information: the effective date of the credential recovery and the initiating party of the credential recovery.</t>
  </si>
  <si>
    <t xml:space="preserve">CRRC.07</t>
  </si>
  <si>
    <t xml:space="preserve">CRRC.08</t>
  </si>
  <si>
    <t xml:space="preserve">The entity under assessment MAY make available the credential recovery information to the Holder and any Verifier.</t>
  </si>
  <si>
    <r>
      <rPr>
        <b val="true"/>
        <sz val="12"/>
        <color rgb="FF000000"/>
        <rFont val="Calibri"/>
        <family val="0"/>
        <charset val="1"/>
      </rPr>
      <t xml:space="preserve">Related Process(es)</t>
    </r>
    <r>
      <rPr>
        <sz val="12"/>
        <color rgb="FF000000"/>
        <rFont val="Calibri"/>
        <family val="0"/>
        <charset val="1"/>
      </rPr>
      <t xml:space="preserve">:
    Credential Domain General
    Credential Suspension
    Identity Verification</t>
    </r>
  </si>
  <si>
    <t xml:space="preserve">CRRV.01</t>
  </si>
  <si>
    <t xml:space="preserve">The entity under assessment MUST have the ability to revoke the credential (for example, due to the expiry date having been exceeded or the detection of suspicious activity).</t>
  </si>
  <si>
    <t xml:space="preserve">CRRV.02</t>
  </si>
  <si>
    <t xml:space="preserve">The entity under assessment MAY immediately revoke the credential without prior suspension in cases where the entity under assessment determines that  the risk or evidence warrants revocation.</t>
  </si>
  <si>
    <t xml:space="preserve">CRRV.03</t>
  </si>
  <si>
    <t xml:space="preserve">VL-CRVX-2</t>
  </si>
  <si>
    <t xml:space="preserve">The entity under assessment MAY provide to the Holder of the credential the ability to request the revocation of the credential.</t>
  </si>
  <si>
    <t xml:space="preserve">CRRV.04</t>
  </si>
  <si>
    <t xml:space="preserve">The entity under assessment MUST perform Identity Verification of the Holder making the credential revocation request.</t>
  </si>
  <si>
    <t xml:space="preserve">CRRV.05</t>
  </si>
  <si>
    <t xml:space="preserve">The entity under assessment MUST ensure that credential revocation can only occur based on relevant policy, law, or regulation.</t>
  </si>
  <si>
    <t xml:space="preserve">CRRV.06</t>
  </si>
  <si>
    <t xml:space="preserve">The entity under assessment SHOULD record the following credential revocation information: the effective date of the credential revocation, the reason for the credential revocation, and the initiating party of the credential revocation.</t>
  </si>
  <si>
    <t xml:space="preserve">CRRV.07</t>
  </si>
  <si>
    <t xml:space="preserve">The entity under assessment MUST inform the Holder of the change in the credential status.</t>
  </si>
  <si>
    <t xml:space="preserve">CRRV.08</t>
  </si>
  <si>
    <t xml:space="preserve">The entity under assessment MAY make available the credential revocation information to the Holder and any Verifier.</t>
  </si>
  <si>
    <t xml:space="preserve">CODG.01</t>
  </si>
  <si>
    <t xml:space="preserve">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</si>
  <si>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 xml:space="preserve">CODG.02</t>
  </si>
  <si>
    <t xml:space="preserve">The entity under assessment MUST periodically audit or review their personal information management practices (including its notice and consent management practices) to ensure that personal information is being handled in the way described by its Privacy Policy.</t>
  </si>
  <si>
    <t xml:space="preserve">CODG.03</t>
  </si>
  <si>
    <t xml:space="preserve">The entity under assessment MUST have a Privacy Management Program in place to ensure legal compliance including the implementation of privacy policies, practices, controls, and assessment tools.</t>
  </si>
  <si>
    <t xml:space="preserve">CODG.04</t>
  </si>
  <si>
    <t xml:space="preserve">As part of its Privacy Management Program, the entity under assessment MUST have processes to manage personal information breaches, which includes reporting, containment, remediation, and prevention steps.</t>
  </si>
  <si>
    <t xml:space="preserve">CODG.05</t>
  </si>
  <si>
    <t xml:space="preserve">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</si>
  <si>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r>
      <rPr>
        <b val="true"/>
        <sz val="12"/>
        <color rgb="FF000000"/>
        <rFont val="Calibri"/>
        <family val="0"/>
        <charset val="1"/>
      </rPr>
      <t xml:space="preserve">Related Process(es)</t>
    </r>
    <r>
      <rPr>
        <sz val="12"/>
        <color rgb="FF000000"/>
        <rFont val="Calibri"/>
        <family val="0"/>
        <charset val="1"/>
      </rPr>
      <t xml:space="preserve">:
    Consent Domain General</t>
    </r>
  </si>
  <si>
    <t xml:space="preserve">CONF.01</t>
  </si>
  <si>
    <t xml:space="preserve">NC-NOTI-3</t>
  </si>
  <si>
    <t xml:space="preserve">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</si>
  <si>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 xml:space="preserve">CONF.02</t>
  </si>
  <si>
    <t xml:space="preserve">NC-NOTI-5</t>
  </si>
  <si>
    <t xml:space="preserve">The entity under assessment SHOULD provide the consent notice statement in writing.</t>
  </si>
  <si>
    <t xml:space="preserve">CONF.03</t>
  </si>
  <si>
    <t xml:space="preserve">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</si>
  <si>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 xml:space="preserve">CONF.04</t>
  </si>
  <si>
    <t xml:space="preserve">NC-NOTI-6</t>
  </si>
  <si>
    <t xml:space="preserve">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</si>
  <si>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 xml:space="preserve">CONF.05</t>
  </si>
  <si>
    <t xml:space="preserve">NC-NOTI-4</t>
  </si>
  <si>
    <t xml:space="preserve">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</si>
  <si>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r>
      <rPr>
        <b val="true"/>
        <sz val="12"/>
        <color rgb="FF000000"/>
        <rFont val="Calibri"/>
        <family val="0"/>
        <charset val="1"/>
      </rPr>
      <t xml:space="preserve">Precursor Process(es):
</t>
    </r>
    <r>
      <rPr>
        <sz val="12"/>
        <color rgb="FF000000"/>
        <rFont val="Calibri"/>
        <family val="0"/>
        <charset val="1"/>
      </rPr>
      <t xml:space="preserve">    Consent Notice Formulation</t>
    </r>
  </si>
  <si>
    <r>
      <rPr>
        <b val="true"/>
        <sz val="12"/>
        <color rgb="FF000000"/>
        <rFont val="Calibri"/>
        <family val="0"/>
        <charset val="1"/>
      </rPr>
      <t xml:space="preserve">Related Process(es)</t>
    </r>
    <r>
      <rPr>
        <sz val="12"/>
        <color rgb="FF000000"/>
        <rFont val="Calibri"/>
        <family val="0"/>
        <charset val="1"/>
      </rPr>
      <t xml:space="preserve">:
    Consent Domain General
    Identity Verification</t>
    </r>
  </si>
  <si>
    <t xml:space="preserve">CONP.01</t>
  </si>
  <si>
    <t xml:space="preserve">The entity under assessment MUST present the consent notice statement to the person providing the consent in a manner that is clear and user friendly.</t>
  </si>
  <si>
    <t xml:space="preserve">CONP.02</t>
  </si>
  <si>
    <t xml:space="preserve">NC-CONS-1</t>
  </si>
  <si>
    <t xml:space="preserve">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</si>
  <si>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r>
      <rPr>
        <b val="true"/>
        <sz val="12"/>
        <color rgb="FF000000"/>
        <rFont val="Calibri"/>
        <family val="0"/>
        <charset val="1"/>
      </rPr>
      <t xml:space="preserve">Precursor Process(es):
</t>
    </r>
    <r>
      <rPr>
        <sz val="12"/>
        <color rgb="FF000000"/>
        <rFont val="Calibri"/>
        <family val="0"/>
        <charset val="1"/>
      </rPr>
      <t xml:space="preserve">    Consent Notice Presentation</t>
    </r>
  </si>
  <si>
    <t xml:space="preserve">CORQ.01</t>
  </si>
  <si>
    <t xml:space="preserve">NC-CONS-2</t>
  </si>
  <si>
    <t xml:space="preserve">The entity under assessment MUST ensure the person providing the consent is the Subject of the personal information based on the requirements in Identity Verification.</t>
  </si>
  <si>
    <t xml:space="preserve">CORQ.02</t>
  </si>
  <si>
    <t xml:space="preserve">NC-CONS-3</t>
  </si>
  <si>
    <t xml:space="preserve">The entity under assessment MUST ensure that the level of identity verification is sufficient for the sensitivity of personal data to be provided.</t>
  </si>
  <si>
    <t xml:space="preserve">CORQ.03</t>
  </si>
  <si>
    <t xml:space="preserve">NC-CONS-8</t>
  </si>
  <si>
    <t xml:space="preserve">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</si>
  <si>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 xml:space="preserve">CORQ.04</t>
  </si>
  <si>
    <t xml:space="preserve">NC-CONS-6</t>
  </si>
  <si>
    <t xml:space="preserve">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</si>
  <si>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 xml:space="preserve">CORQ.05</t>
  </si>
  <si>
    <t xml:space="preserve">NC-CON-4</t>
  </si>
  <si>
    <t xml:space="preserve">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</si>
  <si>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 xml:space="preserve">CORQ.06</t>
  </si>
  <si>
    <t xml:space="preserve">NC-CONS-5</t>
  </si>
  <si>
    <t xml:space="preserve">The entity under assessment MUST ensure that the consent is specific, informed, and unambiguous.</t>
  </si>
  <si>
    <t xml:space="preserve">CORQ.07</t>
  </si>
  <si>
    <t xml:space="preserve">NC-CONS-7</t>
  </si>
  <si>
    <t xml:space="preserve">The entity under assessment MUST have processes in place that enable it to easily demonstrate that a Subject has consented to the collection, use, and/or disclosure of their personal information.</t>
  </si>
  <si>
    <r>
      <rPr>
        <b val="true"/>
        <sz val="12"/>
        <color rgb="FF000000"/>
        <rFont val="Calibri"/>
        <family val="0"/>
        <charset val="1"/>
      </rPr>
      <t xml:space="preserve">Precursor Process(es):
</t>
    </r>
    <r>
      <rPr>
        <sz val="12"/>
        <color rgb="FF000000"/>
        <rFont val="Calibri"/>
        <family val="0"/>
        <charset val="1"/>
      </rPr>
      <t xml:space="preserve">    Consent Request</t>
    </r>
  </si>
  <si>
    <t xml:space="preserve">CORG.01</t>
  </si>
  <si>
    <t xml:space="preserve">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</si>
  <si>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 xml:space="preserve">CORG.02</t>
  </si>
  <si>
    <t xml:space="preserve">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</si>
  <si>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 xml:space="preserve">CORG.03</t>
  </si>
  <si>
    <t xml:space="preserve">As per Canadian laws related to official language requirements, the entity under assessment MUST store each language variation of the consent notice statement.</t>
  </si>
  <si>
    <t xml:space="preserve">CORG.04</t>
  </si>
  <si>
    <t xml:space="preserve">The entity under assessment MUST employ processes and procedures to prevent the loss of notice and consent decision records and to limit the impact of any data security violations, and in accordance with relevant law.</t>
  </si>
  <si>
    <t xml:space="preserve">CORG.05</t>
  </si>
  <si>
    <t xml:space="preserve">The entity under assessment MUST follow privacy-preserving practices when storing records of consent decisions. In this context, privacy-preserving practices refer to methods, approaches, or procedures designed to maintain the privacy of consent decision records.</t>
  </si>
  <si>
    <t xml:space="preserve">CORG.06</t>
  </si>
  <si>
    <t xml:space="preserve">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</si>
  <si>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r>
      <rPr>
        <b val="true"/>
        <sz val="12"/>
        <color rgb="FF000000"/>
        <rFont val="Calibri"/>
        <family val="0"/>
        <charset val="1"/>
      </rPr>
      <t xml:space="preserve">Precursor Process(es):
</t>
    </r>
    <r>
      <rPr>
        <sz val="12"/>
        <color rgb="FF000000"/>
        <rFont val="Calibri"/>
        <family val="0"/>
        <charset val="1"/>
      </rPr>
      <t xml:space="preserve">    Consent Registration</t>
    </r>
  </si>
  <si>
    <t xml:space="preserve">CORE.01</t>
  </si>
  <si>
    <t xml:space="preserve">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</si>
  <si>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 xml:space="preserve">CORN.01</t>
  </si>
  <si>
    <t xml:space="preserve">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</si>
  <si>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 xml:space="preserve">CORN.02</t>
  </si>
  <si>
    <t xml:space="preserve">The entity under assessment MUST record the following consent renewal information: the effective date of renewal and the initiating party for the renewal.</t>
  </si>
  <si>
    <t xml:space="preserve">CORN.03</t>
  </si>
  <si>
    <t xml:space="preserve">The entity under assessment MUST make available consent renewal information to the Subject and any Verifier.</t>
  </si>
  <si>
    <t xml:space="preserve">COEX.01</t>
  </si>
  <si>
    <t xml:space="preserve">The entity under assessment MUST ensure that a consent decision expires when the expiration date of the consent decision has passed. </t>
  </si>
  <si>
    <t xml:space="preserve">COEX.02</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</si>
  <si>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</si>
  <si>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 xml:space="preserve">COEX.03</t>
  </si>
  <si>
    <t xml:space="preserve">The entity under assessment MUST record the following consent expiry information: the effective date of expiry and the initiating party for the expiry.</t>
  </si>
  <si>
    <t xml:space="preserve">COEX.04</t>
  </si>
  <si>
    <t xml:space="preserve">The entity under assessment MAY make available the consent expiry information to the Subject and any Verifier.</t>
  </si>
  <si>
    <t xml:space="preserve">CORV.01</t>
  </si>
  <si>
    <t xml:space="preserve">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</si>
  <si>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 xml:space="preserve">CORV.02</t>
  </si>
  <si>
    <t xml:space="preserve">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</si>
  <si>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 xml:space="preserve">CORV.03</t>
  </si>
  <si>
    <r>
      <rPr>
        <sz val="12"/>
        <color rgb="FF000000"/>
        <rFont val="Calibri"/>
        <family val="0"/>
        <charset val="1"/>
      </rPr>
      <t xml:space="preserve">If it is determined that the consent was not legitimate or lawful, then the entity under assessment MUST revoke the consent decision.
The entity under assessment MUST inform the Subject of the revoked consent decision (if appropriate). </t>
    </r>
    <r>
      <rPr>
        <b val="true"/>
        <sz val="12"/>
        <color rgb="FF000000"/>
        <rFont val="Calibri"/>
        <family val="0"/>
        <charset val="1"/>
      </rPr>
      <t xml:space="preserve">Note</t>
    </r>
    <r>
      <rPr>
        <sz val="12"/>
        <color rgb="FF000000"/>
        <rFont val="Calibri"/>
        <family val="0"/>
        <charset val="1"/>
      </rPr>
      <t xml:space="preserve">: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</si>
  <si>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 xml:space="preserve">CORV.04</t>
  </si>
  <si>
    <t xml:space="preserve">NC-MANA-6</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</si>
  <si>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</si>
  <si>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 xml:space="preserve">CORV.05</t>
  </si>
  <si>
    <t xml:space="preserve">The entity under assessment MUST record the following consent revocation information: the effective date of revocation, the reason for revocation, and the initiating party for the revocation.</t>
  </si>
  <si>
    <t xml:space="preserve">CORV.06</t>
  </si>
  <si>
    <t xml:space="preserve">The entity under assessment MUST make available consent revocation information to the Subject and any Verifier.</t>
  </si>
  <si>
    <t xml:space="preserve">SIDG.01</t>
  </si>
  <si>
    <t xml:space="preserve">No conformance criteria exist.</t>
  </si>
  <si>
    <r>
      <rPr>
        <b val="true"/>
        <sz val="12"/>
        <color rgb="FF000000"/>
        <rFont val="Calibri"/>
        <family val="0"/>
        <charset val="1"/>
      </rPr>
      <t xml:space="preserve">Related Process(es)</t>
    </r>
    <r>
      <rPr>
        <sz val="12"/>
        <color rgb="FF000000"/>
        <rFont val="Calibri"/>
        <family val="0"/>
        <charset val="1"/>
      </rPr>
      <t xml:space="preserve">:
    Signature Domain General</t>
    </r>
  </si>
  <si>
    <t xml:space="preserve">SICR.01</t>
  </si>
  <si>
    <t xml:space="preserve">The entity under assessment MUST ensure that the entity signing the data can be associated with the electronic data being signed.</t>
  </si>
  <si>
    <t xml:space="preserve">SICR.02</t>
  </si>
  <si>
    <t xml:space="preserve">The entity under assessment MUST ensure that it is clear that the entity intended to sign the electronic record.</t>
  </si>
  <si>
    <t xml:space="preserve">SICR.03</t>
  </si>
  <si>
    <t xml:space="preserve">The entity under assessment MUST ensure that the reason or purpose for signing the electronic data is conveyed in some way (this may be evident from the content of the electronic data being signed).</t>
  </si>
  <si>
    <t xml:space="preserve">SICR.04</t>
  </si>
  <si>
    <t xml:space="preserve">The entity under assessment MUST ensure that the data integrity of the signed transaction is maintained over time including the original electronic data being signed, the electronic signature itself, and any supporting information that may be necessary.</t>
  </si>
  <si>
    <t xml:space="preserve">SICR.05</t>
  </si>
  <si>
    <t xml:space="preserve">The entity under assessment MUST ensure that the electronic data has been signed by the entity who is identified in, or can be identified through, a digital signature certificate.</t>
  </si>
  <si>
    <t xml:space="preserve">SICR.06</t>
  </si>
  <si>
    <t xml:space="preserve">The entity under assessment MUST ensure that specific asymmetric algorithms are used.</t>
  </si>
  <si>
    <t xml:space="preserve">SICR.07</t>
  </si>
  <si>
    <t xml:space="preserve">The entity under assessment MUST ensure that the issuing certification authority (CA) is recognized by the Treasury Board of Canada Secretariat.</t>
  </si>
  <si>
    <t xml:space="preserve">SICR.08</t>
  </si>
  <si>
    <t xml:space="preserve">The entity under assessment MUST verify that the issuing certification authority (CA) has the capacity to issue digital signature certificates in a secure and reliable manner.</t>
  </si>
  <si>
    <r>
      <rPr>
        <b val="true"/>
        <sz val="12"/>
        <color rgb="FF000000"/>
        <rFont val="Calibri"/>
        <family val="0"/>
        <charset val="1"/>
      </rPr>
      <t xml:space="preserve">Precursor Process(es):
</t>
    </r>
    <r>
      <rPr>
        <sz val="12"/>
        <color rgb="FF000000"/>
        <rFont val="Calibri"/>
        <family val="0"/>
        <charset val="1"/>
      </rPr>
      <t xml:space="preserve">    Signature Creation</t>
    </r>
  </si>
  <si>
    <t xml:space="preserve">SICH.01</t>
  </si>
  <si>
    <t xml:space="preserve">SICH.02</t>
  </si>
  <si>
    <t xml:space="preserve">Pan-Canadian Identity Assurance Levels (Persons)</t>
  </si>
  <si>
    <t xml:space="preserve">Qualifier</t>
  </si>
  <si>
    <t xml:space="preserve">Little confidence required that a person is who they claim to be.</t>
  </si>
  <si>
    <t xml:space="preserve">Some confidence required that a person is who they claim to be.</t>
  </si>
  <si>
    <t xml:space="preserve">High confidence required that a person is who they claim to be.</t>
  </si>
  <si>
    <t xml:space="preserve">IP4</t>
  </si>
  <si>
    <t xml:space="preserve">Very high confidence required that a person is who they claim to be.</t>
  </si>
  <si>
    <t xml:space="preserve">Pan-Canadian Identity Assurance Levels (Organizations)</t>
  </si>
  <si>
    <t xml:space="preserve">Little confidence required that the organization identity information is correct.</t>
  </si>
  <si>
    <t xml:space="preserve">IO2</t>
  </si>
  <si>
    <t xml:space="preserve">Some confidence required that the organization identity information is correct.</t>
  </si>
  <si>
    <t xml:space="preserve">IO3 </t>
  </si>
  <si>
    <t xml:space="preserve">High confidence required that the organization identity information is correct.</t>
  </si>
  <si>
    <t xml:space="preserve">IO4</t>
  </si>
  <si>
    <t xml:space="preserve">Very high confidence required that the organization identity information is correct.</t>
  </si>
  <si>
    <t xml:space="preserve">Pan-Canadian Relationship Assurance Levels </t>
  </si>
  <si>
    <t xml:space="preserve">Little confidence required that the person(s) is/are who they claim to be, that the organization(s) identity information is correct, and that there is evidence of the relationship.</t>
  </si>
  <si>
    <t xml:space="preserve">Some confidence required that the person(s) is/are who they claim to be, that the organization(s) identity information is correct, and that there is evidence of the relationship.</t>
  </si>
  <si>
    <t xml:space="preserve">High confidence required that the person(s) is/are who they claim to be, that the organization(s) identity information is correct, and that there is evidence of the relationship.</t>
  </si>
  <si>
    <t xml:space="preserve">R4</t>
  </si>
  <si>
    <t xml:space="preserve">Very high confidence required that the person(s) is/are who they claim to be, that the organization(s) identity information is correct, and that there is evidence of the relationship.</t>
  </si>
  <si>
    <t xml:space="preserve">Pan-Canadian Credential Assurance Levels </t>
  </si>
  <si>
    <t xml:space="preserve">Little confidence required that a Holder has control over an issued credential and that the issued credential is valid.</t>
  </si>
  <si>
    <t xml:space="preserve">C2</t>
  </si>
  <si>
    <t xml:space="preserve">Some confidence required that a Holder has control over an issued credential and that the issued credential is valid.</t>
  </si>
  <si>
    <t xml:space="preserve">High confidence required that a Holder has control over an issued credential and that the issued credential is valid.</t>
  </si>
  <si>
    <t xml:space="preserve">C4</t>
  </si>
  <si>
    <t xml:space="preserve">Very high confidence required that a Holder has control over an issued credential and that the issued credential is valid.</t>
  </si>
  <si>
    <t xml:space="preserve">Other Qualifiers </t>
  </si>
  <si>
    <t xml:space="preserve">Foundational Identity Domain (Person)</t>
  </si>
  <si>
    <t xml:space="preserve">Foundational Identity Domain (Organization)</t>
  </si>
  <si>
    <t xml:space="preserve">General</t>
  </si>
  <si>
    <t xml:space="preserve">PIPEDA Secure Electronic Signature Regulation</t>
  </si>
  <si>
    <t xml:space="preserve">Origin</t>
  </si>
  <si>
    <t xml:space="preserve">Issue/Concern/Comment</t>
  </si>
  <si>
    <t xml:space="preserve">Disposition</t>
  </si>
  <si>
    <t xml:space="preserve">Status</t>
  </si>
  <si>
    <t xml:space="preserve">ISSU.01</t>
  </si>
  <si>
    <t xml:space="preserve">TBS</t>
  </si>
  <si>
    <t xml:space="preserve">The workbook tabs: CAN, FINTRAC, US, UK, AUS, EU 1502, FATF, and PD Translation are work-in-progress or experimental.</t>
  </si>
  <si>
    <t xml:space="preserve">This content is considered as-is without warrany, Use, revise,  as appropriate and at your own risk.</t>
  </si>
  <si>
    <t xml:space="preserve">Open</t>
  </si>
  <si>
    <t xml:space="preserve">ISSU.02</t>
  </si>
  <si>
    <t xml:space="preserve">Closed</t>
  </si>
  <si>
    <t xml:space="preserve">Reference</t>
  </si>
  <si>
    <t xml:space="preserve">Requirements</t>
  </si>
  <si>
    <t xml:space="preserve">[DIDM] 4.1.2</t>
  </si>
  <si>
    <t xml:space="preserve">Ensuring that there is a need and the lawful authority for identification to support program administration, government-wide service delivery and, as required, to facilitate law enforcement, national security and defence-related activities;</t>
  </si>
  <si>
    <t xml:space="preserve">[DIDM] 4.1.3</t>
  </si>
  <si>
    <t xml:space="preserve">Documenting identity management risks, program impacts, required levels of assurance, and risk mitigation options;</t>
  </si>
  <si>
    <t xml:space="preserve">[DIDM] 4.1.5</t>
  </si>
  <si>
    <t xml:space="preserve">Evaluating identity and credential risks by assessing potential impacts to a program, activity, service or transaction;</t>
  </si>
  <si>
    <t xml:space="preserve">[DIDM] 4.1.6</t>
  </si>
  <si>
    <t xml:space="preserve">Applying the required identity and credential assurance levels and related controls for achieving assurance level requirements, in accordance with Appendix A: Standard on Identity and Credential Assurance;</t>
  </si>
  <si>
    <t xml:space="preserve">[DIDM] 4.1.4</t>
  </si>
  <si>
    <t xml:space="preserve">Selecting sufficient and appropriate identity attributes to distinguish a unique identity to meet program needs, in a manner that balances risk and flexibility and allows other methods of identification, where appropriate;</t>
  </si>
  <si>
    <t xml:space="preserve">[DIDM] 4.1.7.1</t>
  </si>
  <si>
    <t xml:space="preserve">Identity and program-specific information: Selecting sufficient and appropriate attributes to uniquely identify individuals and personal information required to administer a program or deliver a service;</t>
  </si>
  <si>
    <t xml:space="preserve">[SICA] Table 1</t>
  </si>
  <si>
    <t xml:space="preserve">Uniqueness: Define identity information,Define context</t>
  </si>
  <si>
    <t xml:space="preserve">Level 1</t>
  </si>
  <si>
    <t xml:space="preserve">No restriction on what is provided as evidence</t>
  </si>
  <si>
    <t xml:space="preserve">Level 2</t>
  </si>
  <si>
    <t xml:space="preserve">One instance of evidence of identity</t>
  </si>
  <si>
    <t xml:space="preserve">Level 3</t>
  </si>
  <si>
    <t xml:space="preserve">Two instances of evidence of identity (at least one must be foundational evidence of identity)</t>
  </si>
  <si>
    <t xml:space="preserve">Level 4</t>
  </si>
  <si>
    <t xml:space="preserve">Three instances of evidence of identity (at least one must be foundational evidence of identity)</t>
  </si>
  <si>
    <t xml:space="preserve">Acceptance of self-assertion of identity information by an individual</t>
  </si>
  <si>
    <t xml:space="preserve">Identity information acceptably matches assertion by an individual and evidence of identity, and
Confirmation that evidence of identity originates from an appropriate authority</t>
  </si>
  <si>
    <t xml:space="preserve">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</si>
  <si>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</si>
  <si>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 xml:space="preserve">No requirement</t>
  </si>
  <si>
    <t xml:space="preserve">At least one of the following:
knowledge-based confirmation
biological or behavioural characteristic confirmation
trusted referee confirmation
physical possession confirmation</t>
  </si>
  <si>
    <t xml:space="preserve">At least three of the following:
knowledge-based confirmation
biological or behavioural characteristic confirmation
trusted referee confirmation
physical possession confirmation</t>
  </si>
  <si>
    <t xml:space="preserve">No restriction as to what is provided as evidence</t>
  </si>
  <si>
    <t xml:space="preserve">One instance of evidence of identity (FOUNDATIONAL OR SUPPORTING)</t>
  </si>
  <si>
    <t xml:space="preserve">Two instances of evidence of identity (one must be FOUNDATIONAL evidence of identity)</t>
  </si>
  <si>
    <t xml:space="preserve">Three instances of evidence of identity (one must be FOUNDATIONAL evidence of identity)</t>
  </si>
  <si>
    <t xml:space="preserve">[DIDM] 4.1.7.3</t>
  </si>
  <si>
    <t xml:space="preserve">Identity registration: Associating identity and personal information with a credential issued to an individual; and</t>
  </si>
  <si>
    <t xml:space="preserve">[DIDM] 4.1.7.4</t>
  </si>
  <si>
    <t xml:space="preserve">Notice and consent: Ensuring that notices are clear, appropriate for the purpose, and accessible in order to obtain meaningful consent for the collection, use and disclosure of personal information;</t>
  </si>
  <si>
    <t xml:space="preserve">[FT] Table 1</t>
  </si>
  <si>
    <t xml:space="preserve">Photo ID: Recordkeeping obligations: Client identification information
Type of document
Document number
Issuing jurisdiction and country
Expiry date
Date of verification</t>
  </si>
  <si>
    <t xml:space="preserve">Credit File: Recordkeeping obligations: Client identification information
Source of credit file
Reference number
Date of verification</t>
  </si>
  <si>
    <t xml:space="preserve">Dual Process: Recordkeeping obligations: Client identification information
The name of the two different sources used to identify your client
The type of information
Account or reference number
Date of verification</t>
  </si>
  <si>
    <t xml:space="preserve">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</si>
  <si>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 xml:space="preserve">Photo ID: Identification details that must match: Name and photograph</t>
  </si>
  <si>
    <t xml:space="preserve">Credit File: Identification details that must match: Name, address and date of birth</t>
  </si>
  <si>
    <t xml:space="preserve">Dual Process: Identification details that must match: Name, address and date of birth</t>
  </si>
  <si>
    <t xml:space="preserve">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</si>
  <si>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 xml:space="preserve">Photo ID: Documents to review: Photo identification issued by government</t>
  </si>
  <si>
    <t xml:space="preserve">Credit File: Canadian credit file in existence for at least three years</t>
  </si>
  <si>
    <t xml:space="preserve">Dual Process: Two original, valid and current  documents or information from independent and reliable sources</t>
  </si>
  <si>
    <t xml:space="preserve">Photo ID: Photo identification issued by government Name and Photograph</t>
  </si>
  <si>
    <t xml:space="preserve">Credit file:Canadian credit file in existence for at least three years</t>
  </si>
  <si>
    <t xml:space="preserve">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</si>
  <si>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 xml:space="preserve">[FT] Table 4</t>
  </si>
  <si>
    <t xml:space="preserve"> Examples of acceptable photo identification documents</t>
  </si>
  <si>
    <t xml:space="preserve">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</si>
  <si>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 xml:space="preserve">The individual can show you their original paper utility statement in person or by posted mail.</t>
  </si>
  <si>
    <t xml:space="preserve">The individual can email or show you on their electronic device an electronic utility statement downloaded directly from the issuer’s website.</t>
  </si>
  <si>
    <t xml:space="preserve">[A:4.2] 1</t>
  </si>
  <si>
    <t xml:space="preserve">Identity proofing SHALL NOT be performed to determine suitability or entitlement to gain access to services or benefits.</t>
  </si>
  <si>
    <t xml:space="preserve">[A:4.2] 2</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</si>
  <si>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</si>
  <si>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 xml:space="preserve">[A 4.4.1.1]</t>
  </si>
  <si>
    <t xml:space="preserve">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</si>
  <si>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</si>
  <si>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</si>
  <si>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</si>
  <si>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 xml:space="preserve">[A 4.2] 13</t>
  </si>
  <si>
    <t xml:space="preserve">The CSP SHOULD NOT collect the Social Security Number (SSN) unless it is necessary for performing identity resolution, and identity resolution cannot be accomplished by collection of another attribute or combination of attributes. </t>
  </si>
  <si>
    <t xml:space="preserve">[A 4.3] 1</t>
  </si>
  <si>
    <t xml:space="preserve">The CSP MAY request zero or more self-asserted attributes from the applicant to support their service offering. 2. An IAL2 or IAL3 CSP SHOULD support RPs that only require IAL1, if the user consents.</t>
  </si>
  <si>
    <t xml:space="preserve">Collection of PII SHALL be limited to the minimum necessary to resolve to a unique identity in a given context. This MAY include the collection of attributes that assist in data queries.</t>
  </si>
  <si>
    <t xml:space="preserve">[A 4.5.1]</t>
  </si>
  <si>
    <t xml:space="preserve">IAL3</t>
  </si>
  <si>
    <t xml:space="preserve">Collection of PII SHALL be limited to the minimum necessary to resolve to a unique identity record. This MAY include the collection of attributes that assist in data queries. </t>
  </si>
  <si>
    <t xml:space="preserve">[A 5.1] 1</t>
  </si>
  <si>
    <t xml:space="preserve">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</si>
  <si>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 xml:space="preserve">[A 5.3.4] 4</t>
  </si>
  <si>
    <t xml:space="preserve">The CSP SHOULD perform re-proofing of the subscriber at regular intervals defined in the written policy specified in item 1 above, with the goal of satisfying the requirements of Section 4.4.1.</t>
  </si>
  <si>
    <t xml:space="preserve">IAL1</t>
  </si>
  <si>
    <t xml:space="preserve">A CSP that supports only IAL1 SHALL NOT validate and verify attributes.</t>
  </si>
  <si>
    <t xml:space="preserve">[A 4.3] 2</t>
  </si>
  <si>
    <t xml:space="preserve">1. The CSP MAY request zero or more self-asserted attributes from the applicant to support their service offering.</t>
  </si>
  <si>
    <t xml:space="preserve">[A 4.4]</t>
  </si>
  <si>
    <t xml:space="preserve">A CSP SHALL preferentially proof according to the requirements in Section 4.4.1. Depending on the population the CSP serves, the CSP MAY additionally implement identity proofing in accordance with Section 4.4.2.</t>
  </si>
  <si>
    <t xml:space="preserve">[A4.4.1.6] 1</t>
  </si>
  <si>
    <t xml:space="preserve">Valid records to confirm address SHALL be issuing source(s) or authoritative source(s).</t>
  </si>
  <si>
    <t xml:space="preserve">[A4.4.1.6]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</si>
  <si>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</si>
  <si>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 xml:space="preserve">[A 4.4.1.6] 3</t>
  </si>
  <si>
    <t xml:space="preserve">Self-asserted address data that has not been confirmed in records SHALL NOT be used </t>
  </si>
  <si>
    <t xml:space="preserve">[A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</si>
  <si>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</si>
  <si>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</si>
  <si>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 xml:space="preserve">[A 4.5.6] 2</t>
  </si>
  <si>
    <t xml:space="preserve">Self-asserted address data SHALL NOT be used for confirmation.</t>
  </si>
  <si>
    <t xml:space="preserve">[A 4.5.6] 3</t>
  </si>
  <si>
    <t xml:space="preserve">A notification of proofing SHALL be sent to the confirmed address of record. </t>
  </si>
  <si>
    <t xml:space="preserve">[A 4.5.6] 4</t>
  </si>
  <si>
    <t xml:space="preserve">The CSP MAY provide an enrollment code directly to the subscriber if binding to an authenticator will occur at a later time. The enrollment code SHALL be valid for a maximum of 7 days. </t>
  </si>
  <si>
    <t xml:space="preserve">[A 4.5.7]</t>
  </si>
  <si>
    <t xml:space="preserve">The CSP SHALL collect and record a biometric sample at the time of proofing (e.g., facial image, fingerprints) for the purposes of non-repudiation and re-proofing. See Section 5.2.3 of SP 800-63B for more detail on biometric collection.</t>
  </si>
  <si>
    <t xml:space="preserve">[A 4.4.1.4] 1</t>
  </si>
  <si>
    <t xml:space="preserve">At a minimum, the applicant’s binding to identity evidence must be verified by a process that is able to achieve a strength of STRONG</t>
  </si>
  <si>
    <t xml:space="preserve">[A 4.4.1.4] 2</t>
  </si>
  <si>
    <t xml:space="preserve">Knowledge-based verification (KBV) SHALL NOT be used for in-person (physical or supervised remote) identity verification.</t>
  </si>
  <si>
    <t xml:space="preserve">[A 4.4.1.6] 4</t>
  </si>
  <si>
    <t xml:space="preserve">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</si>
  <si>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 xml:space="preserve">[A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</si>
  <si>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</si>
  <si>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 xml:space="preserve">[A 4.4.1.7]</t>
  </si>
  <si>
    <t xml:space="preserve">The CSP MAY collect biometrics for the purposes of non-repudiation and re-proofing. See SP 800-63B, Section 5.2.3 for more detail on biometric collection.</t>
  </si>
  <si>
    <t xml:space="preserve">[A 4.5.4] 2</t>
  </si>
  <si>
    <t xml:space="preserve">KBV SHALL NOT be used for in-person (physical or supervised remote) identity verification</t>
  </si>
  <si>
    <t xml:space="preserve">The CSP SHALL collect and record a biometric sample at the time of proofing (e.g., facial image, fingerprints) for the purposes of non-repudiation and re-proofing.</t>
  </si>
  <si>
    <t xml:space="preserve">[A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</si>
  <si>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t>
  </si>
  <si>
    <t xml:space="preserve">[A 4.6] 2</t>
  </si>
  <si>
    <t xml:space="preserve">OR 2. A machine-readable optical label, such as a QR Code, that contains data of similar or  higher entropy as a random six character alphanumeric.</t>
  </si>
  <si>
    <t xml:space="preserve">[A 5.1] 2</t>
  </si>
  <si>
    <t xml:space="preserve">KBV (sometimes referred to as knowledge-based authentication) has historically been used to verify a claimed identity by testing the knowledge of the applicant against information obtained from public databases. The CSP MAY use KBV to resolve to a unique, claimed identity</t>
  </si>
  <si>
    <t xml:space="preserve">[A 5.3.1]</t>
  </si>
  <si>
    <t xml:space="preserve">The CSP SHALL adhere to the requirements in Section 5.3.2 if KBV is used to verify an identity.</t>
  </si>
  <si>
    <t xml:space="preserve">[A 5.3.2] 1</t>
  </si>
  <si>
    <t xml:space="preserve">The CSP SHALL NOT use KBV to verify an applicant's identity against more than one piece of validated identity evidence.</t>
  </si>
  <si>
    <t xml:space="preserve">[A 5.3.2] 2</t>
  </si>
  <si>
    <t xml:space="preserve">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</si>
  <si>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 xml:space="preserve">[A 5.3.2] 3</t>
  </si>
  <si>
    <t xml:space="preserve">The CSP SHALL allow a resolved and validated identity to opt out of KBV and leverage another process for verification.</t>
  </si>
  <si>
    <t xml:space="preserve">[A 5.3.2] 4</t>
  </si>
  <si>
    <t xml:space="preserve">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</si>
  <si>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 xml:space="preserve">[A 5.3.2] 5</t>
  </si>
  <si>
    <t xml:space="preserve">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</si>
  <si>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 xml:space="preserve">[A 5.2.1]</t>
  </si>
  <si>
    <t xml:space="preserve">Table 5-1 lists strengths, ranging from unacceptable to superior, of identity evidence that is collected to establish a valid identity. Unless otherwise noted, to achieve a given strength the evidence SHALL, at a minimum, meet all the qualities listed.</t>
  </si>
  <si>
    <t xml:space="preserve">[A 5.2.2]</t>
  </si>
  <si>
    <t xml:space="preserve">Training requirements for personnel validating evidence SHALL be based on the policies, guidelines, or requirements of the CSP or RP.</t>
  </si>
  <si>
    <t xml:space="preserve">[A 5.3.4] 1</t>
  </si>
  <si>
    <t xml:space="preserve">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</si>
  <si>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 xml:space="preserve">[A 5.3.4] 2</t>
  </si>
  <si>
    <t xml:space="preserve">The CSP SHALL establish written policy and procedures as to how a trusted referee is determined and the lifecycle by which the trusted referee retains their status as a valid referee, to include any restrictions, as well as any revocation and suspension requirements</t>
  </si>
  <si>
    <t xml:space="preserve">[A 5.3.4] 3</t>
  </si>
  <si>
    <t xml:space="preserve">The CSP SHALL proof the trusted referee at the same IAL as the applicant proofing. In addition, the CSP SHALL determine the minimum evidence required to bind the relationship between the trusted referee and the applicant.</t>
  </si>
  <si>
    <t xml:space="preserve">[A 5.3.4] Minor 1</t>
  </si>
  <si>
    <t xml:space="preserve">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</si>
  <si>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 xml:space="preserve">[A 5.3.4] Minor 2</t>
  </si>
  <si>
    <t xml:space="preserve">Minors under age 13 require additional special considerations under COPPA [COPPA], and other laws, to which the CSP SHALL ensure compliance, as applicable</t>
  </si>
  <si>
    <t xml:space="preserve">[A 5.3.4] Minor 3</t>
  </si>
  <si>
    <t xml:space="preserve">The CSP SHOULD involve a parent or legal adult guardian as a trusted referee for an applicant that is a minor, as described elsewhere in this section.</t>
  </si>
  <si>
    <t xml:space="preserve">[A:4.4.1.2]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</si>
  <si>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</si>
  <si>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 xml:space="preserve">[A:4.4.1.2] 2</t>
  </si>
  <si>
    <t xml:space="preserve">OR 2. Two pieces of STRONG evidence; </t>
  </si>
  <si>
    <t xml:space="preserve">[A:4.4.1.2] 3</t>
  </si>
  <si>
    <t xml:space="preserve">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</si>
  <si>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</si>
  <si>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</si>
  <si>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 xml:space="preserve">[A 4.4.2]</t>
  </si>
  <si>
    <t xml:space="preserve">In instances where an individual cannot meet the identity evidence requirements specified in Section 4.4.1, the agency MAY use a trusted referee to assist in identity proofing the applicant. </t>
  </si>
  <si>
    <t xml:space="preserve">[A 4.5.2]</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</si>
  <si>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</si>
  <si>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 xml:space="preserve">[A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</si>
  <si>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</si>
  <si>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 xml:space="preserve">[A 4.5.4] 1</t>
  </si>
  <si>
    <t xml:space="preserve">The CSP SHALL verify identity evidence as follows: 1. At a minimum, the applicant’s binding to identity evidence must be verified by a process that is able to achieve a strength of SUPERIOR.</t>
  </si>
  <si>
    <t xml:space="preserve">[A 4.2] 10</t>
  </si>
  <si>
    <t xml:space="preserve">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</si>
  <si>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</si>
  <si>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 xml:space="preserve">[A 4.4.1.5]</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</si>
  <si>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</si>
  <si>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t>
  </si>
  <si>
    <t xml:space="preserve"> KBV SHALL NOT be used for in-person (physical or supervised remote) identity 
verification</t>
  </si>
  <si>
    <t xml:space="preserve">[A 4.5.5]</t>
  </si>
  <si>
    <t xml:space="preserve">The CSP SHALL perform all identity proofing steps with the applicant in-person. See Section 5.3.3 for more details. </t>
  </si>
  <si>
    <t xml:space="preserve">[A 5.3.3]</t>
  </si>
  <si>
    <t xml:space="preserve">In-person proofing at IAL3 can be satisfied in two ways: A physical interaction with the applicant, supervised by an operator. An remote interaction with the applicant, supervised by an operator, based on the specific requirements in Section 5.3.3.2</t>
  </si>
  <si>
    <t xml:space="preserve">[A 5.3.3.1] 1</t>
  </si>
  <si>
    <t xml:space="preserve">The CSP SHALL have the operator view the biometric source (e.g., fingers, face) for presence of non-natural materials and perform such inspections as part of the proofing process.</t>
  </si>
  <si>
    <t xml:space="preserve">[A 5.3.3.1] 2</t>
  </si>
  <si>
    <t xml:space="preserve">The CSP SHALL collect biometrics in such a way that ensures that the biometric is collected from the applicant, and not another subject. All biometric performance requirements in SP 800-63B, Section 5.2.3 apply.</t>
  </si>
  <si>
    <t xml:space="preserve">[A 5.3.3.2]</t>
  </si>
  <si>
    <t xml:space="preserve">Supervised remote identity proofing and enrollment transactions SHALL meet the following requirements, in addition to the IAL3 validation and verification requirements specified in Section 4.6:</t>
  </si>
  <si>
    <t xml:space="preserve">[A 5.3.3.2] 1</t>
  </si>
  <si>
    <t xml:space="preserve">The CSP SHALL monitor the entire identity proofing session, from which the applicant SHALL NOT depart — for example, by a continuous high-resolution video transmission of the applicant.</t>
  </si>
  <si>
    <t xml:space="preserve">[A 5.3.3.2] 2</t>
  </si>
  <si>
    <t xml:space="preserve">The CSP SHALL have a live operator participate remotely with the applicant for the entirety of the identity proofing session.</t>
  </si>
  <si>
    <t xml:space="preserve">[A 5.3.3.2] 3</t>
  </si>
  <si>
    <t xml:space="preserve">The CSP SHALL require all actions taken by the applicant during the identity proofing session to be clearly visible to the remote operator</t>
  </si>
  <si>
    <t xml:space="preserve">[A 5.3.3.2] 4</t>
  </si>
  <si>
    <t xml:space="preserve">The CSP SHALL require that all digital verification of evidence (e.g., via chip or wireless technologies) be performed by integrated scanners and sensors.</t>
  </si>
  <si>
    <t xml:space="preserve">[A 5.3.3.2] 5</t>
  </si>
  <si>
    <t xml:space="preserve">The CSP SHALL require operators to have undergone a training program to detect potential fraud and to properly perform a supervised remote proofing session.</t>
  </si>
  <si>
    <t xml:space="preserve">[A 5.3.3.2] 6</t>
  </si>
  <si>
    <t xml:space="preserve">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</si>
  <si>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 xml:space="preserve">[A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</si>
  <si>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</si>
  <si>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 xml:space="preserve">[B 6.1] para 1</t>
  </si>
  <si>
    <t xml:space="preserve">Authenticators SHALL be bound to subscriber accounts by either: Issuance by the CSP as part of enrollment; or Associating a subscriber-provided authenticator that is acceptable to the CSP.</t>
  </si>
  <si>
    <t xml:space="preserve">[B 6.1]</t>
  </si>
  <si>
    <t xml:space="preserve">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</si>
  <si>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</si>
  <si>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 xml:space="preserve">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</si>
  <si>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</si>
  <si>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</si>
  <si>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 xml:space="preserve">If available, the record SHOULD also contain information about the source of unsuccessful authentications attempted with the authenticator.</t>
  </si>
  <si>
    <t xml:space="preserve">When any new authenticator is bound to a subscriber account, the CSP SHALL ensure that the binding protocol and the protocol for provisioning the associated key(s) are done at a level of security commensurate with the AAL at which the authenticator will be used.</t>
  </si>
  <si>
    <t xml:space="preserve">[B 6.1.1] - para2</t>
  </si>
  <si>
    <t xml:space="preserve">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</si>
  <si>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 xml:space="preserve">[B 6.1.1] - para3</t>
  </si>
  <si>
    <t xml:space="preserve">A CSP SHOULD bind at least two physical authenticators to the subscriber's credential at IAL1 as well.</t>
  </si>
  <si>
    <t xml:space="preserve">[B 6.1.1] para4</t>
  </si>
  <si>
    <t xml:space="preserve">A CSP MAY bind an AAL1 authenticator to an IAL2 identity, if the subscriber is authenticated at AAL1, the CSP SHALL NOT expose personal information, even if self-asserted, to the subscriber.</t>
  </si>
  <si>
    <t xml:space="preserve">[B 6.1.1] para 6 </t>
  </si>
  <si>
    <t xml:space="preserve">For remote transactions:The applicant SHALL identify themselves in each new binding transaction by presenting a temporary secret which was either established during a prior transaction, or sent to the applicant's phone number, email address, or postal address of record.</t>
  </si>
  <si>
    <t xml:space="preserve">[B 6.1.1] para 6 2</t>
  </si>
  <si>
    <t xml:space="preserve">For remote transactions: Long-term authenticator secrets SHALL only be issued to the applicant within a protected session.</t>
  </si>
  <si>
    <t xml:space="preserve">[B 6.1.1] para 7 1</t>
  </si>
  <si>
    <t xml:space="preserve">For in-person transactions: The applicant SHALL identify themselves in person by either using a secret as described in remote transaction (1) above, or through use of a biometric that was recorded during a prior encounter.</t>
  </si>
  <si>
    <t xml:space="preserve">[B 6.1.1] para 7 2</t>
  </si>
  <si>
    <t xml:space="preserve">For in-person transactions:Temporary secrets SHALL NOT be reused.</t>
  </si>
  <si>
    <t xml:space="preserve">[B 6.1.1] para 7 3</t>
  </si>
  <si>
    <t xml:space="preserve">For in-person transactions: If the CSP issues long-term authenticator secrets during a physical transaction, then they SHALL be loaded locally onto a physical device that is issued in person to the applicant or delivered in a manner that confirms the address of record</t>
  </si>
  <si>
    <t xml:space="preserve">[B 6.1.2.1]</t>
  </si>
  <si>
    <t xml:space="preserve">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</si>
  <si>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</si>
  <si>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</si>
  <si>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 xml:space="preserve">When an authenticator is added, the CSP SHOULD send a notification to the subscriber via a mechanism that is independent of the transaction binding the new authenticator</t>
  </si>
  <si>
    <t xml:space="preserve">The CSP MAY limit the number of authenticators that may be bound in this manner.</t>
  </si>
  <si>
    <t xml:space="preserve">[B 6.1.2.2]</t>
  </si>
  <si>
    <t xml:space="preserve">If the subscriber's account has only one authentication factor bound to it (i.e., at IAL1/AAL1) and an additional authenticator of a different authentication factor is to be added, the subscriber MAY request that the account be upgraded to AAL2. The IAL would remain at IAL1.</t>
  </si>
  <si>
    <t xml:space="preserve">Before binding the new authenticator, the CSP SHALL require the subscriber to authenticate at AAL1.</t>
  </si>
  <si>
    <t xml:space="preserve">The CSP SHOULD send a notification of the event to the subscriber via a mechanism independent of the transaction binding the new authenticator </t>
  </si>
  <si>
    <t xml:space="preserve">[B 6.1.3]</t>
  </si>
  <si>
    <t xml:space="preserve">CSPs SHOULD, where practical, accommodate the use of subscriber-provided authenticators in order to relieve the burden to the subscriber of managing a large number of authenticators.</t>
  </si>
  <si>
    <t xml:space="preserve">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</si>
  <si>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 xml:space="preserve">[B 6.1.4]</t>
  </si>
  <si>
    <t xml:space="preserve">Suspension, revocation, or destruction of compromised authenticators SHOULD occur as promptly as practical following detection. Agencies SHOULD establish time limits for this process.</t>
  </si>
  <si>
    <t xml:space="preserve">[B 6.2] para 3</t>
  </si>
  <si>
    <t xml:space="preserve">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</si>
  <si>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</si>
  <si>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 xml:space="preserve">The CSP MAY set a time limit after which a suspended authenticator can no longer be reactivated.</t>
  </si>
  <si>
    <t xml:space="preserve">[B 6.3] para 1</t>
  </si>
  <si>
    <t xml:space="preserve">CSPs MAY issue authenticators that expire. If and when an authenticator expires, it SHALL NOT be usable for authentication. </t>
  </si>
  <si>
    <t xml:space="preserve">When an authentication is attempted using an expired authenticator, the CSP SHOULD give an indication to the subscriber that the authentication failure is due to expiration rather than some other cause.</t>
  </si>
  <si>
    <t xml:space="preserve">[B 6.3] para 2</t>
  </si>
  <si>
    <t xml:space="preserve">The CSP SHALL require subscribers to surrender or prove destruction of any physical authenticator containing attribute certificates signed by the CSP as soon as practical after expiration or receipt of a renewed authenticator.</t>
  </si>
  <si>
    <t xml:space="preserve">[B 6.4]</t>
  </si>
  <si>
    <t xml:space="preserve">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</si>
  <si>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 xml:space="preserve">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</si>
  <si>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 xml:space="preserve">[B 6.1.2.3]</t>
  </si>
  <si>
    <t xml:space="preserve">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</si>
  <si>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</si>
  <si>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 xml:space="preserve">The CSP SHALL require the claimant to authenticate using an authenticator of the remaining factor, if any, to confirm binding to the existing identity.</t>
  </si>
  <si>
    <t xml:space="preserve">Reestablishment of authentication factors at IAL3 SHALL be done in person, or through a supervised remote process as described in SP 800-63A Section 5.3.3.2, and SHALL verify the biometric collected during the original proofing process.</t>
  </si>
  <si>
    <t xml:space="preserve">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</si>
  <si>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</si>
  <si>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 xml:space="preserve">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</si>
  <si>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 xml:space="preserve">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</si>
  <si>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 xml:space="preserve">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</si>
  <si>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 xml:space="preserve">To facilitate secure reporting of the loss, theft, or damage to an authenticator, the CSP SHOULD provide the subscriber with a method of authenticating to the CSP using a backup or alternate authenticator.</t>
  </si>
  <si>
    <t xml:space="preserve">This backup authenticator SHALL be either a memorized secret or a physical authenticator. Either MAY be used, but only one authentication factor is required to make this report.</t>
  </si>
  <si>
    <t xml:space="preserve">Alternatively, the subscriber MAY establish an authenticated protected channel to the CSP and verify information collected during the proofing process.</t>
  </si>
  <si>
    <t xml:space="preserve">[A: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</si>
  <si>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</si>
  <si>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 xml:space="preserve">[A: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</si>
  <si>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</si>
  <si>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 xml:space="preserve">[A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</si>
  <si>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</si>
  <si>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 xml:space="preserve">[A: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</si>
  <si>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</si>
  <si>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 xml:space="preserve">[800-63-A:4.3]</t>
  </si>
  <si>
    <t xml:space="preserve">2. An IAL2 or IAL3 CSP SHOULD support RPs that only require IAL1, if the user consents.</t>
  </si>
  <si>
    <t xml:space="preserve">Supporting Infrastructure</t>
  </si>
  <si>
    <t xml:space="preserve">The supporting infrastructure is…</t>
  </si>
  <si>
    <t xml:space="preserve">[A 4.2] 3</t>
  </si>
  <si>
    <t xml:space="preserve">An IAL2 or IAL3 CSP SHOULD support RPs that only require IAL1, if the user consents</t>
  </si>
  <si>
    <t xml:space="preserve">[A 4.2] 7</t>
  </si>
  <si>
    <t xml:space="preserve">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</si>
  <si>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[A 4.2] 8</t>
  </si>
  <si>
    <t xml:space="preserve">All PII collected as part of the enrollment process SHALL be protected to ensure confidentiality, integrity, and attribution of the information source.</t>
  </si>
  <si>
    <t xml:space="preserve">[A 4.2] 9</t>
  </si>
  <si>
    <t xml:space="preserve">The entire proofing transaction, including transactions that involve a third party, SHALL occur over an authenticated protected channel.</t>
  </si>
  <si>
    <t xml:space="preserve">[A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</si>
  <si>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t>
  </si>
  <si>
    <t xml:space="preserve">[A 4.2] 12</t>
  </si>
  <si>
    <t xml:space="preserve">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</si>
  <si>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5.3.3.2] 7</t>
  </si>
  <si>
    <t xml:space="preserve">The CSP SHALL ensure that all communications occur over a mutually authenticated protected channel</t>
  </si>
  <si>
    <t xml:space="preserve">Audit</t>
  </si>
  <si>
    <t xml:space="preserve">Audit is…</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</si>
  <si>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</si>
  <si>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8. All PII collected as part of the enrollment process SHALL be protected to ensure confidentiality, integrity, and attribution of the information source.</t>
  </si>
  <si>
    <t xml:space="preserve">Security</t>
  </si>
  <si>
    <t xml:space="preserve">Security is…</t>
  </si>
  <si>
    <t xml:space="preserve">[A4.2]</t>
  </si>
  <si>
    <t xml:space="preserve"> 9. The entire proofing transaction, including transactions that involve a third party, SHALL occur over an authenticated protected channel.</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</si>
  <si>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</si>
  <si>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</si>
  <si>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</si>
  <si>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</si>
  <si>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 xml:space="preserve">[A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</si>
  <si>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</si>
  <si>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 xml:space="preserve">[DIDM] Table 1</t>
  </si>
  <si>
    <t xml:space="preserve">Qualifier(s)</t>
  </si>
  <si>
    <t xml:space="preserve">[EU 2.4.1] Low 1</t>
  </si>
  <si>
    <t xml:space="preserve">Low, Substantial, High</t>
  </si>
  <si>
    <t xml:space="preserve">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</si>
  <si>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 xml:space="preserve">[EU 2.4.1] Low 2</t>
  </si>
  <si>
    <t xml:space="preserve">Providers comply with any legal requirements incumbent on them in connection with operation and delivery of the service, including the types of information that may be sought, how identity proofing is conducted, what information may be retained and for how long.</t>
  </si>
  <si>
    <t xml:space="preserve">[EU 2.4.1] Low 3</t>
  </si>
  <si>
    <t xml:space="preserve">Providers are able to demonstrate their ability to assume the risk of liability for damages, as well as their having sufficient financial resources for continued operations and providing of the services.</t>
  </si>
  <si>
    <t xml:space="preserve">[EU 2.4.1] Low 4</t>
  </si>
  <si>
    <t xml:space="preserve">Providers are responsible for the fulfilment of any of the commitments outsourced to another entity, and compliance with the scheme policy, as if the providers themselves had performed the duties.</t>
  </si>
  <si>
    <t xml:space="preserve">[EU 2.4.1] Low 5</t>
  </si>
  <si>
    <t xml:space="preserve">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</si>
  <si>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 xml:space="preserve">[EU 2.4.5] Low 1</t>
  </si>
  <si>
    <t xml:space="preserve">The existence of procedures that ensure that staff and subcontractors are sufficiently trained, qualified and experienced in the skills needed to execute the roles they fulfil.</t>
  </si>
  <si>
    <t xml:space="preserve">[EU 2.4.5] Low 2</t>
  </si>
  <si>
    <t xml:space="preserve">Facilities used for providing the service are continuously monitored for, and protect against, damage caused by environmental events, unauthorised access and other factors that may impact the security of the service.</t>
  </si>
  <si>
    <t xml:space="preserve">[EU 2.4.5] Low 3</t>
  </si>
  <si>
    <t xml:space="preserve">[EU 2.4.5] Low 4</t>
  </si>
  <si>
    <t xml:space="preserve">Facilities used for providing the service ensure that access to areas holding or processing personal, cryptographic or other sensitive information is limited to authorised staff or subcontractors.</t>
  </si>
  <si>
    <t xml:space="preserve">[EU 2.1.1]  Low 3</t>
  </si>
  <si>
    <t xml:space="preserve">Collect the relevant identity data required for identity proofing and verification.</t>
  </si>
  <si>
    <t xml:space="preserve">[EU 2.1.2] Low 3</t>
  </si>
  <si>
    <t xml:space="preserve">Low</t>
  </si>
  <si>
    <t xml:space="preserve">It is known by an authoritative source that the claimed identity exists and it may be assumed that the person claiming the identity is one and the same.</t>
  </si>
  <si>
    <t xml:space="preserve">[EU 2.1.3] Substantial 2</t>
  </si>
  <si>
    <t xml:space="preserve">Substantial</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</si>
  <si>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</si>
  <si>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 xml:space="preserve">[EU 2.1.3] Substantial 3</t>
  </si>
  <si>
    <t xml:space="preserve">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</si>
  <si>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 xml:space="preserve">[EU 2.1.3] High 2</t>
  </si>
  <si>
    <t xml:space="preserve">High</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</si>
  <si>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</si>
  <si>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 xml:space="preserve">[EU 2.1.3] High 3</t>
  </si>
  <si>
    <t xml:space="preserve">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</si>
  <si>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Low 1</t>
  </si>
  <si>
    <t xml:space="preserve">The person can be assumed to be in possession of evidence recognised by the Member State in which the application for the electronic identity means is being made and representing the claimed identity.</t>
  </si>
  <si>
    <t xml:space="preserve">[EU 2.1.2] Substantial 1</t>
  </si>
  <si>
    <t xml:space="preserve">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</si>
  <si>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 xml:space="preserve">[EU 2.1.2] Substantial 2</t>
  </si>
  <si>
    <t xml:space="preserve">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</si>
  <si>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 xml:space="preserve">[EU 2.1.2] Substantial 3</t>
  </si>
  <si>
    <t xml:space="preserve">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</si>
  <si>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 xml:space="preserve">[EU 2.1.2] Substantial 4</t>
  </si>
  <si>
    <t xml:space="preserve">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</si>
  <si>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 xml:space="preserve">[EU 2.1.2] High 1</t>
  </si>
  <si>
    <t xml:space="preserve">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</si>
  <si>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High 2</t>
  </si>
  <si>
    <t xml:space="preserve">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</si>
  <si>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 xml:space="preserve">[EU 2.1.2] Low 2</t>
  </si>
  <si>
    <t xml:space="preserve">The evidence can be assumed to be genuine, or to exist according to an authoritative source and the evidence appears to be valid.</t>
  </si>
  <si>
    <t xml:space="preserve">[EU 2.1.3] Low 2</t>
  </si>
  <si>
    <t xml:space="preserve">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</si>
  <si>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 xml:space="preserve">[EU 2.1.3] High 1</t>
  </si>
  <si>
    <t xml:space="preserve">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</si>
  <si>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 xml:space="preserve">[EU 2.1.3] Low 1</t>
  </si>
  <si>
    <t xml:space="preserve">The claimed identity of the legal person is demonstrated on the basis of evidence recognised by the Member State in which the application for the electronic identity means is being made.</t>
  </si>
  <si>
    <t xml:space="preserve">[EU 2.1.3] Substantial 1</t>
  </si>
  <si>
    <t xml:space="preserve">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</si>
  <si>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 xml:space="preserve">[EU 2.1.3] Low 3</t>
  </si>
  <si>
    <t xml:space="preserve">The legal person is not known by an authoritative source to be in a status that would prevent it from acting as that legal person.</t>
  </si>
  <si>
    <t xml:space="preserve">[EU 2.1.4] (1)</t>
  </si>
  <si>
    <t xml:space="preserve">It shall be possible to suspend and/or revoke a binding. The life-cycle of a binding (e.g. activation, suspension, renewal, revocation) shall be administered according to nationally recognised procedures.</t>
  </si>
  <si>
    <t xml:space="preserve">[EU 2.1.4] (2)</t>
  </si>
  <si>
    <t xml:space="preserve">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</si>
  <si>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 xml:space="preserve">[EU 2.1.4] Low 1</t>
  </si>
  <si>
    <t xml:space="preserve">The identity proofing of the natural person acting on behalf of the legal person is verified as having been performed at level low or above.</t>
  </si>
  <si>
    <t xml:space="preserve">[EU 2.1.4] Low 2</t>
  </si>
  <si>
    <t xml:space="preserve">The binding has been established on the basis of nationally recognised procedures.</t>
  </si>
  <si>
    <t xml:space="preserve">[EU 2.1.4] Low 3</t>
  </si>
  <si>
    <t xml:space="preserve">The natural person is not known by an authoritative source to be in a status that would prevent that person from acting on behalf of the legal person.</t>
  </si>
  <si>
    <t xml:space="preserve">[EU 2.1.4] Substantial 1</t>
  </si>
  <si>
    <t xml:space="preserve">1. The identity proofing of the natural person acting on behalf of the legal person is verified as having been performed at level substantial or high.</t>
  </si>
  <si>
    <t xml:space="preserve">[EU 2.1.4] Substantial 2</t>
  </si>
  <si>
    <t xml:space="preserve">The binding has been established on the basis of nationally recognised procedures, which resulted in the registration of the binding in an authoritative source.</t>
  </si>
  <si>
    <t xml:space="preserve">[EU 2.1.4] Substantial 3</t>
  </si>
  <si>
    <t xml:space="preserve">The binding has been verified on the basis of information from an authoritative source.</t>
  </si>
  <si>
    <t xml:space="preserve">[EU 2.1.4] High 1</t>
  </si>
  <si>
    <t xml:space="preserve">The identity proofing of the natural person acting on behalf of the legal person is verified as having been performed at level high.</t>
  </si>
  <si>
    <t xml:space="preserve">[EU 2.1.4] High 2</t>
  </si>
  <si>
    <t xml:space="preserve">The binding has been verified on the basis of a unique identifier representing the legal person used in the national context; and on the basis of information uniquely representing the natural person from an authoritative source.</t>
  </si>
  <si>
    <t xml:space="preserve">[EU 2.2.2] Low</t>
  </si>
  <si>
    <t xml:space="preserve">After issuance, the electronic identification means is delivered via a mechanism by which it can be assumed to reach only the intended person.</t>
  </si>
  <si>
    <t xml:space="preserve">[EU 2.2.2] Substantial</t>
  </si>
  <si>
    <t xml:space="preserve">After issuance, the electronic identification means is delivered via a mechanism by which it can be assumed that it is delivered only into the possession of the person to whom it belongs.</t>
  </si>
  <si>
    <t xml:space="preserve">[EU 2.2.2] High</t>
  </si>
  <si>
    <t xml:space="preserve">The activation process verifies that the electronic identification means was delivered only into the possession of the person to whom it belongs.</t>
  </si>
  <si>
    <t xml:space="preserve">[EU 2.2.1] Low 1</t>
  </si>
  <si>
    <t xml:space="preserve">The electronic identification means utilises at least one authentication factor.</t>
  </si>
  <si>
    <t xml:space="preserve">[EU 2.2.1] Low 2</t>
  </si>
  <si>
    <t xml:space="preserve">The electronic identification means is designed so that the issuer takes reasonable steps to check that it is used only under the control or possession of the person to whom it belongs.</t>
  </si>
  <si>
    <t xml:space="preserve">[EU 2.2.1] Substantial 1</t>
  </si>
  <si>
    <t xml:space="preserve">The electronic identification means utilises at least two authentication factors from different categories.</t>
  </si>
  <si>
    <t xml:space="preserve">[EU 2.2.1] Substantial 2</t>
  </si>
  <si>
    <t xml:space="preserve">The electronic identification means is designed so that it can be assumed to be used only if under the control or possession of the person to whom it belongs.</t>
  </si>
  <si>
    <t xml:space="preserve">[EU 2.2.1] High 1</t>
  </si>
  <si>
    <t xml:space="preserve">The electronic identification means protects against duplication and tampering as well asagainst attackers with high attack potential</t>
  </si>
  <si>
    <t xml:space="preserve">[EU 2.2.1] High 2</t>
  </si>
  <si>
    <t xml:space="preserve">The electronic identification means is designed so that it can be reliably protected by the person to whom it belongs against use by others.</t>
  </si>
  <si>
    <t xml:space="preserve">[EU 2.3.1] Low 1</t>
  </si>
  <si>
    <t xml:space="preserve">The release of person identification data is preceded by reliable verification of the electronic identification means and its validity.</t>
  </si>
  <si>
    <t xml:space="preserve">[EU 2.3.1] Low 2</t>
  </si>
  <si>
    <t xml:space="preserve">Where person identification data is stored as part of the authentication mechanism, that information is secured in order to protect against loss and against compromise, including analysis offline.</t>
  </si>
  <si>
    <t xml:space="preserve">[EU 2.3.1] Low 3</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</si>
  <si>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</si>
  <si>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 xml:space="preserve">[EU 2.3.1] Substantial 1</t>
  </si>
  <si>
    <t xml:space="preserve">The release of person identification data is preceded by reliable verification of the electronic identification means and its validity through a dynamic authentication.</t>
  </si>
  <si>
    <t xml:space="preserve">[EU 2.3.1] Substantial 2</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</si>
  <si>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</si>
  <si>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 xml:space="preserve">[EU 2.3.1] High</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</si>
  <si>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</si>
  <si>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 xml:space="preserve">[EU 2.2.3] Low</t>
  </si>
  <si>
    <t xml:space="preserve">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</si>
  <si>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 xml:space="preserve">[EU 2.2.3] High</t>
  </si>
  <si>
    <t xml:space="preserve">Where renewal or replacement is based on a valid electronic identification means, the identity data is verified with an authoritative source.</t>
  </si>
  <si>
    <t xml:space="preserve">[EU 2.2.3] Low 1</t>
  </si>
  <si>
    <t xml:space="preserve">It is possible to suspend and/or revoke an electronic identification means in a timely and effective manner.</t>
  </si>
  <si>
    <t xml:space="preserve">[EU 2.2.3] Low 2</t>
  </si>
  <si>
    <t xml:space="preserve">The existence of measures taken to prevent unauthorised suspension, revocation and/or reactivation.</t>
  </si>
  <si>
    <t xml:space="preserve">[EU 2.2.3] Low 3</t>
  </si>
  <si>
    <t xml:space="preserve">Reactivation shall take place only if the same assurance requirements as established before the suspension or revocation continue to be met.</t>
  </si>
  <si>
    <t xml:space="preserve">[EU 2.4.3] Low 1</t>
  </si>
  <si>
    <t xml:space="preserve">The existence of a published service definition that includes all applicable terms, conditions, and fees, including any limitations of its usage. The service definition shall include a privacy policy.</t>
  </si>
  <si>
    <t xml:space="preserve">[EU 2.4.3] Low 2</t>
  </si>
  <si>
    <t xml:space="preserve">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</si>
  <si>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 xml:space="preserve">[EU 2.4.3] Low 3</t>
  </si>
  <si>
    <t xml:space="preserve">Appropriate policies and procedures are to be put in place that provide for full and correct responses to requests for information.</t>
  </si>
  <si>
    <t xml:space="preserve">[EU 2.1.1] Low 2</t>
  </si>
  <si>
    <t xml:space="preserve">Ensure the applicant is aware of the terms and conditions related to the use of the electronic identification means.</t>
  </si>
  <si>
    <t xml:space="preserve">[EU 2.1.1] Low 3</t>
  </si>
  <si>
    <t xml:space="preserve">Ensure the applicant is aware of recommended security precautions related to the electronic identification means.</t>
  </si>
  <si>
    <t xml:space="preserve">[EU 2.4.3] Low</t>
  </si>
  <si>
    <t xml:space="preserve">There is an effective information security management system for the management and control of information security risks.</t>
  </si>
  <si>
    <t xml:space="preserve">[EU 2.4.3] Substantial, High</t>
  </si>
  <si>
    <t xml:space="preserve">Substantial, High</t>
  </si>
  <si>
    <t xml:space="preserve">The information security management system adheres to proven standards or principles for the management and control of information security risks.</t>
  </si>
  <si>
    <t xml:space="preserve">[EU 2.4.4] Low 1</t>
  </si>
  <si>
    <t xml:space="preserve">Record and maintain relevant information using an effective record-management system, taking into account applicable legislation and good practice in relation to data protection and data retention.</t>
  </si>
  <si>
    <t xml:space="preserve">[EU 2.4.4] Low 2</t>
  </si>
  <si>
    <t xml:space="preserve">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</si>
  <si>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 xml:space="preserve">[EU 2.4.6] Low 1</t>
  </si>
  <si>
    <t xml:space="preserve">The existence of proportionate technical controls to manage the risks posed to the security of the services, protecting the confidentiality, integrity and availability of the information processed.</t>
  </si>
  <si>
    <t xml:space="preserve">[EU 2.4.6] Low 2</t>
  </si>
  <si>
    <t xml:space="preserve">Electronic communication channels used to exchange personal or sensitive information are protected against eavesdropping, manipulation and replay.</t>
  </si>
  <si>
    <t xml:space="preserve">[EU 2.4.6] Low 3</t>
  </si>
  <si>
    <t xml:space="preserve">Access to sensitive cryptographic material, if used for issuing electronic identification means and authentication, is restricted to the roles and applications strictly requiring access. It shall be ensured that such material is never persistently stored in plain text.</t>
  </si>
  <si>
    <t xml:space="preserve">[EU 2.4.6] Low 4</t>
  </si>
  <si>
    <t xml:space="preserve">Procedures exist to ensure that security is maintained over time and that there is an ability to respond to changes in risk levels, incidents and security breaches.</t>
  </si>
  <si>
    <t xml:space="preserve">[EU 2.4.6] Low 5</t>
  </si>
  <si>
    <t xml:space="preserve">All media containing personal, cryptographic or other sensitive information are stored, transported, and disposed of in a safe and secure manner.</t>
  </si>
  <si>
    <t xml:space="preserve">[EU 2.4.6] Substantial</t>
  </si>
  <si>
    <t xml:space="preserve">Subtstantial, High</t>
  </si>
  <si>
    <t xml:space="preserve">Sensitive cryptographic material, if used for issuing electronic identification means and authentication is protected from tampering</t>
  </si>
  <si>
    <t xml:space="preserve">[EU 2.4.7] Low</t>
  </si>
  <si>
    <t xml:space="preserve">The existence of periodical internal audits scoped to include all parts relevant to the supply of the provided services to ensure compliance with relevant policy.</t>
  </si>
  <si>
    <t xml:space="preserve">[EU 2.4.7] Substantial</t>
  </si>
  <si>
    <t xml:space="preserve">The existence of periodical independent internal or external audits scoped to include all parts relevant to the supply of the provided services to ensure compliance with relevant policy.</t>
  </si>
  <si>
    <t xml:space="preserve">[EU 2.4.7] High 1</t>
  </si>
  <si>
    <t xml:space="preserve">The existence of periodical independent external audits scoped to include all parts relevant to the supply of the provided services to ensure compliance with relevant policy.</t>
  </si>
  <si>
    <t xml:space="preserve">[EU 2.4.7] High 2</t>
  </si>
  <si>
    <t xml:space="preserve">Where a scheme is directly managed by a government body, it is audited in accordance with the national law.</t>
  </si>
  <si>
    <t xml:space="preserve">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</si>
  <si>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 xml:space="preserve">Regulated entities when establishing business relations with a customer (i.e., at on-boarding) are required to identify the customer and verify that customer’s identity, using reliable, independent source documents, data or information”
(Recommendation 10, sub-section (a)).</t>
  </si>
  <si>
    <t xml:space="preserve">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</si>
  <si>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 xml:space="preserve">Experimental Text Translator</t>
  </si>
  <si>
    <t xml:space="preserve">Target Language (2 letter code):</t>
  </si>
  <si>
    <t xml:space="preserve">de</t>
  </si>
  <si>
    <t xml:space="preserve">Issuing Organization</t>
  </si>
  <si>
    <t xml:space="preserve">Link (Unofficial copies may have been saved to Google Drive)</t>
  </si>
  <si>
    <t xml:space="preserve">CAN</t>
  </si>
  <si>
    <t xml:space="preserve">Treasury Board Secretariat</t>
  </si>
  <si>
    <t xml:space="preserve">Directive on Identity Management [Draft for Approval]</t>
  </si>
  <si>
    <t xml:space="preserve">https://github.com/canada-ca/PCTF-CCP/blob/master/references/TB%20Directive%20on%20Identity%20Management-EN.pdf</t>
  </si>
  <si>
    <t xml:space="preserve">Standard on Identity and Credential Assurance [Draft for Approval]</t>
  </si>
  <si>
    <t xml:space="preserve">same link as above</t>
  </si>
  <si>
    <t xml:space="preserve">Guideline on Identity Assurance</t>
  </si>
  <si>
    <t xml:space="preserve">https://www.tbs-sct.gc.ca/pol/doc-eng.aspx?id=30678</t>
  </si>
  <si>
    <t xml:space="preserve">Guideline on Defining Authentication Requirements</t>
  </si>
  <si>
    <t xml:space="preserve">https://www.tbs-sct.gc.ca/pol/doc-eng.aspx?id=26262</t>
  </si>
  <si>
    <t xml:space="preserve">Guideline on Electronic Signatures</t>
  </si>
  <si>
    <t xml:space="preserve">not released</t>
  </si>
  <si>
    <t xml:space="preserve">CSE</t>
  </si>
  <si>
    <t xml:space="preserve">User Authentication Guidance for Information Technology Systems</t>
  </si>
  <si>
    <t xml:space="preserve">https://www.cse-cst.gc.ca/en/publication/itsp.030.031v2</t>
  </si>
  <si>
    <t xml:space="preserve">FINTRAC</t>
  </si>
  <si>
    <t xml:space="preserve">Methods to identify individuals and confirm the existence of entities</t>
  </si>
  <si>
    <t xml:space="preserve">http://www.fintrac-canafe.gc.ca/guidance-directives/client-clientele/Guide11/11-eng.asp</t>
  </si>
  <si>
    <t xml:space="preserve">DIACC</t>
  </si>
  <si>
    <t xml:space="preserve">DIACC Pan-Canadian Trust Framework</t>
  </si>
  <si>
    <t xml:space="preserve">https://diacc.ca/trust-framework/</t>
  </si>
  <si>
    <t xml:space="preserve">US</t>
  </si>
  <si>
    <t xml:space="preserve">NIST </t>
  </si>
  <si>
    <t xml:space="preserve">SP 800-63A Digital Identity Guidelines. </t>
  </si>
  <si>
    <t xml:space="preserve">https://github.com/usnistgov/800-63-3/tree/nist-pages/sp800-63a </t>
  </si>
  <si>
    <t xml:space="preserve">SP 800-63B Authentication and Lifecycle Management</t>
  </si>
  <si>
    <t xml:space="preserve">https://github.com/usnistgov/800-63-3/tree/nist-pages/sp800-63b </t>
  </si>
  <si>
    <t xml:space="preserve">SP 800 63C Federation and Assertions</t>
  </si>
  <si>
    <t xml:space="preserve">https://github.com/usnistgov/800-63-3/tree/nist-pages/sp800-63c</t>
  </si>
  <si>
    <t xml:space="preserve">UK</t>
  </si>
  <si>
    <t xml:space="preserve">UK Cabinet Office</t>
  </si>
  <si>
    <t xml:space="preserve">GPG 44 Authentication and Credentials for use with HMG Online Services</t>
  </si>
  <si>
    <t xml:space="preserve">https://drive.google.com/file/d/1CjFnPPUBdepbizSSbJd8s4DZgXd8exqp/view?usp=sharing</t>
  </si>
  <si>
    <t xml:space="preserve">GPG 45 Identity Proofing and Verification of an Individual </t>
  </si>
  <si>
    <t xml:space="preserve">https://drive.google.com/open?id=1kLYeS7KM1KT7VTxW_SEBesw0i9TROF3c</t>
  </si>
  <si>
    <t xml:space="preserve">GPG-45 Latest web version released April 2019</t>
  </si>
  <si>
    <t xml:space="preserve">https://www.gov.uk/government/publications/identity-proofing-and-verification-of-an-individual/identity-proofing-and-verification-of-an-individual</t>
  </si>
  <si>
    <t xml:space="preserve">GPG-45 Good Practice Guide (GPG) 45, version 4.1</t>
  </si>
  <si>
    <t xml:space="preserve">https://assets.publishing.service.gov.uk/government/uploads/system/uploads/attachment_data/file/795611/Identity_proofing_and_verification_of_an_individual_v4.1.pdf</t>
  </si>
  <si>
    <t xml:space="preserve">GPG-45 Good Practice Guide (GPG) 45, version 4.1 (hosted google drive)</t>
  </si>
  <si>
    <t xml:space="preserve">https://drive.google.com/open?id=1Z1ruxigKMCMZIJyIikdNPnLZIkWmJBtS</t>
  </si>
  <si>
    <t xml:space="preserve">EU</t>
  </si>
  <si>
    <t xml:space="preserve">EU910/2014</t>
  </si>
  <si>
    <t xml:space="preserve">REGULATION (EU) No 910/2014 OF THE EUROPEAN PARLIAMENT AND OF THE COUNCIL</t>
  </si>
  <si>
    <t xml:space="preserve">https://eur-lex.europa.eu/legal-content/EN/TXT/HTML/?uri=CELEX:32014R0910&amp;from=EN</t>
  </si>
  <si>
    <t xml:space="preserve">EU 2015/1502</t>
  </si>
  <si>
    <t xml:space="preserve">COMMISSION IMPLEMENTING REGULATION (EU) 2015/1502</t>
  </si>
  <si>
    <t xml:space="preserve">https://drive.google.com/file/d/1X0ZhIo51MecOxPuW5OS4pq3aKZSsAL5n/view?usp=sharing</t>
  </si>
  <si>
    <t xml:space="preserve">INTL</t>
  </si>
  <si>
    <t xml:space="preserve">ID2020</t>
  </si>
  <si>
    <t xml:space="preserve">ID2020 Technical Requirements: V1.0</t>
  </si>
  <si>
    <t xml:space="preserve">https://docs.google.com/document/d/1L0RhDq98xj4ieh5CuN-P3XerK6umKRTPWMS8Ckz6_J8/edit?usp=sharing</t>
  </si>
  <si>
    <t xml:space="preserve">World Bank ID4D</t>
  </si>
  <si>
    <t xml:space="preserve">World Bank Group Cataloge of Technical Standards</t>
  </si>
  <si>
    <t xml:space="preserve">https://drive.google.com/open?id=1TGEe-dmJ3bh5oaoikKGSZer_gdNUP1_I</t>
  </si>
  <si>
    <t xml:space="preserve">AUS</t>
  </si>
  <si>
    <t xml:space="preserve">Australia</t>
  </si>
  <si>
    <t xml:space="preserve">TDIF Overview and Glossary</t>
  </si>
  <si>
    <t xml:space="preserve">https://drive.google.com/open?id=1XTCrpAMSjKXme0oCzJ18oJ_01N69qFKI</t>
  </si>
  <si>
    <t xml:space="preserve">Identity Proofing</t>
  </si>
  <si>
    <t xml:space="preserve">https://drive.google.com/open?id=1qJN_CdQkkikkhAHooS4xIf4RXVkGW9UF</t>
  </si>
  <si>
    <t xml:space="preserve">ITU</t>
  </si>
  <si>
    <t xml:space="preserve">ITU-T X.1255</t>
  </si>
  <si>
    <t xml:space="preserve">Framework for discovery of identity management information</t>
  </si>
  <si>
    <t xml:space="preserve">https://www.itu.int/rec/T-REC-X.1255-201309-I</t>
  </si>
</sst>
</file>

<file path=xl/styles.xml><?xml version="1.0" encoding="utf-8"?>
<styleSheet xmlns="http://schemas.openxmlformats.org/spreadsheetml/2006/main">
  <numFmts count="3">
    <numFmt numFmtId="164" formatCode="General"/>
    <numFmt numFmtId="165" formatCode="General"/>
    <numFmt numFmtId="166" formatCode="0.00%"/>
  </numFmts>
  <fonts count="38">
    <font>
      <sz val="10"/>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sz val="12"/>
      <color rgb="FF000000"/>
      <name val="Arial"/>
      <family val="0"/>
      <charset val="1"/>
    </font>
    <font>
      <b val="true"/>
      <sz val="14"/>
      <color rgb="FF000000"/>
      <name val="Calibri"/>
      <family val="2"/>
      <charset val="1"/>
    </font>
    <font>
      <sz val="11"/>
      <color rgb="FF000000"/>
      <name val="Calibri"/>
      <family val="0"/>
      <charset val="1"/>
    </font>
    <font>
      <b val="true"/>
      <sz val="14"/>
      <color rgb="FF000000"/>
      <name val="Calibri"/>
      <family val="0"/>
      <charset val="1"/>
    </font>
    <font>
      <sz val="12"/>
      <color rgb="FF000000"/>
      <name val="Calibri"/>
      <family val="2"/>
      <charset val="1"/>
    </font>
    <font>
      <u val="single"/>
      <sz val="10"/>
      <color rgb="FF0000FF"/>
      <name val="Arial"/>
      <family val="0"/>
      <charset val="1"/>
    </font>
    <font>
      <b val="true"/>
      <u val="single"/>
      <sz val="14"/>
      <color rgb="FF0000FF"/>
      <name val="Arial"/>
      <family val="0"/>
      <charset val="1"/>
    </font>
    <font>
      <b val="true"/>
      <u val="single"/>
      <sz val="14"/>
      <color rgb="FF0000FF"/>
      <name val="Calibri"/>
      <family val="0"/>
      <charset val="1"/>
    </font>
    <font>
      <sz val="12"/>
      <color rgb="FF000000"/>
      <name val="Calibri"/>
      <family val="0"/>
      <charset val="1"/>
    </font>
    <font>
      <b val="true"/>
      <sz val="12"/>
      <color rgb="FF000000"/>
      <name val="Calibri"/>
      <family val="0"/>
      <charset val="1"/>
    </font>
    <font>
      <sz val="10"/>
      <color rgb="FF000000"/>
      <name val="Calibri"/>
      <family val="0"/>
      <charset val="1"/>
    </font>
    <font>
      <sz val="11"/>
      <color rgb="FFFF0000"/>
      <name val="Calibri"/>
      <family val="0"/>
      <charset val="1"/>
    </font>
    <font>
      <sz val="10"/>
      <color rgb="FFFF0000"/>
      <name val="Arial"/>
      <family val="0"/>
      <charset val="1"/>
    </font>
    <font>
      <b val="true"/>
      <sz val="12"/>
      <color rgb="FF000000"/>
      <name val="Calibri"/>
      <family val="2"/>
      <charset val="1"/>
    </font>
    <font>
      <sz val="10"/>
      <name val="Calibri"/>
      <family val="2"/>
      <charset val="1"/>
    </font>
    <font>
      <sz val="10"/>
      <color rgb="FF000000"/>
      <name val="Calibri"/>
      <family val="2"/>
      <charset val="1"/>
    </font>
    <font>
      <i val="true"/>
      <sz val="12"/>
      <color rgb="FF000000"/>
      <name val="Calibri"/>
      <family val="2"/>
      <charset val="1"/>
    </font>
    <font>
      <b val="true"/>
      <i val="true"/>
      <sz val="10"/>
      <color rgb="FF000000"/>
      <name val="Calibri"/>
      <family val="2"/>
      <charset val="1"/>
    </font>
    <font>
      <u val="single"/>
      <sz val="12"/>
      <color rgb="FF0000FF"/>
      <name val="Calibri"/>
      <family val="2"/>
      <charset val="1"/>
    </font>
    <font>
      <b val="true"/>
      <sz val="10"/>
      <color rgb="FF000000"/>
      <name val="Calibri"/>
      <family val="2"/>
      <charset val="1"/>
    </font>
    <font>
      <i val="true"/>
      <sz val="12"/>
      <color rgb="FF000000"/>
      <name val="Calibri"/>
      <family val="0"/>
      <charset val="1"/>
    </font>
    <font>
      <b val="true"/>
      <sz val="11"/>
      <color rgb="FF000000"/>
      <name val="Calibri"/>
      <family val="0"/>
      <charset val="1"/>
    </font>
    <font>
      <u val="single"/>
      <sz val="12"/>
      <color rgb="FF000000"/>
      <name val="Calibri"/>
      <family val="0"/>
      <charset val="1"/>
    </font>
    <font>
      <b val="true"/>
      <u val="single"/>
      <sz val="12"/>
      <color rgb="FF000000"/>
      <name val="Calibri"/>
      <family val="0"/>
      <charset val="1"/>
    </font>
    <font>
      <sz val="12"/>
      <color rgb="FFFF0000"/>
      <name val="Calibri"/>
      <family val="0"/>
      <charset val="1"/>
    </font>
    <font>
      <sz val="10"/>
      <color rgb="FFFF0000"/>
      <name val="Calibri"/>
      <family val="0"/>
      <charset val="1"/>
    </font>
    <font>
      <sz val="12"/>
      <color rgb="FF333333"/>
      <name val="Calibri"/>
      <family val="0"/>
      <charset val="1"/>
    </font>
    <font>
      <strike val="true"/>
      <sz val="12"/>
      <color rgb="FF000000"/>
      <name val="Calibri"/>
      <family val="0"/>
      <charset val="1"/>
    </font>
    <font>
      <b val="true"/>
      <sz val="12"/>
      <color rgb="FF000000"/>
      <name val="Arial"/>
      <family val="0"/>
      <charset val="1"/>
    </font>
    <font>
      <b val="true"/>
      <sz val="12"/>
      <color rgb="FF000000"/>
      <name val="Calibri"/>
      <family val="2"/>
    </font>
    <font>
      <b val="true"/>
      <sz val="12"/>
      <color rgb="FF000000"/>
      <name val="Calibri"/>
      <family val="0"/>
    </font>
    <font>
      <sz val="12"/>
      <color rgb="FF000000"/>
      <name val="Docs-Calibri"/>
      <family val="0"/>
      <charset val="1"/>
    </font>
    <font>
      <b val="true"/>
      <sz val="10"/>
      <color rgb="FF000000"/>
      <name val="Arial"/>
      <family val="0"/>
      <charset val="1"/>
    </font>
  </fonts>
  <fills count="13">
    <fill>
      <patternFill patternType="none"/>
    </fill>
    <fill>
      <patternFill patternType="gray125"/>
    </fill>
    <fill>
      <patternFill patternType="solid">
        <fgColor rgb="FFF4CCCC"/>
        <bgColor rgb="FFD8D8D8"/>
      </patternFill>
    </fill>
    <fill>
      <patternFill patternType="solid">
        <fgColor rgb="FF00FF00"/>
        <bgColor rgb="FF33CCCC"/>
      </patternFill>
    </fill>
    <fill>
      <patternFill patternType="solid">
        <fgColor rgb="FFFF9900"/>
        <bgColor rgb="FFFFCC00"/>
      </patternFill>
    </fill>
    <fill>
      <patternFill patternType="solid">
        <fgColor rgb="FFFFFFFF"/>
        <bgColor rgb="FFF2F2F2"/>
      </patternFill>
    </fill>
    <fill>
      <patternFill patternType="solid">
        <fgColor rgb="FFFFFF00"/>
        <bgColor rgb="FFFFFF00"/>
      </patternFill>
    </fill>
    <fill>
      <patternFill patternType="solid">
        <fgColor rgb="FF00FFFF"/>
        <bgColor rgb="FF00FFFF"/>
      </patternFill>
    </fill>
    <fill>
      <patternFill patternType="solid">
        <fgColor rgb="FFF2F2F2"/>
        <bgColor rgb="FFFFFFFF"/>
      </patternFill>
    </fill>
    <fill>
      <patternFill patternType="solid">
        <fgColor rgb="FFCCCCCC"/>
        <bgColor rgb="FFD8D8D8"/>
      </patternFill>
    </fill>
    <fill>
      <patternFill patternType="solid">
        <fgColor rgb="FFD9D9D9"/>
        <bgColor rgb="FFD8D8D8"/>
      </patternFill>
    </fill>
    <fill>
      <patternFill patternType="solid">
        <fgColor rgb="FFD8D8D8"/>
        <bgColor rgb="FFD9D9D9"/>
      </patternFill>
    </fill>
    <fill>
      <patternFill patternType="solid">
        <fgColor rgb="FFB7B7B7"/>
        <bgColor rgb="FFCCCCCC"/>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right style="thin"/>
      <top/>
      <bottom/>
      <diagonal/>
    </border>
    <border diagonalUp="false" diagonalDown="false">
      <left/>
      <right style="thin"/>
      <top/>
      <bottom style="thin"/>
      <diagonal/>
    </border>
    <border diagonalUp="false" diagonalDown="false">
      <left/>
      <right/>
      <top/>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top style="medium"/>
      <bottom style="thin"/>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3" xfId="0" applyFont="true" applyBorder="tru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11" fillId="2" borderId="3" xfId="20" applyFont="true" applyBorder="true" applyAlignment="true" applyProtection="true">
      <alignment horizontal="left" vertical="top" textRotation="0" wrapText="true" indent="0" shrinkToFit="false"/>
      <protection locked="true" hidden="false"/>
    </xf>
    <xf numFmtId="164" fontId="7" fillId="4" borderId="2" xfId="0" applyFont="true" applyBorder="true" applyAlignment="true" applyProtection="false">
      <alignment horizontal="left" vertical="bottom" textRotation="0" wrapText="true" indent="0" shrinkToFit="false"/>
      <protection locked="true" hidden="false"/>
    </xf>
    <xf numFmtId="164" fontId="9" fillId="5" borderId="2" xfId="0" applyFont="true" applyBorder="true" applyAlignment="true" applyProtection="false">
      <alignment horizontal="left" vertical="top" textRotation="0" wrapText="true" indent="0" shrinkToFit="false"/>
      <protection locked="true" hidden="false"/>
    </xf>
    <xf numFmtId="164" fontId="7" fillId="6" borderId="2" xfId="0" applyFont="true" applyBorder="true" applyAlignment="true" applyProtection="false">
      <alignment horizontal="left" vertical="bottom"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4" fontId="13" fillId="5"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8" fillId="7"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9" fillId="5"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3" fillId="0" borderId="3" xfId="0" applyFont="true" applyBorder="true" applyAlignment="true" applyProtection="false">
      <alignment horizontal="general" vertical="top" textRotation="0" wrapText="fals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0" borderId="5"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18" fillId="0" borderId="2"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general" vertical="top" textRotation="0" wrapText="true" indent="0" shrinkToFit="false"/>
      <protection locked="true" hidden="false"/>
    </xf>
    <xf numFmtId="164" fontId="18" fillId="3" borderId="2" xfId="0" applyFont="true" applyBorder="true" applyAlignment="true" applyProtection="false">
      <alignment horizontal="left" vertical="top" textRotation="0" wrapText="true" indent="0" shrinkToFit="false"/>
      <protection locked="true" hidden="false"/>
    </xf>
    <xf numFmtId="164" fontId="18" fillId="5" borderId="2" xfId="0" applyFont="true" applyBorder="true" applyAlignment="true" applyProtection="false">
      <alignment horizontal="left" vertical="top" textRotation="0" wrapText="true" indent="0" shrinkToFit="false"/>
      <protection locked="true" hidden="false"/>
    </xf>
    <xf numFmtId="164" fontId="21" fillId="0" borderId="2"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21" fillId="5" borderId="2" xfId="0" applyFont="true" applyBorder="true" applyAlignment="true" applyProtection="false">
      <alignment horizontal="general" vertical="top" textRotation="0" wrapText="true" indent="0" shrinkToFit="false"/>
      <protection locked="true" hidden="false"/>
    </xf>
    <xf numFmtId="164" fontId="18" fillId="5" borderId="2" xfId="0" applyFont="true" applyBorder="true" applyAlignment="true" applyProtection="false">
      <alignment horizontal="general" vertical="top" textRotation="0" wrapText="true" indent="0" shrinkToFit="false"/>
      <protection locked="true" hidden="false"/>
    </xf>
    <xf numFmtId="165" fontId="23" fillId="0" borderId="2" xfId="0" applyFont="true" applyBorder="true" applyAlignment="true" applyProtection="false">
      <alignment horizontal="general" vertical="top" textRotation="0" wrapText="true" indent="0" shrinkToFit="false"/>
      <protection locked="true" hidden="false"/>
    </xf>
    <xf numFmtId="164" fontId="9" fillId="5" borderId="0" xfId="0" applyFont="true" applyBorder="false" applyAlignment="true" applyProtection="false">
      <alignment horizontal="general" vertical="top" textRotation="0" wrapText="true" indent="0" shrinkToFit="false"/>
      <protection locked="true" hidden="false"/>
    </xf>
    <xf numFmtId="164" fontId="18" fillId="8" borderId="2" xfId="0" applyFont="true" applyBorder="true" applyAlignment="true" applyProtection="false">
      <alignment horizontal="left" vertical="top" textRotation="0" wrapText="true" indent="0" shrinkToFit="false"/>
      <protection locked="true" hidden="false"/>
    </xf>
    <xf numFmtId="164" fontId="9" fillId="8" borderId="2" xfId="0" applyFont="true" applyBorder="true" applyAlignment="true" applyProtection="false">
      <alignment horizontal="general" vertical="top" textRotation="0" wrapText="true" indent="0" shrinkToFit="false"/>
      <protection locked="true" hidden="false"/>
    </xf>
    <xf numFmtId="164" fontId="21" fillId="8" borderId="2" xfId="0" applyFont="true" applyBorder="true" applyAlignment="true" applyProtection="false">
      <alignment horizontal="general" vertical="top" textRotation="0" wrapText="true" indent="0" shrinkToFit="false"/>
      <protection locked="true" hidden="false"/>
    </xf>
    <xf numFmtId="164" fontId="21" fillId="8" borderId="2" xfId="0" applyFont="true" applyBorder="true" applyAlignment="true" applyProtection="false">
      <alignment horizontal="general" vertical="bottom" textRotation="0" wrapText="true" indent="0" shrinkToFit="false"/>
      <protection locked="true" hidden="false"/>
    </xf>
    <xf numFmtId="164" fontId="18" fillId="5" borderId="0" xfId="0" applyFont="true" applyBorder="false" applyAlignment="true" applyProtection="false">
      <alignment horizontal="general" vertical="top" textRotation="0" wrapText="true" indent="0" shrinkToFit="false"/>
      <protection locked="true" hidden="false"/>
    </xf>
    <xf numFmtId="164" fontId="18" fillId="4" borderId="2" xfId="0" applyFont="true" applyBorder="true" applyAlignment="true" applyProtection="false">
      <alignment horizontal="left" vertical="top" textRotation="0" wrapText="tru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25" fillId="0" borderId="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5" fontId="13" fillId="0" borderId="2"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5" fontId="14"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top" textRotation="0" wrapText="false" indent="0" shrinkToFit="false"/>
      <protection locked="true" hidden="false"/>
    </xf>
    <xf numFmtId="164" fontId="26"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27" fillId="0" borderId="2" xfId="0" applyFont="true" applyBorder="true" applyAlignment="true" applyProtection="false">
      <alignment horizontal="right" vertical="top" textRotation="0" wrapText="false" indent="0" shrinkToFit="false"/>
      <protection locked="true" hidden="false"/>
    </xf>
    <xf numFmtId="164" fontId="28" fillId="0" borderId="6" xfId="0" applyFont="true" applyBorder="true" applyAlignment="true" applyProtection="false">
      <alignment horizontal="general" vertical="top" textRotation="0" wrapText="false" indent="0" shrinkToFit="false"/>
      <protection locked="true" hidden="false"/>
    </xf>
    <xf numFmtId="164" fontId="28" fillId="0" borderId="7" xfId="0" applyFont="true" applyBorder="true" applyAlignment="true" applyProtection="false">
      <alignment horizontal="left" vertical="top" textRotation="0" wrapText="false" indent="0" shrinkToFit="false"/>
      <protection locked="true" hidden="false"/>
    </xf>
    <xf numFmtId="164" fontId="14" fillId="0" borderId="8"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3" fillId="0" borderId="6"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8"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right" vertical="top" textRotation="0" wrapText="false" indent="0" shrinkToFit="false"/>
      <protection locked="true" hidden="false"/>
    </xf>
    <xf numFmtId="164" fontId="13" fillId="0" borderId="6"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10"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13" fillId="0" borderId="6" xfId="0" applyFont="true" applyBorder="true" applyAlignment="true" applyProtection="false">
      <alignment horizontal="left" vertical="top" textRotation="0" wrapText="true" indent="0" shrinkToFit="false"/>
      <protection locked="true" hidden="false"/>
    </xf>
    <xf numFmtId="164" fontId="13" fillId="0" borderId="6" xfId="0" applyFont="true" applyBorder="true" applyAlignment="true" applyProtection="false">
      <alignment horizontal="right" vertical="top" textRotation="0" wrapText="true" indent="0" shrinkToFit="false"/>
      <protection locked="true" hidden="false"/>
    </xf>
    <xf numFmtId="164" fontId="13" fillId="0" borderId="7"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true" applyProtection="false">
      <alignment horizontal="general" vertical="top" textRotation="0" wrapText="false" indent="0" shrinkToFit="false"/>
      <protection locked="true" hidden="false"/>
    </xf>
    <xf numFmtId="164" fontId="14" fillId="0" borderId="9"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8" fillId="0" borderId="12" xfId="0" applyFont="true" applyBorder="true" applyAlignment="true" applyProtection="false">
      <alignment horizontal="center"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5" borderId="3"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14" fillId="3" borderId="5" xfId="0" applyFont="true" applyBorder="true" applyAlignment="true" applyProtection="false">
      <alignment horizontal="left" vertical="top" textRotation="0" wrapText="true" indent="0" shrinkToFit="false"/>
      <protection locked="true" hidden="false"/>
    </xf>
    <xf numFmtId="165" fontId="13" fillId="5"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29" fillId="0" borderId="2" xfId="0" applyFont="true" applyBorder="true" applyAlignment="true" applyProtection="false">
      <alignment horizontal="general" vertical="top" textRotation="0" wrapText="true" indent="0" shrinkToFit="false"/>
      <protection locked="true" hidden="false"/>
    </xf>
    <xf numFmtId="164" fontId="14" fillId="5" borderId="2" xfId="0" applyFont="true" applyBorder="true" applyAlignment="true" applyProtection="false">
      <alignment horizontal="general" vertical="top" textRotation="0" wrapText="true" indent="0" shrinkToFit="false"/>
      <protection locked="true" hidden="false"/>
    </xf>
    <xf numFmtId="164" fontId="14" fillId="5" borderId="1" xfId="0" applyFont="true" applyBorder="true" applyAlignment="true" applyProtection="false">
      <alignment horizontal="general" vertical="top" textRotation="0" wrapText="true" indent="0" shrinkToFit="false"/>
      <protection locked="true" hidden="false"/>
    </xf>
    <xf numFmtId="164" fontId="14" fillId="3" borderId="2" xfId="0" applyFont="true" applyBorder="true" applyAlignment="true" applyProtection="false">
      <alignment horizontal="right" vertical="top" textRotation="0" wrapText="true" indent="0" shrinkToFit="false"/>
      <protection locked="true" hidden="false"/>
    </xf>
    <xf numFmtId="164" fontId="13" fillId="5" borderId="2" xfId="0" applyFont="true" applyBorder="true" applyAlignment="true" applyProtection="false">
      <alignment horizontal="right" vertical="top" textRotation="0" wrapText="true" indent="0" shrinkToFit="false"/>
      <protection locked="true" hidden="false"/>
    </xf>
    <xf numFmtId="164" fontId="13" fillId="5" borderId="2" xfId="0" applyFont="true" applyBorder="true" applyAlignment="true" applyProtection="false">
      <alignment horizontal="general" vertical="bottom" textRotation="0" wrapText="true" indent="0" shrinkToFit="false"/>
      <protection locked="true" hidden="false"/>
    </xf>
    <xf numFmtId="164" fontId="29" fillId="0" borderId="5" xfId="0" applyFont="true" applyBorder="true" applyAlignment="true" applyProtection="false">
      <alignment horizontal="general" vertical="top" textRotation="0" wrapText="true" indent="0" shrinkToFit="false"/>
      <protection locked="true" hidden="false"/>
    </xf>
    <xf numFmtId="164" fontId="29" fillId="0" borderId="2" xfId="0" applyFont="true" applyBorder="true" applyAlignment="true" applyProtection="false">
      <alignment horizontal="general" vertical="top" textRotation="0" wrapText="false" indent="0" shrinkToFit="false"/>
      <protection locked="true" hidden="false"/>
    </xf>
    <xf numFmtId="164" fontId="29" fillId="0" borderId="5" xfId="0" applyFont="true" applyBorder="true" applyAlignment="true" applyProtection="false">
      <alignment horizontal="general" vertical="top"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29" fillId="5"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right" vertical="top" textRotation="0" wrapText="true" indent="0" shrinkToFit="false"/>
      <protection locked="true" hidden="false"/>
    </xf>
    <xf numFmtId="164" fontId="14" fillId="5" borderId="2" xfId="0" applyFont="true" applyBorder="true" applyAlignment="true" applyProtection="false">
      <alignment horizontal="left" vertical="top" textRotation="0" wrapText="true" indent="0" shrinkToFit="false"/>
      <protection locked="true" hidden="false"/>
    </xf>
    <xf numFmtId="164" fontId="30" fillId="0" borderId="2" xfId="0" applyFont="true" applyBorder="tru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right" vertical="top" textRotation="0" wrapText="true" indent="0" shrinkToFit="false"/>
      <protection locked="true" hidden="false"/>
    </xf>
    <xf numFmtId="164" fontId="9" fillId="5" borderId="2" xfId="0" applyFont="true" applyBorder="true" applyAlignment="true" applyProtection="false">
      <alignment horizontal="right" vertical="top" textRotation="0" wrapText="true" indent="0" shrinkToFit="false"/>
      <protection locked="true" hidden="false"/>
    </xf>
    <xf numFmtId="164" fontId="14" fillId="0" borderId="5" xfId="0" applyFont="true" applyBorder="true" applyAlignment="true" applyProtection="false">
      <alignment horizontal="right" vertical="top" textRotation="0" wrapText="true" indent="0" shrinkToFit="false"/>
      <protection locked="true" hidden="false"/>
    </xf>
    <xf numFmtId="164" fontId="13" fillId="0" borderId="5" xfId="0" applyFont="true" applyBorder="true" applyAlignment="true" applyProtection="false">
      <alignment horizontal="right" vertical="top" textRotation="0" wrapText="true" indent="0" shrinkToFit="false"/>
      <protection locked="true" hidden="false"/>
    </xf>
    <xf numFmtId="164" fontId="14" fillId="5" borderId="2" xfId="0" applyFont="true" applyBorder="true" applyAlignment="true" applyProtection="false">
      <alignment horizontal="right" vertical="top"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general" vertical="top" textRotation="0" wrapText="true" indent="0" shrinkToFit="false"/>
      <protection locked="true" hidden="false"/>
    </xf>
    <xf numFmtId="164" fontId="13" fillId="5" borderId="5" xfId="0" applyFont="true" applyBorder="true" applyAlignment="true" applyProtection="false">
      <alignment horizontal="general" vertical="top" textRotation="0" wrapText="true" indent="0" shrinkToFit="false"/>
      <protection locked="true" hidden="false"/>
    </xf>
    <xf numFmtId="164" fontId="31" fillId="5" borderId="0"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general" vertical="top" textRotation="0" wrapText="true" indent="0" shrinkToFit="false"/>
      <protection locked="true" hidden="false"/>
    </xf>
    <xf numFmtId="164" fontId="14" fillId="3" borderId="5" xfId="0" applyFont="true" applyBorder="true" applyAlignment="true" applyProtection="false">
      <alignment horizontal="right" vertical="top" textRotation="0" wrapText="true" indent="0" shrinkToFit="false"/>
      <protection locked="true" hidden="false"/>
    </xf>
    <xf numFmtId="164" fontId="14" fillId="0" borderId="7" xfId="0" applyFont="true" applyBorder="true" applyAlignment="true" applyProtection="false">
      <alignment horizontal="right" vertical="top" textRotation="0" wrapText="true" indent="0" shrinkToFit="false"/>
      <protection locked="true" hidden="false"/>
    </xf>
    <xf numFmtId="164" fontId="14" fillId="5" borderId="7" xfId="0" applyFont="true" applyBorder="true" applyAlignment="true" applyProtection="false">
      <alignment horizontal="right" vertical="top" textRotation="0" wrapText="true" indent="0" shrinkToFit="false"/>
      <protection locked="true" hidden="false"/>
    </xf>
    <xf numFmtId="164" fontId="14" fillId="3" borderId="7" xfId="0" applyFont="true" applyBorder="true" applyAlignment="true" applyProtection="false">
      <alignment horizontal="right" vertical="top" textRotation="0" wrapText="true" indent="0" shrinkToFit="false"/>
      <protection locked="true" hidden="false"/>
    </xf>
    <xf numFmtId="164" fontId="13" fillId="0" borderId="7" xfId="0" applyFont="true" applyBorder="true" applyAlignment="true" applyProtection="false">
      <alignment horizontal="right" vertical="top" textRotation="0" wrapText="true" indent="0" shrinkToFit="false"/>
      <protection locked="true" hidden="false"/>
    </xf>
    <xf numFmtId="164" fontId="29" fillId="0" borderId="7" xfId="0" applyFont="true" applyBorder="true" applyAlignment="true" applyProtection="false">
      <alignment horizontal="general" vertical="top" textRotation="0" wrapText="true" indent="0" shrinkToFit="false"/>
      <protection locked="true" hidden="false"/>
    </xf>
    <xf numFmtId="164" fontId="13" fillId="5" borderId="5" xfId="0" applyFont="true" applyBorder="true" applyAlignment="true" applyProtection="false">
      <alignment horizontal="right" vertical="top" textRotation="0" wrapText="true" indent="0" shrinkToFit="false"/>
      <protection locked="true" hidden="false"/>
    </xf>
    <xf numFmtId="164" fontId="14" fillId="5" borderId="5" xfId="0" applyFont="true" applyBorder="true" applyAlignment="true" applyProtection="false">
      <alignment horizontal="right" vertical="top" textRotation="0" wrapText="true" indent="0" shrinkToFit="false"/>
      <protection locked="true" hidden="false"/>
    </xf>
    <xf numFmtId="164" fontId="32"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6" borderId="2" xfId="0" applyFont="true" applyBorder="true" applyAlignment="true" applyProtection="false">
      <alignment horizontal="left" vertical="top" textRotation="0" wrapText="true" indent="0" shrinkToFit="false"/>
      <protection locked="true" hidden="false"/>
    </xf>
    <xf numFmtId="164" fontId="14" fillId="6" borderId="5" xfId="0" applyFont="true" applyBorder="true" applyAlignment="true" applyProtection="false">
      <alignment horizontal="left"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true" indent="0" shrinkToFit="false"/>
      <protection locked="true" hidden="false"/>
    </xf>
    <xf numFmtId="164" fontId="14" fillId="6" borderId="2" xfId="0" applyFont="true" applyBorder="true" applyAlignment="true" applyProtection="false">
      <alignment horizontal="right" vertical="top" textRotation="0" wrapText="true" indent="0" shrinkToFit="false"/>
      <protection locked="true" hidden="false"/>
    </xf>
    <xf numFmtId="164" fontId="13" fillId="6" borderId="2" xfId="0" applyFont="true" applyBorder="true" applyAlignment="true" applyProtection="false">
      <alignment horizontal="general" vertical="top" textRotation="0" wrapText="true" indent="0" shrinkToFit="false"/>
      <protection locked="true" hidden="false"/>
    </xf>
    <xf numFmtId="164" fontId="14" fillId="8" borderId="9" xfId="0" applyFont="true" applyBorder="true" applyAlignment="true" applyProtection="false">
      <alignment horizontal="right" vertical="top" textRotation="0" wrapText="true" indent="0" shrinkToFit="false"/>
      <protection locked="true" hidden="false"/>
    </xf>
    <xf numFmtId="164" fontId="14" fillId="0"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right" vertical="top" textRotation="0" wrapText="true" indent="0" shrinkToFit="false"/>
      <protection locked="true" hidden="false"/>
    </xf>
    <xf numFmtId="164" fontId="13" fillId="8" borderId="9"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5" borderId="0" xfId="0" applyFont="true" applyBorder="false" applyAlignment="true" applyProtection="false">
      <alignment horizontal="right" vertical="top" textRotation="0" wrapText="true" indent="0" shrinkToFit="false"/>
      <protection locked="true" hidden="false"/>
    </xf>
    <xf numFmtId="164" fontId="14" fillId="3"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4" fillId="5" borderId="9" xfId="0" applyFont="true" applyBorder="true" applyAlignment="true" applyProtection="false">
      <alignment horizontal="right" vertical="top" textRotation="0" wrapText="true" indent="0" shrinkToFit="false"/>
      <protection locked="true" hidden="false"/>
    </xf>
    <xf numFmtId="164" fontId="15" fillId="0" borderId="9" xfId="0" applyFont="true" applyBorder="true" applyAlignment="true" applyProtection="false">
      <alignment horizontal="general" vertical="top" textRotation="0" wrapText="false" indent="0" shrinkToFit="false"/>
      <protection locked="true" hidden="false"/>
    </xf>
    <xf numFmtId="164" fontId="13" fillId="5" borderId="9" xfId="0" applyFont="true" applyBorder="true" applyAlignment="true" applyProtection="false">
      <alignment horizontal="right" vertical="top" textRotation="0" wrapText="true" indent="0" shrinkToFit="false"/>
      <protection locked="true" hidden="false"/>
    </xf>
    <xf numFmtId="164" fontId="13" fillId="5" borderId="9" xfId="0" applyFont="true" applyBorder="true" applyAlignment="true" applyProtection="false">
      <alignment horizontal="general" vertical="bottom" textRotation="0" wrapText="true" indent="0" shrinkToFit="false"/>
      <protection locked="true" hidden="false"/>
    </xf>
    <xf numFmtId="164" fontId="29" fillId="0" borderId="9" xfId="0" applyFont="true" applyBorder="true" applyAlignment="true" applyProtection="false">
      <alignment horizontal="general" vertical="top" textRotation="0" wrapText="true" indent="0" shrinkToFit="false"/>
      <protection locked="true" hidden="false"/>
    </xf>
    <xf numFmtId="164" fontId="13" fillId="5" borderId="9" xfId="0" applyFont="true" applyBorder="true" applyAlignment="true" applyProtection="false">
      <alignment horizontal="general" vertical="top" textRotation="0" wrapText="true" indent="0" shrinkToFit="false"/>
      <protection locked="true" hidden="false"/>
    </xf>
    <xf numFmtId="164" fontId="13" fillId="5" borderId="0" xfId="0" applyFont="true" applyBorder="false" applyAlignment="true" applyProtection="false">
      <alignment horizontal="right" vertical="top" textRotation="0" wrapText="tru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29" fillId="5" borderId="5" xfId="0" applyFont="true" applyBorder="true" applyAlignment="true" applyProtection="false">
      <alignment horizontal="general" vertical="top" textRotation="0" wrapText="true" indent="0" shrinkToFit="false"/>
      <protection locked="true" hidden="false"/>
    </xf>
    <xf numFmtId="164" fontId="13" fillId="6" borderId="9"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3" fillId="5" borderId="0" xfId="0" applyFont="true" applyBorder="true" applyAlignment="true" applyProtection="false">
      <alignment horizontal="left" vertical="bottom" textRotation="0" wrapText="true" indent="0" shrinkToFit="false"/>
      <protection locked="true" hidden="false"/>
    </xf>
    <xf numFmtId="164" fontId="18" fillId="3" borderId="2" xfId="0" applyFont="true" applyBorder="true" applyAlignment="true" applyProtection="false">
      <alignment horizontal="right" vertical="top" textRotation="0" wrapText="true" indent="0" shrinkToFit="false"/>
      <protection locked="true" hidden="false"/>
    </xf>
    <xf numFmtId="164" fontId="9" fillId="0" borderId="5" xfId="0" applyFont="true" applyBorder="true" applyAlignment="true" applyProtection="false">
      <alignment horizontal="right" vertical="top" textRotation="0" wrapText="true" indent="0" shrinkToFit="false"/>
      <protection locked="true" hidden="false"/>
    </xf>
    <xf numFmtId="164" fontId="9" fillId="0" borderId="5"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general" vertical="top" textRotation="0" wrapText="true" indent="0" shrinkToFit="false"/>
      <protection locked="true" hidden="false"/>
    </xf>
    <xf numFmtId="164" fontId="9" fillId="5" borderId="5" xfId="0" applyFont="true" applyBorder="true" applyAlignment="true" applyProtection="false">
      <alignment horizontal="right" vertical="top" textRotation="0" wrapText="true" indent="0" shrinkToFit="false"/>
      <protection locked="true" hidden="false"/>
    </xf>
    <xf numFmtId="164" fontId="18" fillId="5" borderId="9" xfId="0" applyFont="true" applyBorder="true" applyAlignment="true" applyProtection="false">
      <alignment horizontal="right" vertical="top" textRotation="0" wrapText="true" indent="0" shrinkToFit="false"/>
      <protection locked="true" hidden="false"/>
    </xf>
    <xf numFmtId="164" fontId="18" fillId="0" borderId="9" xfId="0" applyFont="true" applyBorder="true" applyAlignment="true" applyProtection="false">
      <alignment horizontal="right" vertical="top" textRotation="0" wrapText="true" indent="0" shrinkToFit="false"/>
      <protection locked="true" hidden="false"/>
    </xf>
    <xf numFmtId="164" fontId="9" fillId="5" borderId="9" xfId="0" applyFont="true" applyBorder="true" applyAlignment="true" applyProtection="false">
      <alignment horizontal="right"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9" fillId="5" borderId="9" xfId="0" applyFont="true" applyBorder="true" applyAlignment="true" applyProtection="false">
      <alignment horizontal="general" vertical="top" textRotation="0" wrapText="true" indent="0" shrinkToFit="false"/>
      <protection locked="true" hidden="false"/>
    </xf>
    <xf numFmtId="164" fontId="33" fillId="0" borderId="2" xfId="0" applyFont="true" applyBorder="true" applyAlignment="true" applyProtection="false">
      <alignment horizontal="left" vertical="top" textRotation="0" wrapText="true" indent="0" shrinkToFit="false"/>
      <protection locked="true" hidden="false"/>
    </xf>
    <xf numFmtId="164" fontId="18" fillId="0" borderId="2" xfId="0" applyFont="true" applyBorder="true" applyAlignment="true" applyProtection="false">
      <alignment horizontal="right" vertical="top" textRotation="0" wrapText="true" indent="0" shrinkToFit="false"/>
      <protection locked="true" hidden="false"/>
    </xf>
    <xf numFmtId="164" fontId="34" fillId="0" borderId="2" xfId="0" applyFont="true" applyBorder="true" applyAlignment="true" applyProtection="false">
      <alignment horizontal="right"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35" fillId="0" borderId="2" xfId="0" applyFont="true" applyBorder="true" applyAlignment="true" applyProtection="false">
      <alignment horizontal="right" vertical="top" textRotation="0" wrapText="true" indent="0" shrinkToFit="false"/>
      <protection locked="true" hidden="false"/>
    </xf>
    <xf numFmtId="164" fontId="14" fillId="0" borderId="10"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right" vertical="top" textRotation="0" wrapText="true" indent="0" shrinkToFit="false"/>
      <protection locked="true" hidden="false"/>
    </xf>
    <xf numFmtId="164" fontId="18" fillId="0" borderId="2" xfId="0" applyFont="true" applyBorder="true" applyAlignment="true" applyProtection="false">
      <alignment horizontal="right" vertical="top" textRotation="0" wrapText="true" indent="0" shrinkToFit="false"/>
      <protection locked="true" hidden="false"/>
    </xf>
    <xf numFmtId="164" fontId="36" fillId="5" borderId="0" xfId="0" applyFont="true" applyBorder="false" applyAlignment="true" applyProtection="false">
      <alignment horizontal="left" vertical="bottom" textRotation="0" wrapText="false" indent="0" shrinkToFit="false"/>
      <protection locked="true" hidden="false"/>
    </xf>
    <xf numFmtId="164" fontId="14" fillId="3"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31" fillId="0" borderId="2" xfId="0" applyFont="true" applyBorder="true" applyAlignment="true" applyProtection="false">
      <alignment horizontal="left" vertical="top" textRotation="0" wrapText="true" indent="0" shrinkToFit="false"/>
      <protection locked="true" hidden="false"/>
    </xf>
    <xf numFmtId="164" fontId="14"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true" applyProtection="false">
      <alignment horizontal="general" vertical="top"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14" fillId="9" borderId="2" xfId="0" applyFont="true" applyBorder="true" applyAlignment="true" applyProtection="false">
      <alignment horizontal="left" vertical="top" textRotation="0" wrapText="true" indent="0" shrinkToFit="false"/>
      <protection locked="true" hidden="false"/>
    </xf>
    <xf numFmtId="165" fontId="14" fillId="9" borderId="2" xfId="0" applyFont="true" applyBorder="true" applyAlignment="true" applyProtection="false">
      <alignment horizontal="general" vertical="top" textRotation="0" wrapText="true" indent="0" shrinkToFit="false"/>
      <protection locked="true" hidden="false"/>
    </xf>
    <xf numFmtId="164" fontId="13" fillId="9" borderId="2" xfId="0" applyFont="true" applyBorder="true" applyAlignment="true" applyProtection="false">
      <alignment horizontal="general" vertical="top" textRotation="0" wrapText="true" indent="0" shrinkToFit="false"/>
      <protection locked="true" hidden="false"/>
    </xf>
    <xf numFmtId="164" fontId="13" fillId="9" borderId="2" xfId="0" applyFont="true" applyBorder="true" applyAlignment="true" applyProtection="false">
      <alignment horizontal="right" vertical="top"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14" fillId="10" borderId="2" xfId="0" applyFont="true" applyBorder="true" applyAlignment="true" applyProtection="false">
      <alignment horizontal="left" vertical="top" textRotation="0" wrapText="true" indent="0" shrinkToFit="false"/>
      <protection locked="true" hidden="false"/>
    </xf>
    <xf numFmtId="165" fontId="14" fillId="10" borderId="2" xfId="0" applyFont="true" applyBorder="true" applyAlignment="true" applyProtection="false">
      <alignment horizontal="general" vertical="top" textRotation="0" wrapText="true" indent="0" shrinkToFit="false"/>
      <protection locked="true" hidden="false"/>
    </xf>
    <xf numFmtId="164" fontId="13" fillId="10" borderId="2" xfId="0" applyFont="true" applyBorder="true" applyAlignment="true" applyProtection="false">
      <alignment horizontal="general" vertical="top" textRotation="0" wrapText="true" indent="0" shrinkToFit="false"/>
      <protection locked="true" hidden="false"/>
    </xf>
    <xf numFmtId="164" fontId="13" fillId="10" borderId="2"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14" fillId="1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4" fillId="10" borderId="2" xfId="0" applyFont="true" applyBorder="true" applyAlignment="true" applyProtection="false">
      <alignment horizontal="right" vertical="top" textRotation="0" wrapText="true" indent="0" shrinkToFit="false"/>
      <protection locked="true" hidden="false"/>
    </xf>
    <xf numFmtId="164" fontId="14" fillId="10" borderId="2" xfId="0" applyFont="true" applyBorder="true" applyAlignment="true" applyProtection="false">
      <alignment horizontal="general" vertical="bottom" textRotation="0" wrapText="true" indent="0" shrinkToFit="false"/>
      <protection locked="true" hidden="false"/>
    </xf>
    <xf numFmtId="164" fontId="37" fillId="0" borderId="0" xfId="0" applyFont="true" applyBorder="true" applyAlignment="false" applyProtection="false">
      <alignment horizontal="general" vertical="bottom" textRotation="0" wrapText="false" indent="0" shrinkToFit="false"/>
      <protection locked="true" hidden="false"/>
    </xf>
    <xf numFmtId="166" fontId="14" fillId="0" borderId="2" xfId="0" applyFont="true" applyBorder="true" applyAlignment="true" applyProtection="false">
      <alignment horizontal="left" vertical="top" textRotation="0" wrapText="true" indent="0" shrinkToFit="false"/>
      <protection locked="true" hidden="false"/>
    </xf>
    <xf numFmtId="166" fontId="14" fillId="0" borderId="2" xfId="0" applyFont="true" applyBorder="true" applyAlignment="true" applyProtection="false">
      <alignment horizontal="general" vertical="top" textRotation="0" wrapText="true" indent="0" shrinkToFit="false"/>
      <protection locked="true" hidden="false"/>
    </xf>
    <xf numFmtId="166" fontId="37" fillId="0" borderId="0" xfId="0" applyFont="true" applyBorder="false" applyAlignment="false" applyProtection="false">
      <alignment horizontal="general" vertical="bottom" textRotation="0" wrapText="false" indent="0" shrinkToFit="false"/>
      <protection locked="true" hidden="false"/>
    </xf>
    <xf numFmtId="166" fontId="14" fillId="10" borderId="2" xfId="0" applyFont="true" applyBorder="true" applyAlignment="true" applyProtection="false">
      <alignment horizontal="general" vertical="top" textRotation="0" wrapText="true" indent="0" shrinkToFit="false"/>
      <protection locked="true" hidden="false"/>
    </xf>
    <xf numFmtId="166" fontId="14" fillId="10" borderId="2" xfId="0" applyFont="true" applyBorder="true" applyAlignment="true" applyProtection="false">
      <alignment horizontal="right" vertical="top" textRotation="0" wrapText="true" indent="0" shrinkToFit="false"/>
      <protection locked="true" hidden="false"/>
    </xf>
    <xf numFmtId="166" fontId="37" fillId="0" borderId="0" xfId="0" applyFont="true" applyBorder="true" applyAlignment="false" applyProtection="false">
      <alignment horizontal="general" vertical="bottom" textRotation="0" wrapText="false" indent="0" shrinkToFit="false"/>
      <protection locked="true" hidden="false"/>
    </xf>
    <xf numFmtId="164" fontId="13" fillId="10"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top" textRotation="0" wrapText="true" indent="0" shrinkToFit="false"/>
      <protection locked="true" hidden="false"/>
    </xf>
    <xf numFmtId="164" fontId="13" fillId="10" borderId="2" xfId="0" applyFont="true" applyBorder="true" applyAlignment="true" applyProtection="false">
      <alignment horizontal="left" vertical="bottom" textRotation="0" wrapText="true" indent="0" shrinkToFit="false"/>
      <protection locked="true" hidden="false"/>
    </xf>
    <xf numFmtId="164" fontId="14" fillId="11" borderId="2" xfId="0" applyFont="true" applyBorder="true" applyAlignment="true" applyProtection="false">
      <alignment horizontal="left" vertical="top" textRotation="0" wrapText="true" indent="0" shrinkToFit="false"/>
      <protection locked="true" hidden="false"/>
    </xf>
    <xf numFmtId="165" fontId="14" fillId="11" borderId="2" xfId="0" applyFont="true" applyBorder="true" applyAlignment="true" applyProtection="false">
      <alignment horizontal="general" vertical="top" textRotation="0" wrapText="true" indent="0" shrinkToFit="false"/>
      <protection locked="true" hidden="false"/>
    </xf>
    <xf numFmtId="166" fontId="14" fillId="11" borderId="2"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center" vertical="top" textRotation="0" wrapText="false" indent="0" shrinkToFit="false"/>
      <protection locked="true" hidden="false"/>
    </xf>
    <xf numFmtId="164" fontId="14" fillId="12" borderId="2"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14" fillId="0" borderId="2" xfId="0" applyFont="true" applyBorder="true" applyAlignment="true" applyProtection="false">
      <alignment horizontal="center" vertical="bottom"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37" fillId="0"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3" fillId="0" borderId="2" xfId="20" applyFont="true" applyBorder="true" applyAlignment="true" applyProtection="true">
      <alignment horizontal="general" vertical="top" textRotation="0" wrapText="tru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7.xml.rels><?xml version="1.0" encoding="UTF-8"?>
<Relationships xmlns="http://schemas.openxmlformats.org/package/2006/relationships"><Relationship Id="rId1" Type="http://schemas.openxmlformats.org/officeDocument/2006/relationships/hyperlink" Target="https://github.com/canada-ca/PCTF-CCP/blob/master/references/TB%20Directive%20on%20Identity%20Management-EN.pdf" TargetMode="External"/><Relationship Id="rId2" Type="http://schemas.openxmlformats.org/officeDocument/2006/relationships/hyperlink" Target="https://www.tbs-sct.gc.ca/pol/doc-eng.aspx?id=30678" TargetMode="External"/><Relationship Id="rId3" Type="http://schemas.openxmlformats.org/officeDocument/2006/relationships/hyperlink" Target="https://www.tbs-sct.gc.ca/pol/doc-eng.aspx?id=26262" TargetMode="External"/><Relationship Id="rId4" Type="http://schemas.openxmlformats.org/officeDocument/2006/relationships/hyperlink" Target="https://www.cse-cst.gc.ca/en/publication/itsp.030.031v2" TargetMode="External"/><Relationship Id="rId5" Type="http://schemas.openxmlformats.org/officeDocument/2006/relationships/hyperlink" Target="http://www.fintrac-canafe.gc.ca/guidance-directives/client-clientele/Guide11/11-eng.asp" TargetMode="External"/><Relationship Id="rId6" Type="http://schemas.openxmlformats.org/officeDocument/2006/relationships/hyperlink" Target="https://diacc.ca/trust-framework/" TargetMode="External"/><Relationship Id="rId7" Type="http://schemas.openxmlformats.org/officeDocument/2006/relationships/hyperlink" Target="https://github.com/usnistgov/800-63-3/tree/nist-pages/sp800-63a" TargetMode="External"/><Relationship Id="rId8" Type="http://schemas.openxmlformats.org/officeDocument/2006/relationships/hyperlink" Target="https://github.com/usnistgov/800-63-3/tree/nist-pages/sp800-63b" TargetMode="External"/><Relationship Id="rId9" Type="http://schemas.openxmlformats.org/officeDocument/2006/relationships/hyperlink" Target="https://github.com/usnistgov/800-63-3/tree/nist-pages/sp800-63c" TargetMode="External"/><Relationship Id="rId10" Type="http://schemas.openxmlformats.org/officeDocument/2006/relationships/hyperlink" Target="https://drive.google.com/file/d/1CjFnPPUBdepbizSSbJd8s4DZgXd8exqp/view?usp=sharing" TargetMode="External"/><Relationship Id="rId11" Type="http://schemas.openxmlformats.org/officeDocument/2006/relationships/hyperlink" Target="https://drive.google.com/open?id=1kLYeS7KM1KT7VTxW_SEBesw0i9TROF3c" TargetMode="External"/><Relationship Id="rId12" Type="http://schemas.openxmlformats.org/officeDocument/2006/relationships/hyperlink" Target="https://www.gov.uk/government/publications/identity-proofing-and-verification-of-an-individual/identity-proofing-and-verification-of-an-individual" TargetMode="External"/><Relationship Id="rId13" Type="http://schemas.openxmlformats.org/officeDocument/2006/relationships/hyperlink" Target="https://assets.publishing.service.gov.uk/government/uploads/system/uploads/attachment_data/file/795611/Identity_proofing_and_verification_of_an_individual_v4.1.pdf" TargetMode="External"/><Relationship Id="rId14" Type="http://schemas.openxmlformats.org/officeDocument/2006/relationships/hyperlink" Target="https://drive.google.com/open?id=1Z1ruxigKMCMZIJyIikdNPnLZIkWmJBtS" TargetMode="External"/><Relationship Id="rId15" Type="http://schemas.openxmlformats.org/officeDocument/2006/relationships/hyperlink" Target="https://eur-lex.europa.eu/legal-content/EN/TXT/HTML/?uri=CELEX:32014R0910&amp;from=EN" TargetMode="External"/><Relationship Id="rId16" Type="http://schemas.openxmlformats.org/officeDocument/2006/relationships/hyperlink" Target="https://drive.google.com/file/d/1X0ZhIo51MecOxPuW5OS4pq3aKZSsAL5n/view?usp=sharing" TargetMode="External"/><Relationship Id="rId17" Type="http://schemas.openxmlformats.org/officeDocument/2006/relationships/hyperlink" Target="https://docs.google.com/document/d/1L0RhDq98xj4ieh5CuN-P3XerK6umKRTPWMS8Ckz6_J8/edit?usp=sharing" TargetMode="External"/><Relationship Id="rId18" Type="http://schemas.openxmlformats.org/officeDocument/2006/relationships/hyperlink" Target="https://drive.google.com/open?id=1TGEe-dmJ3bh5oaoikKGSZer_gdNUP1_I" TargetMode="External"/><Relationship Id="rId19" Type="http://schemas.openxmlformats.org/officeDocument/2006/relationships/hyperlink" Target="https://drive.google.com/open?id=1XTCrpAMSjKXme0oCzJ18oJ_01N69qFKI" TargetMode="External"/><Relationship Id="rId20" Type="http://schemas.openxmlformats.org/officeDocument/2006/relationships/hyperlink" Target="https://drive.google.com/open?id=1qJN_CdQkkikkhAHooS4xIf4RXVkGW9UF" TargetMode="External"/><Relationship Id="rId21" Type="http://schemas.openxmlformats.org/officeDocument/2006/relationships/hyperlink" Target="https://www.itu.int/rec/T-REC-X.1255-201309-I"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8" topLeftCell="A9" activePane="bottomLeft" state="frozen"/>
      <selection pane="topLeft" activeCell="A1" activeCellId="0" sqref="A1"/>
      <selection pane="bottomLeft" activeCell="A8" activeCellId="0" sqref="A8"/>
    </sheetView>
  </sheetViews>
  <sheetFormatPr defaultColWidth="14.37109375" defaultRowHeight="15" zeroHeight="false" outlineLevelRow="0" outlineLevelCol="0"/>
  <cols>
    <col collapsed="false" customWidth="true" hidden="false" outlineLevel="0" max="1" min="1" style="0" width="26.66"/>
    <col collapsed="false" customWidth="true" hidden="false" outlineLevel="0" max="2" min="2" style="0" width="118.33"/>
    <col collapsed="false" customWidth="true" hidden="false" outlineLevel="0" max="3" min="3" style="0" width="4.33"/>
    <col collapsed="false" customWidth="true" hidden="false" outlineLevel="0" max="4" min="4" style="0" width="13.33"/>
    <col collapsed="false" customWidth="true" hidden="false" outlineLevel="0" max="5" min="5" style="0" width="95.99"/>
    <col collapsed="false" customWidth="true" hidden="false" outlineLevel="0" max="6" min="6" style="0" width="16.15"/>
  </cols>
  <sheetData>
    <row r="1" customFormat="false" ht="25.5" hidden="false" customHeight="true" outlineLevel="0" collapsed="false">
      <c r="A1" s="1" t="s">
        <v>0</v>
      </c>
      <c r="B1" s="1"/>
      <c r="C1" s="1"/>
      <c r="D1" s="1"/>
      <c r="E1" s="1"/>
      <c r="G1" s="2"/>
      <c r="H1" s="2"/>
      <c r="I1" s="2"/>
      <c r="J1" s="2"/>
      <c r="K1" s="2"/>
      <c r="L1" s="2"/>
      <c r="M1" s="2"/>
      <c r="N1" s="2"/>
      <c r="O1" s="2"/>
      <c r="P1" s="2"/>
      <c r="Q1" s="2"/>
      <c r="R1" s="2"/>
      <c r="S1" s="2"/>
      <c r="T1" s="2"/>
      <c r="U1" s="2"/>
      <c r="V1" s="2"/>
    </row>
    <row r="2" customFormat="false" ht="25.5" hidden="false" customHeight="true" outlineLevel="0" collapsed="false">
      <c r="A2" s="1" t="s">
        <v>1</v>
      </c>
      <c r="B2" s="1"/>
      <c r="C2" s="1"/>
      <c r="D2" s="1"/>
      <c r="E2" s="1"/>
    </row>
    <row r="3" customFormat="false" ht="34.5" hidden="false" customHeight="true" outlineLevel="0" collapsed="false">
      <c r="A3" s="3" t="s">
        <v>2</v>
      </c>
      <c r="B3" s="3"/>
      <c r="C3" s="4"/>
      <c r="D3" s="5" t="s">
        <v>3</v>
      </c>
      <c r="E3" s="5"/>
      <c r="F3" s="6"/>
    </row>
    <row r="4" customFormat="false" ht="34.5" hidden="false" customHeight="true" outlineLevel="0" collapsed="false">
      <c r="A4" s="7" t="s">
        <v>4</v>
      </c>
      <c r="B4" s="7"/>
      <c r="C4" s="4"/>
      <c r="D4" s="8" t="s">
        <v>5</v>
      </c>
      <c r="E4" s="9" t="s">
        <v>6</v>
      </c>
    </row>
    <row r="5" customFormat="false" ht="34.5" hidden="false" customHeight="true" outlineLevel="0" collapsed="false">
      <c r="A5" s="10" t="s">
        <v>7</v>
      </c>
      <c r="B5" s="10"/>
      <c r="C5" s="4"/>
      <c r="D5" s="11"/>
      <c r="E5" s="12" t="s">
        <v>8</v>
      </c>
      <c r="F5" s="13"/>
      <c r="G5" s="14"/>
      <c r="H5" s="14"/>
      <c r="I5" s="14"/>
      <c r="J5" s="14"/>
      <c r="K5" s="14"/>
      <c r="L5" s="14"/>
      <c r="M5" s="14"/>
      <c r="N5" s="14"/>
      <c r="O5" s="14"/>
      <c r="P5" s="14"/>
      <c r="Q5" s="14"/>
      <c r="R5" s="14"/>
      <c r="S5" s="14"/>
      <c r="T5" s="14"/>
      <c r="U5" s="14"/>
      <c r="V5" s="14"/>
    </row>
    <row r="6" customFormat="false" ht="34.5" hidden="false" customHeight="true" outlineLevel="0" collapsed="false">
      <c r="A6" s="15" t="str">
        <f aca="false">HYPERLINK("https://ciostrategycouncil.com/standards/implement-standards/", "National Standard of Canada: CAN/CIOSC 103-1:2022 Digital trust and Identity – Part 1: Fundamentals ")</f>
        <v>National Standard of Canada: CAN/CIOSC 103-1:2022 Digital trust and Identity – Part 1: Fundamentals </v>
      </c>
      <c r="B6" s="15"/>
      <c r="C6" s="4"/>
      <c r="D6" s="16"/>
      <c r="E6" s="17" t="s">
        <v>9</v>
      </c>
      <c r="F6" s="6"/>
    </row>
    <row r="7" customFormat="false" ht="34.5" hidden="false" customHeight="true" outlineLevel="0" collapsed="false">
      <c r="A7" s="15" t="str">
        <f aca="false">HYPERLINK("https://github.com/CIOSC/CAS-TDI-Public", "Conformity Assessment Scheme ")</f>
        <v>Conformity Assessment Scheme </v>
      </c>
      <c r="B7" s="15"/>
      <c r="C7" s="4"/>
      <c r="D7" s="18"/>
      <c r="E7" s="12" t="s">
        <v>10</v>
      </c>
      <c r="F7" s="6"/>
    </row>
    <row r="8" customFormat="false" ht="34.5" hidden="false" customHeight="true" outlineLevel="0" collapsed="false">
      <c r="A8" s="19"/>
      <c r="B8" s="19"/>
      <c r="C8" s="4"/>
      <c r="E8" s="20"/>
      <c r="F8" s="6"/>
    </row>
    <row r="9" customFormat="false" ht="15.75" hidden="false" customHeight="true" outlineLevel="0" collapsed="false">
      <c r="A9" s="21"/>
      <c r="B9" s="21"/>
      <c r="C9" s="22"/>
      <c r="D9" s="23"/>
      <c r="E9" s="24"/>
    </row>
    <row r="10" customFormat="false" ht="20" hidden="false" customHeight="false" outlineLevel="0" collapsed="false">
      <c r="B10" s="25" t="s">
        <v>11</v>
      </c>
      <c r="C10" s="22"/>
      <c r="D10" s="22"/>
      <c r="E10" s="24"/>
    </row>
    <row r="11" customFormat="false" ht="16" hidden="false" customHeight="false" outlineLevel="0" collapsed="false">
      <c r="A11" s="26"/>
      <c r="B11" s="27"/>
      <c r="E11" s="24"/>
    </row>
    <row r="12" customFormat="false" ht="51" hidden="false" customHeight="false" outlineLevel="0" collapsed="false">
      <c r="A12" s="26"/>
      <c r="B12" s="28" t="s">
        <v>12</v>
      </c>
    </row>
    <row r="13" customFormat="false" ht="16" hidden="false" customHeight="false" outlineLevel="0" collapsed="false">
      <c r="A13" s="26"/>
      <c r="B13" s="27"/>
    </row>
    <row r="14" customFormat="false" ht="51" hidden="false" customHeight="false" outlineLevel="0" collapsed="false">
      <c r="A14" s="26"/>
      <c r="B14" s="28" t="s">
        <v>13</v>
      </c>
    </row>
    <row r="15" customFormat="false" ht="16" hidden="false" customHeight="false" outlineLevel="0" collapsed="false">
      <c r="A15" s="26"/>
      <c r="B15" s="27"/>
    </row>
    <row r="16" customFormat="false" ht="20" hidden="false" customHeight="false" outlineLevel="0" collapsed="false">
      <c r="A16" s="26"/>
      <c r="B16" s="25" t="s">
        <v>14</v>
      </c>
      <c r="C16" s="29"/>
    </row>
    <row r="17" customFormat="false" ht="15.75" hidden="false" customHeight="true" outlineLevel="0" collapsed="false">
      <c r="A17" s="26"/>
      <c r="B17" s="30"/>
      <c r="C17" s="31"/>
    </row>
    <row r="18" customFormat="false" ht="153" hidden="false" customHeight="false" outlineLevel="0" collapsed="false">
      <c r="A18" s="32" t="s">
        <v>15</v>
      </c>
      <c r="B18" s="33" t="s">
        <v>16</v>
      </c>
    </row>
    <row r="19" customFormat="false" ht="48.75" hidden="false" customHeight="true" outlineLevel="0" collapsed="false">
      <c r="A19" s="32" t="s">
        <v>17</v>
      </c>
      <c r="B19" s="34" t="s">
        <v>18</v>
      </c>
    </row>
    <row r="20" customFormat="false" ht="119" hidden="false" customHeight="false" outlineLevel="0" collapsed="false">
      <c r="A20" s="35" t="s">
        <v>19</v>
      </c>
      <c r="B20" s="36" t="s">
        <v>20</v>
      </c>
    </row>
    <row r="21" customFormat="false" ht="34" hidden="false" customHeight="false" outlineLevel="0" collapsed="false">
      <c r="A21" s="37" t="s">
        <v>21</v>
      </c>
      <c r="B21" s="38" t="s">
        <v>22</v>
      </c>
    </row>
    <row r="22" customFormat="false" ht="34" hidden="false" customHeight="false" outlineLevel="0" collapsed="false">
      <c r="A22" s="37"/>
      <c r="B22" s="39" t="s">
        <v>23</v>
      </c>
    </row>
    <row r="23" customFormat="false" ht="51" hidden="false" customHeight="false" outlineLevel="0" collapsed="false">
      <c r="A23" s="37"/>
      <c r="B23" s="39" t="s">
        <v>24</v>
      </c>
    </row>
    <row r="24" customFormat="false" ht="96" hidden="false" customHeight="true" outlineLevel="0" collapsed="false">
      <c r="A24" s="37"/>
      <c r="B24" s="39" t="s">
        <v>25</v>
      </c>
    </row>
    <row r="25" customFormat="false" ht="34" hidden="false" customHeight="false" outlineLevel="0" collapsed="false">
      <c r="A25" s="37"/>
      <c r="B25" s="40" t="s">
        <v>26</v>
      </c>
    </row>
    <row r="26" customFormat="false" ht="34" hidden="false" customHeight="false" outlineLevel="0" collapsed="false">
      <c r="A26" s="37"/>
      <c r="B26" s="39" t="s">
        <v>27</v>
      </c>
    </row>
    <row r="27" customFormat="false" ht="34" hidden="false" customHeight="false" outlineLevel="0" collapsed="false">
      <c r="A27" s="37"/>
      <c r="B27" s="41" t="s">
        <v>28</v>
      </c>
    </row>
    <row r="28" customFormat="false" ht="34" hidden="false" customHeight="false" outlineLevel="0" collapsed="false">
      <c r="A28" s="37"/>
      <c r="B28" s="41" t="s">
        <v>29</v>
      </c>
    </row>
    <row r="29" customFormat="false" ht="18" hidden="false" customHeight="true" outlineLevel="0" collapsed="false">
      <c r="A29" s="37"/>
      <c r="B29" s="41" t="s">
        <v>30</v>
      </c>
    </row>
    <row r="30" customFormat="false" ht="20" hidden="false" customHeight="false" outlineLevel="0" collapsed="false">
      <c r="A30" s="42" t="s">
        <v>31</v>
      </c>
      <c r="B30" s="28" t="s">
        <v>32</v>
      </c>
    </row>
    <row r="31" customFormat="false" ht="34" hidden="false" customHeight="false" outlineLevel="0" collapsed="false">
      <c r="A31" s="42" t="s">
        <v>33</v>
      </c>
      <c r="B31" s="28" t="s">
        <v>34</v>
      </c>
    </row>
    <row r="32" customFormat="false" ht="40" hidden="false" customHeight="false" outlineLevel="0" collapsed="false">
      <c r="A32" s="42" t="s">
        <v>35</v>
      </c>
      <c r="B32" s="28" t="s">
        <v>36</v>
      </c>
    </row>
    <row r="33" customFormat="false" ht="20" hidden="false" customHeight="false" outlineLevel="0" collapsed="false">
      <c r="A33" s="42" t="s">
        <v>37</v>
      </c>
      <c r="B33" s="28" t="s">
        <v>38</v>
      </c>
    </row>
    <row r="34" customFormat="false" ht="15.75" hidden="false" customHeight="true" outlineLevel="0" collapsed="false">
      <c r="A34" s="43"/>
      <c r="B34" s="43"/>
    </row>
    <row r="35" customFormat="false" ht="20" hidden="false" customHeight="false" outlineLevel="0" collapsed="false">
      <c r="A35" s="43"/>
      <c r="B35" s="25" t="s">
        <v>39</v>
      </c>
    </row>
    <row r="36" customFormat="false" ht="15.75" hidden="false" customHeight="true" outlineLevel="0" collapsed="false">
      <c r="A36" s="43"/>
      <c r="B36" s="43"/>
    </row>
    <row r="37" customFormat="false" ht="170" hidden="false" customHeight="false" outlineLevel="0" collapsed="false">
      <c r="A37" s="43"/>
      <c r="B37" s="33" t="s">
        <v>40</v>
      </c>
    </row>
    <row r="38" customFormat="false" ht="68" hidden="false" customHeight="false" outlineLevel="0" collapsed="false">
      <c r="A38" s="43"/>
      <c r="B38" s="28" t="s">
        <v>41</v>
      </c>
    </row>
    <row r="39" customFormat="false" ht="16" hidden="false" customHeight="false" outlineLevel="0" collapsed="false">
      <c r="A39" s="43"/>
      <c r="B39" s="44" t="s">
        <v>42</v>
      </c>
    </row>
    <row r="40" customFormat="false" ht="17" hidden="false" customHeight="false" outlineLevel="0" collapsed="false">
      <c r="A40" s="43"/>
      <c r="B40" s="41" t="s">
        <v>43</v>
      </c>
      <c r="C40" s="24"/>
      <c r="D40" s="24"/>
    </row>
    <row r="41" customFormat="false" ht="17" hidden="false" customHeight="false" outlineLevel="0" collapsed="false">
      <c r="A41" s="43"/>
      <c r="B41" s="41" t="s">
        <v>44</v>
      </c>
      <c r="C41" s="24"/>
      <c r="D41" s="24"/>
    </row>
    <row r="42" customFormat="false" ht="51" hidden="false" customHeight="false" outlineLevel="0" collapsed="false">
      <c r="A42" s="43"/>
      <c r="B42" s="41" t="s">
        <v>45</v>
      </c>
      <c r="C42" s="24"/>
      <c r="D42" s="24"/>
    </row>
    <row r="43" customFormat="false" ht="51" hidden="false" customHeight="false" outlineLevel="0" collapsed="false">
      <c r="A43" s="43"/>
      <c r="B43" s="41" t="s">
        <v>46</v>
      </c>
      <c r="C43" s="24"/>
      <c r="D43" s="24"/>
    </row>
    <row r="44" customFormat="false" ht="17" hidden="false" customHeight="false" outlineLevel="0" collapsed="false">
      <c r="A44" s="43"/>
      <c r="B44" s="45" t="s">
        <v>47</v>
      </c>
      <c r="C44" s="24"/>
      <c r="D44" s="24"/>
    </row>
    <row r="45" customFormat="false" ht="15.75" hidden="false" customHeight="true" outlineLevel="0" collapsed="false">
      <c r="A45" s="43"/>
      <c r="B45" s="43"/>
    </row>
    <row r="46" customFormat="false" ht="20" hidden="false" customHeight="false" outlineLevel="0" collapsed="false">
      <c r="A46" s="46"/>
      <c r="B46" s="25" t="s">
        <v>48</v>
      </c>
    </row>
    <row r="47" customFormat="false" ht="15.75" hidden="false" customHeight="true" outlineLevel="0" collapsed="false">
      <c r="A47" s="43"/>
      <c r="B47" s="43"/>
    </row>
    <row r="48" customFormat="false" ht="33" hidden="false" customHeight="true" outlineLevel="0" collapsed="false">
      <c r="A48" s="47" t="s">
        <v>49</v>
      </c>
      <c r="B48" s="34" t="s">
        <v>50</v>
      </c>
    </row>
    <row r="49" customFormat="false" ht="68" hidden="false" customHeight="false" outlineLevel="0" collapsed="false">
      <c r="A49" s="47"/>
      <c r="B49" s="39" t="s">
        <v>51</v>
      </c>
    </row>
    <row r="50" customFormat="false" ht="51" hidden="false" customHeight="false" outlineLevel="0" collapsed="false">
      <c r="A50" s="47" t="s">
        <v>49</v>
      </c>
      <c r="B50" s="39" t="s">
        <v>52</v>
      </c>
    </row>
    <row r="51" customFormat="false" ht="51" hidden="false" customHeight="false" outlineLevel="0" collapsed="false">
      <c r="A51" s="47" t="s">
        <v>49</v>
      </c>
      <c r="B51" s="48" t="s">
        <v>53</v>
      </c>
    </row>
  </sheetData>
  <mergeCells count="11">
    <mergeCell ref="A1:E1"/>
    <mergeCell ref="A2:E2"/>
    <mergeCell ref="A3:B3"/>
    <mergeCell ref="D3:E3"/>
    <mergeCell ref="A4:B4"/>
    <mergeCell ref="A5:B5"/>
    <mergeCell ref="A6:B6"/>
    <mergeCell ref="A7:B7"/>
    <mergeCell ref="A8:B8"/>
    <mergeCell ref="A9:B9"/>
    <mergeCell ref="A21:A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A1" activeCellId="0" sqref="A1"/>
    </sheetView>
  </sheetViews>
  <sheetFormatPr defaultColWidth="14.37109375" defaultRowHeight="15" zeroHeight="false" outlineLevelRow="0" outlineLevelCol="0"/>
  <cols>
    <col collapsed="false" customWidth="true" hidden="false" outlineLevel="0" max="1" min="1" style="0" width="10.65"/>
    <col collapsed="false" customWidth="true" hidden="false" outlineLevel="0" max="2" min="2" style="0" width="46.66"/>
    <col collapsed="false" customWidth="true" hidden="false" outlineLevel="0" max="4" min="3" style="0" width="20.65"/>
    <col collapsed="false" customWidth="true" hidden="false" outlineLevel="0" max="5" min="5" style="0" width="76.67"/>
  </cols>
  <sheetData>
    <row r="1" customFormat="false" ht="17" hidden="false" customHeight="false" outlineLevel="0" collapsed="false">
      <c r="A1" s="71" t="s">
        <v>57</v>
      </c>
      <c r="B1" s="176" t="s">
        <v>359</v>
      </c>
      <c r="C1" s="176" t="s">
        <v>1158</v>
      </c>
      <c r="D1" s="141" t="s">
        <v>1115</v>
      </c>
      <c r="E1" s="176" t="s">
        <v>1159</v>
      </c>
      <c r="F1" s="249"/>
      <c r="G1" s="233"/>
      <c r="H1" s="233"/>
      <c r="I1" s="233"/>
      <c r="J1" s="233"/>
      <c r="K1" s="233"/>
      <c r="L1" s="233"/>
      <c r="M1" s="233"/>
      <c r="N1" s="233"/>
      <c r="O1" s="233"/>
      <c r="P1" s="233"/>
      <c r="Q1" s="233"/>
      <c r="R1" s="233"/>
      <c r="S1" s="233"/>
      <c r="T1" s="233"/>
      <c r="U1" s="233"/>
      <c r="V1" s="233"/>
      <c r="W1" s="233"/>
      <c r="X1" s="233"/>
      <c r="Y1" s="233"/>
    </row>
    <row r="2" customFormat="false" ht="17" hidden="false" customHeight="false" outlineLevel="0" collapsed="false">
      <c r="A2" s="240" t="s">
        <v>111</v>
      </c>
      <c r="B2" s="240" t="str">
        <f aca="false">VLOOKUP(A2,ProcessDefinitionsTab,2, 0)</f>
        <v>Identity Establishment</v>
      </c>
      <c r="C2" s="242"/>
      <c r="D2" s="242"/>
      <c r="E2" s="242"/>
      <c r="F2" s="250"/>
      <c r="G2" s="244"/>
      <c r="H2" s="244"/>
      <c r="I2" s="244"/>
      <c r="J2" s="244"/>
      <c r="K2" s="244"/>
      <c r="L2" s="244"/>
      <c r="M2" s="244"/>
      <c r="N2" s="244"/>
      <c r="O2" s="244"/>
      <c r="P2" s="244"/>
      <c r="Q2" s="244"/>
      <c r="R2" s="244"/>
      <c r="S2" s="244"/>
      <c r="T2" s="244"/>
      <c r="U2" s="244"/>
      <c r="V2" s="244"/>
      <c r="W2" s="244"/>
      <c r="X2" s="244"/>
      <c r="Y2" s="244"/>
      <c r="Z2" s="229"/>
    </row>
    <row r="3" customFormat="false" ht="34" hidden="false" customHeight="false" outlineLevel="0" collapsed="false">
      <c r="A3" s="71"/>
      <c r="B3" s="28" t="str">
        <f aca="false">VLOOKUP(A2,ProcessDefinitionsTab,3,0)</f>
        <v>Identity Establishment is the process of creating a record of identity of a Subject within a population.</v>
      </c>
      <c r="C3" s="28"/>
      <c r="D3" s="28"/>
      <c r="E3" s="28"/>
      <c r="F3" s="251"/>
    </row>
    <row r="4" customFormat="false" ht="102" hidden="false" customHeight="false" outlineLevel="0" collapsed="false">
      <c r="A4" s="71"/>
      <c r="B4" s="76"/>
      <c r="C4" s="28" t="s">
        <v>1197</v>
      </c>
      <c r="D4" s="28"/>
      <c r="E4" s="28" t="s">
        <v>1198</v>
      </c>
      <c r="F4" s="251"/>
    </row>
    <row r="5" customFormat="false" ht="68" hidden="false" customHeight="false" outlineLevel="0" collapsed="false">
      <c r="A5" s="71"/>
      <c r="B5" s="76"/>
      <c r="C5" s="28" t="s">
        <v>1197</v>
      </c>
      <c r="D5" s="28"/>
      <c r="E5" s="28" t="s">
        <v>1199</v>
      </c>
      <c r="F5" s="251"/>
    </row>
    <row r="6" customFormat="false" ht="85" hidden="false" customHeight="false" outlineLevel="0" collapsed="false">
      <c r="A6" s="71"/>
      <c r="B6" s="76"/>
      <c r="C6" s="28" t="s">
        <v>1197</v>
      </c>
      <c r="D6" s="28"/>
      <c r="E6" s="28" t="s">
        <v>1200</v>
      </c>
      <c r="F6" s="251"/>
    </row>
    <row r="7" customFormat="false" ht="170" hidden="false" customHeight="false" outlineLevel="0" collapsed="false">
      <c r="A7" s="71"/>
      <c r="B7" s="76"/>
      <c r="C7" s="28"/>
      <c r="D7" s="28"/>
      <c r="E7" s="28" t="s">
        <v>1201</v>
      </c>
      <c r="F7" s="251"/>
    </row>
    <row r="8" customFormat="false" ht="17" hidden="false" customHeight="false" outlineLevel="0" collapsed="false">
      <c r="A8" s="240" t="s">
        <v>95</v>
      </c>
      <c r="B8" s="240" t="str">
        <f aca="false">VLOOKUP(A8,ProcessDefinitionsTab,2, 0)</f>
        <v>Identity Information Validation</v>
      </c>
      <c r="C8" s="242"/>
      <c r="D8" s="242"/>
      <c r="E8" s="242"/>
      <c r="F8" s="250"/>
      <c r="G8" s="244"/>
      <c r="H8" s="244"/>
      <c r="I8" s="244"/>
      <c r="J8" s="244"/>
      <c r="K8" s="244"/>
      <c r="L8" s="244"/>
      <c r="M8" s="244"/>
      <c r="N8" s="244"/>
      <c r="O8" s="244"/>
      <c r="P8" s="244"/>
      <c r="Q8" s="244"/>
      <c r="R8" s="244"/>
      <c r="S8" s="244"/>
      <c r="T8" s="244"/>
      <c r="U8" s="244"/>
      <c r="V8" s="244"/>
      <c r="W8" s="244"/>
      <c r="X8" s="244"/>
      <c r="Y8" s="244"/>
      <c r="Z8" s="229"/>
    </row>
    <row r="9" customFormat="false" ht="51" hidden="false" customHeight="false" outlineLevel="0" collapsed="false">
      <c r="A9" s="71"/>
      <c r="B9" s="28" t="str">
        <f aca="false">VLOOKUP(A8,ProcessDefinitionsTab,3,0)</f>
        <v>Identity Information Validation is the process of confirming the accuracy of identity information about a Subject as established by the Issuer. </v>
      </c>
      <c r="C9" s="28"/>
      <c r="D9" s="28"/>
      <c r="E9" s="28"/>
      <c r="F9" s="251"/>
    </row>
    <row r="10" customFormat="false" ht="17" hidden="false" customHeight="false" outlineLevel="0" collapsed="false">
      <c r="A10" s="71"/>
      <c r="B10" s="28"/>
      <c r="C10" s="28" t="s">
        <v>1197</v>
      </c>
      <c r="D10" s="28"/>
      <c r="E10" s="28" t="s">
        <v>1202</v>
      </c>
      <c r="F10" s="251"/>
    </row>
    <row r="11" customFormat="false" ht="17" hidden="false" customHeight="false" outlineLevel="0" collapsed="false">
      <c r="A11" s="71"/>
      <c r="B11" s="76"/>
      <c r="C11" s="28" t="s">
        <v>1197</v>
      </c>
      <c r="D11" s="28"/>
      <c r="E11" s="28" t="s">
        <v>1203</v>
      </c>
      <c r="F11" s="251"/>
    </row>
    <row r="12" customFormat="false" ht="17" hidden="false" customHeight="false" outlineLevel="0" collapsed="false">
      <c r="A12" s="71"/>
      <c r="B12" s="76"/>
      <c r="C12" s="28" t="s">
        <v>1197</v>
      </c>
      <c r="D12" s="28"/>
      <c r="E12" s="28" t="s">
        <v>1204</v>
      </c>
      <c r="F12" s="251"/>
    </row>
    <row r="13" customFormat="false" ht="85" hidden="false" customHeight="false" outlineLevel="0" collapsed="false">
      <c r="A13" s="71"/>
      <c r="B13" s="76"/>
      <c r="C13" s="28"/>
      <c r="D13" s="28"/>
      <c r="E13" s="28" t="s">
        <v>1205</v>
      </c>
      <c r="F13" s="251"/>
    </row>
    <row r="14" customFormat="false" ht="17" hidden="false" customHeight="false" outlineLevel="0" collapsed="false">
      <c r="A14" s="240" t="s">
        <v>118</v>
      </c>
      <c r="B14" s="240" t="str">
        <f aca="false">VLOOKUP(A14,ProcessDefinitionsTab,2, 0)</f>
        <v>Identity Verification</v>
      </c>
      <c r="C14" s="242"/>
      <c r="D14" s="242"/>
      <c r="E14" s="242"/>
      <c r="F14" s="250"/>
      <c r="G14" s="244"/>
      <c r="H14" s="244"/>
      <c r="I14" s="244"/>
      <c r="J14" s="244"/>
      <c r="K14" s="244"/>
      <c r="L14" s="244"/>
      <c r="M14" s="244"/>
      <c r="N14" s="244"/>
      <c r="O14" s="244"/>
      <c r="P14" s="244"/>
      <c r="Q14" s="244"/>
      <c r="R14" s="244"/>
      <c r="S14" s="244"/>
      <c r="T14" s="244"/>
      <c r="U14" s="244"/>
      <c r="V14" s="244"/>
      <c r="W14" s="244"/>
      <c r="X14" s="244"/>
      <c r="Y14" s="244"/>
      <c r="Z14" s="229"/>
    </row>
    <row r="15" customFormat="false" ht="51" hidden="false" customHeight="false" outlineLevel="0" collapsed="false">
      <c r="A15" s="71"/>
      <c r="B15" s="28" t="str">
        <f aca="false">VLOOKUP(A14,ProcessDefinitionsTab,3,0)</f>
        <v>Identity Verification is the process of confirming that the identity information is under the control of the Subject.</v>
      </c>
      <c r="C15" s="152"/>
      <c r="D15" s="152"/>
      <c r="E15" s="152"/>
      <c r="F15" s="251"/>
    </row>
    <row r="16" customFormat="false" ht="17" hidden="false" customHeight="false" outlineLevel="0" collapsed="false">
      <c r="A16" s="71"/>
      <c r="B16" s="28"/>
      <c r="C16" s="28" t="s">
        <v>1197</v>
      </c>
      <c r="D16" s="28"/>
      <c r="E16" s="28" t="s">
        <v>1206</v>
      </c>
      <c r="F16" s="251"/>
    </row>
    <row r="17" customFormat="false" ht="17" hidden="false" customHeight="false" outlineLevel="0" collapsed="false">
      <c r="A17" s="71"/>
      <c r="B17" s="76"/>
      <c r="C17" s="28" t="s">
        <v>1197</v>
      </c>
      <c r="D17" s="28"/>
      <c r="E17" s="28" t="s">
        <v>1207</v>
      </c>
      <c r="F17" s="251"/>
    </row>
    <row r="18" customFormat="false" ht="34" hidden="false" customHeight="false" outlineLevel="0" collapsed="false">
      <c r="A18" s="71"/>
      <c r="B18" s="76"/>
      <c r="C18" s="28" t="s">
        <v>1197</v>
      </c>
      <c r="D18" s="28"/>
      <c r="E18" s="28" t="s">
        <v>1208</v>
      </c>
      <c r="F18" s="251"/>
    </row>
    <row r="19" customFormat="false" ht="85" hidden="false" customHeight="false" outlineLevel="0" collapsed="false">
      <c r="A19" s="75"/>
      <c r="B19" s="152"/>
      <c r="C19" s="152"/>
      <c r="D19" s="152"/>
      <c r="E19" s="152" t="s">
        <v>1205</v>
      </c>
    </row>
    <row r="20" customFormat="false" ht="17" hidden="false" customHeight="false" outlineLevel="0" collapsed="false">
      <c r="A20" s="240" t="s">
        <v>87</v>
      </c>
      <c r="B20" s="240" t="str">
        <f aca="false">VLOOKUP(A20,ProcessDefinitionsTab,2, 0)</f>
        <v>Identity Evidence Acceptance</v>
      </c>
      <c r="C20" s="242"/>
      <c r="D20" s="242"/>
      <c r="E20" s="242"/>
      <c r="F20" s="250"/>
      <c r="G20" s="244"/>
      <c r="H20" s="244"/>
      <c r="I20" s="244"/>
      <c r="J20" s="244"/>
      <c r="K20" s="244"/>
      <c r="L20" s="244"/>
      <c r="M20" s="244"/>
      <c r="N20" s="244"/>
      <c r="O20" s="244"/>
      <c r="P20" s="244"/>
      <c r="Q20" s="244"/>
      <c r="R20" s="244"/>
      <c r="S20" s="244"/>
      <c r="T20" s="244"/>
      <c r="U20" s="244"/>
      <c r="V20" s="244"/>
      <c r="W20" s="244"/>
      <c r="X20" s="244"/>
      <c r="Y20" s="244"/>
      <c r="Z20" s="229"/>
    </row>
    <row r="21" customFormat="false" ht="51" hidden="false" customHeight="false" outlineLevel="0" collapsed="false">
      <c r="A21" s="71"/>
      <c r="B21" s="28" t="str">
        <f aca="false">VLOOKUP(A20,ProcessDefinitionsTab,3,0)</f>
        <v>Identity Evidence Acceptance is the process of confirming that the evidence of identity presented (whether physical or electronic) is acceptable.</v>
      </c>
      <c r="C21" s="28"/>
      <c r="D21" s="28"/>
      <c r="E21" s="28"/>
      <c r="F21" s="251"/>
    </row>
    <row r="22" customFormat="false" ht="17" hidden="false" customHeight="false" outlineLevel="0" collapsed="false">
      <c r="A22" s="71"/>
      <c r="B22" s="28"/>
      <c r="C22" s="28" t="s">
        <v>1197</v>
      </c>
      <c r="D22" s="28"/>
      <c r="E22" s="28" t="s">
        <v>1209</v>
      </c>
      <c r="F22" s="251"/>
    </row>
    <row r="23" customFormat="false" ht="17" hidden="false" customHeight="false" outlineLevel="0" collapsed="false">
      <c r="A23" s="71"/>
      <c r="B23" s="28"/>
      <c r="C23" s="28" t="s">
        <v>1197</v>
      </c>
      <c r="D23" s="28"/>
      <c r="E23" s="28" t="s">
        <v>1210</v>
      </c>
      <c r="F23" s="251"/>
    </row>
    <row r="24" customFormat="false" ht="34" hidden="false" customHeight="false" outlineLevel="0" collapsed="false">
      <c r="A24" s="71"/>
      <c r="B24" s="28"/>
      <c r="C24" s="28" t="s">
        <v>1197</v>
      </c>
      <c r="D24" s="28"/>
      <c r="E24" s="28" t="s">
        <v>1208</v>
      </c>
      <c r="F24" s="251"/>
    </row>
    <row r="25" customFormat="false" ht="253.5" hidden="false" customHeight="true" outlineLevel="0" collapsed="false">
      <c r="A25" s="71"/>
      <c r="B25" s="28"/>
      <c r="C25" s="28"/>
      <c r="D25" s="28"/>
      <c r="E25" s="28" t="s">
        <v>1211</v>
      </c>
      <c r="F25" s="251"/>
    </row>
    <row r="26" customFormat="false" ht="17" hidden="false" customHeight="false" outlineLevel="0" collapsed="false">
      <c r="A26" s="71"/>
      <c r="B26" s="28"/>
      <c r="C26" s="28" t="s">
        <v>1212</v>
      </c>
      <c r="D26" s="28"/>
      <c r="E26" s="28" t="s">
        <v>1213</v>
      </c>
      <c r="F26" s="251"/>
    </row>
    <row r="27" customFormat="false" ht="85" hidden="false" customHeight="false" outlineLevel="0" collapsed="false">
      <c r="A27" s="71"/>
      <c r="B27" s="28"/>
      <c r="C27" s="28"/>
      <c r="D27" s="28"/>
      <c r="E27" s="28" t="s">
        <v>1214</v>
      </c>
      <c r="F27" s="251"/>
    </row>
    <row r="28" customFormat="false" ht="34" hidden="false" customHeight="false" outlineLevel="0" collapsed="false">
      <c r="A28" s="71"/>
      <c r="B28" s="28"/>
      <c r="C28" s="28"/>
      <c r="D28" s="28"/>
      <c r="E28" s="28" t="s">
        <v>1215</v>
      </c>
      <c r="F28" s="251"/>
    </row>
    <row r="29" customFormat="false" ht="34" hidden="false" customHeight="false" outlineLevel="0" collapsed="false">
      <c r="A29" s="71"/>
      <c r="B29" s="28"/>
      <c r="C29" s="28"/>
      <c r="D29" s="28"/>
      <c r="E29" s="28" t="s">
        <v>1216</v>
      </c>
      <c r="F29" s="251"/>
    </row>
    <row r="30" customFormat="false" ht="15.75" hidden="false" customHeight="true" outlineLevel="0" collapsed="false">
      <c r="A30" s="224"/>
      <c r="B30" s="84"/>
      <c r="C30" s="251"/>
      <c r="D30" s="251"/>
      <c r="E30" s="252"/>
      <c r="F30" s="251"/>
    </row>
    <row r="31" customFormat="false" ht="15.75" hidden="false" customHeight="true" outlineLevel="0" collapsed="false">
      <c r="A31" s="224"/>
      <c r="B31" s="224"/>
      <c r="C31" s="251"/>
      <c r="D31" s="251"/>
      <c r="E31" s="252"/>
      <c r="F31" s="251"/>
    </row>
    <row r="32" customFormat="false" ht="15.75" hidden="false" customHeight="true" outlineLevel="0" collapsed="false">
      <c r="A32" s="224"/>
      <c r="B32" s="224"/>
      <c r="C32" s="251"/>
      <c r="D32" s="251"/>
      <c r="E32" s="252"/>
      <c r="F32" s="251"/>
    </row>
    <row r="33" customFormat="false" ht="15.75" hidden="false" customHeight="true" outlineLevel="0" collapsed="false">
      <c r="A33" s="224"/>
      <c r="B33" s="224"/>
      <c r="C33" s="251"/>
      <c r="D33" s="251"/>
      <c r="E33" s="252"/>
      <c r="F33" s="251"/>
    </row>
    <row r="34" customFormat="false" ht="15.75" hidden="false" customHeight="true" outlineLevel="0" collapsed="false">
      <c r="A34" s="224"/>
      <c r="B34" s="224"/>
      <c r="C34" s="251"/>
      <c r="D34" s="251"/>
      <c r="E34" s="252"/>
      <c r="F34" s="251"/>
    </row>
    <row r="35" customFormat="false" ht="15.75" hidden="false" customHeight="true" outlineLevel="0" collapsed="false">
      <c r="A35" s="224"/>
      <c r="B35" s="224"/>
      <c r="C35" s="251"/>
      <c r="D35" s="251"/>
      <c r="E35" s="252"/>
      <c r="F35" s="251"/>
    </row>
    <row r="36" customFormat="false" ht="15.75" hidden="false" customHeight="true" outlineLevel="0" collapsed="false">
      <c r="A36" s="224"/>
      <c r="B36" s="224"/>
      <c r="C36" s="251"/>
      <c r="D36" s="251"/>
      <c r="E36" s="252"/>
      <c r="F36" s="251"/>
    </row>
    <row r="37" customFormat="false" ht="15.75" hidden="false" customHeight="true" outlineLevel="0" collapsed="false">
      <c r="A37" s="224"/>
      <c r="B37" s="224"/>
      <c r="C37" s="251"/>
      <c r="D37" s="251"/>
      <c r="E37" s="252"/>
      <c r="F37" s="251"/>
    </row>
    <row r="38" customFormat="false" ht="15.75" hidden="false" customHeight="true" outlineLevel="0" collapsed="false">
      <c r="A38" s="224"/>
      <c r="B38" s="224"/>
      <c r="C38" s="251"/>
      <c r="D38" s="251"/>
      <c r="E38" s="252"/>
      <c r="F38" s="251"/>
    </row>
    <row r="39" customFormat="false" ht="15.75" hidden="false" customHeight="true" outlineLevel="0" collapsed="false">
      <c r="A39" s="224"/>
      <c r="B39" s="224"/>
      <c r="C39" s="251"/>
      <c r="D39" s="251"/>
      <c r="E39" s="252"/>
      <c r="F39" s="251"/>
    </row>
    <row r="40" customFormat="false" ht="15.75" hidden="false" customHeight="true" outlineLevel="0" collapsed="false">
      <c r="A40" s="224"/>
      <c r="B40" s="224"/>
      <c r="C40" s="251"/>
      <c r="D40" s="251"/>
      <c r="E40" s="252"/>
      <c r="F40" s="251"/>
    </row>
    <row r="41" customFormat="false" ht="15.75" hidden="false" customHeight="true" outlineLevel="0" collapsed="false">
      <c r="A41" s="224"/>
      <c r="B41" s="224"/>
      <c r="C41" s="251"/>
      <c r="D41" s="251"/>
      <c r="E41" s="252"/>
      <c r="F41" s="251"/>
    </row>
    <row r="42" customFormat="false" ht="15.75" hidden="false" customHeight="true" outlineLevel="0" collapsed="false">
      <c r="A42" s="224"/>
      <c r="B42" s="224"/>
      <c r="C42" s="251"/>
      <c r="D42" s="251"/>
      <c r="E42" s="252"/>
      <c r="F42" s="251"/>
    </row>
    <row r="43" customFormat="false" ht="15.75" hidden="false" customHeight="true" outlineLevel="0" collapsed="false">
      <c r="A43" s="224"/>
      <c r="B43" s="224"/>
      <c r="C43" s="251"/>
      <c r="D43" s="251"/>
      <c r="E43" s="252"/>
      <c r="F43" s="251"/>
    </row>
    <row r="44" customFormat="false" ht="15.75" hidden="false" customHeight="true" outlineLevel="0" collapsed="false">
      <c r="A44" s="224"/>
      <c r="B44" s="224"/>
      <c r="C44" s="251"/>
      <c r="D44" s="251"/>
      <c r="E44" s="252"/>
      <c r="F44" s="251"/>
    </row>
    <row r="45" customFormat="false" ht="15.75" hidden="false" customHeight="true" outlineLevel="0" collapsed="false">
      <c r="A45" s="224"/>
      <c r="B45" s="224"/>
      <c r="C45" s="251"/>
      <c r="D45" s="251"/>
      <c r="E45" s="252"/>
      <c r="F45" s="251"/>
    </row>
    <row r="46" customFormat="false" ht="15.75" hidden="false" customHeight="true" outlineLevel="0" collapsed="false">
      <c r="A46" s="224"/>
      <c r="B46" s="224"/>
      <c r="C46" s="251"/>
      <c r="D46" s="251"/>
      <c r="E46" s="252"/>
      <c r="F46" s="251"/>
    </row>
    <row r="47" customFormat="false" ht="15.75" hidden="false" customHeight="true" outlineLevel="0" collapsed="false">
      <c r="A47" s="224"/>
      <c r="B47" s="224"/>
      <c r="C47" s="251"/>
      <c r="D47" s="251"/>
      <c r="E47" s="252"/>
      <c r="F47" s="251"/>
    </row>
    <row r="48" customFormat="false" ht="15.75" hidden="false" customHeight="true" outlineLevel="0" collapsed="false">
      <c r="A48" s="224"/>
      <c r="B48" s="224"/>
      <c r="C48" s="251"/>
      <c r="D48" s="251"/>
      <c r="E48" s="252"/>
      <c r="F48" s="251"/>
    </row>
    <row r="49" customFormat="false" ht="15.75" hidden="false" customHeight="true" outlineLevel="0" collapsed="false">
      <c r="A49" s="224"/>
      <c r="B49" s="224"/>
      <c r="C49" s="251"/>
      <c r="D49" s="251"/>
      <c r="E49" s="252"/>
      <c r="F49" s="251"/>
    </row>
    <row r="50" customFormat="false" ht="15.75" hidden="false" customHeight="true" outlineLevel="0" collapsed="false">
      <c r="A50" s="224"/>
      <c r="B50" s="224"/>
      <c r="C50" s="251"/>
      <c r="D50" s="251"/>
      <c r="E50" s="252"/>
      <c r="F50" s="251"/>
    </row>
    <row r="51" customFormat="false" ht="15.75" hidden="false" customHeight="true" outlineLevel="0" collapsed="false">
      <c r="A51" s="224"/>
      <c r="B51" s="224"/>
      <c r="C51" s="251"/>
      <c r="D51" s="251"/>
      <c r="E51" s="252"/>
      <c r="F51" s="251"/>
    </row>
    <row r="52" customFormat="false" ht="15.75" hidden="false" customHeight="true" outlineLevel="0" collapsed="false">
      <c r="A52" s="224"/>
      <c r="B52" s="224"/>
      <c r="C52" s="251"/>
      <c r="D52" s="251"/>
      <c r="E52" s="252"/>
      <c r="F52" s="251"/>
    </row>
    <row r="53" customFormat="false" ht="15.75" hidden="false" customHeight="true" outlineLevel="0" collapsed="false">
      <c r="A53" s="224"/>
      <c r="B53" s="224"/>
      <c r="C53" s="251"/>
      <c r="D53" s="251"/>
      <c r="E53" s="252"/>
      <c r="F53" s="251"/>
    </row>
    <row r="54" customFormat="false" ht="15.75" hidden="false" customHeight="true" outlineLevel="0" collapsed="false">
      <c r="A54" s="224"/>
      <c r="B54" s="224"/>
      <c r="C54" s="251"/>
      <c r="D54" s="251"/>
      <c r="E54" s="252"/>
      <c r="F54" s="251"/>
    </row>
    <row r="55" customFormat="false" ht="15.75" hidden="false" customHeight="true" outlineLevel="0" collapsed="false">
      <c r="A55" s="224"/>
      <c r="B55" s="224"/>
      <c r="C55" s="251"/>
      <c r="D55" s="251"/>
      <c r="E55" s="252"/>
      <c r="F55" s="251"/>
    </row>
    <row r="56" customFormat="false" ht="15.75" hidden="false" customHeight="true" outlineLevel="0" collapsed="false">
      <c r="A56" s="224"/>
      <c r="B56" s="224"/>
      <c r="C56" s="251"/>
      <c r="D56" s="251"/>
      <c r="E56" s="252"/>
      <c r="F56" s="251"/>
    </row>
    <row r="57" customFormat="false" ht="15.75" hidden="false" customHeight="true" outlineLevel="0" collapsed="false">
      <c r="A57" s="224"/>
      <c r="B57" s="224"/>
      <c r="C57" s="251"/>
      <c r="D57" s="251"/>
      <c r="E57" s="252"/>
      <c r="F57" s="251"/>
    </row>
    <row r="58" customFormat="false" ht="15.75" hidden="false" customHeight="true" outlineLevel="0" collapsed="false">
      <c r="A58" s="224"/>
      <c r="B58" s="224"/>
      <c r="C58" s="251"/>
      <c r="D58" s="251"/>
      <c r="E58" s="252"/>
      <c r="F58" s="251"/>
    </row>
    <row r="59" customFormat="false" ht="15.75" hidden="false" customHeight="true" outlineLevel="0" collapsed="false">
      <c r="A59" s="224"/>
      <c r="B59" s="225"/>
      <c r="C59" s="251"/>
      <c r="D59" s="251"/>
      <c r="E59" s="252"/>
      <c r="F59" s="251"/>
    </row>
    <row r="60" customFormat="false" ht="15.75" hidden="false" customHeight="true" outlineLevel="0" collapsed="false">
      <c r="A60" s="224"/>
      <c r="B60" s="225"/>
      <c r="C60" s="251"/>
      <c r="D60" s="251"/>
      <c r="E60" s="252"/>
      <c r="F60" s="251"/>
    </row>
    <row r="61" customFormat="false" ht="15.75" hidden="false" customHeight="true" outlineLevel="0" collapsed="false">
      <c r="A61" s="224"/>
      <c r="B61" s="225"/>
      <c r="C61" s="251"/>
      <c r="D61" s="251"/>
      <c r="E61" s="252"/>
      <c r="F61" s="251"/>
    </row>
    <row r="62" customFormat="false" ht="15.75" hidden="false" customHeight="true" outlineLevel="0" collapsed="false">
      <c r="A62" s="224"/>
      <c r="B62" s="225"/>
      <c r="C62" s="251"/>
      <c r="D62" s="251"/>
      <c r="E62" s="252"/>
      <c r="F62" s="251"/>
    </row>
    <row r="63" customFormat="false" ht="15.75" hidden="false" customHeight="true" outlineLevel="0" collapsed="false">
      <c r="A63" s="224"/>
      <c r="B63" s="225"/>
      <c r="C63" s="251"/>
      <c r="D63" s="251"/>
      <c r="E63" s="252"/>
      <c r="F63" s="251"/>
    </row>
    <row r="64" customFormat="false" ht="15.75" hidden="false" customHeight="true" outlineLevel="0" collapsed="false">
      <c r="A64" s="224"/>
      <c r="B64" s="225"/>
      <c r="C64" s="251"/>
      <c r="D64" s="251"/>
      <c r="E64" s="252"/>
      <c r="F64" s="251"/>
    </row>
    <row r="65" customFormat="false" ht="15.75" hidden="false" customHeight="true" outlineLevel="0" collapsed="false">
      <c r="A65" s="224"/>
      <c r="B65" s="225"/>
      <c r="C65" s="251"/>
      <c r="D65" s="251"/>
      <c r="E65" s="252"/>
      <c r="F65" s="251"/>
    </row>
    <row r="66" customFormat="false" ht="15.75" hidden="false" customHeight="true" outlineLevel="0" collapsed="false">
      <c r="A66" s="224"/>
      <c r="B66" s="225"/>
      <c r="C66" s="251"/>
      <c r="D66" s="251"/>
      <c r="E66" s="252"/>
      <c r="F66" s="251"/>
    </row>
    <row r="67" customFormat="false" ht="15.75" hidden="false" customHeight="true" outlineLevel="0" collapsed="false">
      <c r="A67" s="224"/>
      <c r="B67" s="225"/>
      <c r="C67" s="251"/>
      <c r="D67" s="251"/>
      <c r="E67" s="252"/>
      <c r="F67" s="251"/>
    </row>
    <row r="68" customFormat="false" ht="15.75" hidden="false" customHeight="true" outlineLevel="0" collapsed="false">
      <c r="A68" s="224"/>
      <c r="B68" s="225"/>
      <c r="C68" s="251"/>
      <c r="D68" s="251"/>
      <c r="E68" s="252"/>
      <c r="F68" s="251"/>
    </row>
    <row r="69" customFormat="false" ht="15.75" hidden="false" customHeight="true" outlineLevel="0" collapsed="false">
      <c r="A69" s="224"/>
      <c r="B69" s="225"/>
      <c r="C69" s="251"/>
      <c r="D69" s="251"/>
      <c r="E69" s="252"/>
      <c r="F69" s="251"/>
    </row>
    <row r="70" customFormat="false" ht="15.75" hidden="false" customHeight="true" outlineLevel="0" collapsed="false">
      <c r="A70" s="224"/>
      <c r="B70" s="225"/>
      <c r="C70" s="251"/>
      <c r="D70" s="251"/>
      <c r="E70" s="252"/>
      <c r="F70" s="251"/>
    </row>
    <row r="71" customFormat="false" ht="15.75" hidden="false" customHeight="true" outlineLevel="0" collapsed="false">
      <c r="A71" s="224"/>
      <c r="B71" s="225"/>
      <c r="C71" s="251"/>
      <c r="D71" s="251"/>
      <c r="E71" s="252"/>
      <c r="F71" s="251"/>
    </row>
    <row r="72" customFormat="false" ht="15.75" hidden="false" customHeight="true" outlineLevel="0" collapsed="false">
      <c r="A72" s="224"/>
      <c r="B72" s="225"/>
      <c r="C72" s="251"/>
      <c r="D72" s="251"/>
      <c r="E72" s="252"/>
      <c r="F72" s="251"/>
    </row>
    <row r="73" customFormat="false" ht="15.75" hidden="false" customHeight="true" outlineLevel="0" collapsed="false">
      <c r="A73" s="224"/>
      <c r="B73" s="225"/>
      <c r="C73" s="251"/>
      <c r="D73" s="251"/>
      <c r="E73" s="252"/>
      <c r="F73" s="251"/>
    </row>
    <row r="74" customFormat="false" ht="15.75" hidden="false" customHeight="true" outlineLevel="0" collapsed="false">
      <c r="A74" s="224"/>
      <c r="B74" s="225"/>
      <c r="C74" s="251"/>
      <c r="D74" s="251"/>
      <c r="E74" s="252"/>
      <c r="F74" s="251"/>
    </row>
    <row r="75" customFormat="false" ht="15.75" hidden="false" customHeight="true" outlineLevel="0" collapsed="false">
      <c r="A75" s="224"/>
      <c r="B75" s="225"/>
      <c r="C75" s="251"/>
      <c r="D75" s="251"/>
      <c r="E75" s="252"/>
      <c r="F75" s="251"/>
    </row>
    <row r="76" customFormat="false" ht="15.75" hidden="false" customHeight="true" outlineLevel="0" collapsed="false">
      <c r="A76" s="224"/>
      <c r="B76" s="225"/>
      <c r="C76" s="251"/>
      <c r="D76" s="251"/>
      <c r="E76" s="252"/>
      <c r="F76" s="251"/>
    </row>
    <row r="77" customFormat="false" ht="15.75" hidden="false" customHeight="true" outlineLevel="0" collapsed="false">
      <c r="A77" s="224"/>
      <c r="B77" s="225"/>
      <c r="C77" s="251"/>
      <c r="D77" s="251"/>
      <c r="E77" s="252"/>
      <c r="F77" s="251"/>
    </row>
    <row r="78" customFormat="false" ht="15.75" hidden="false" customHeight="true" outlineLevel="0" collapsed="false">
      <c r="A78" s="224"/>
      <c r="B78" s="225"/>
      <c r="C78" s="251"/>
      <c r="D78" s="251"/>
      <c r="E78" s="252"/>
      <c r="F78" s="251"/>
    </row>
    <row r="79" customFormat="false" ht="15.75" hidden="false" customHeight="true" outlineLevel="0" collapsed="false">
      <c r="A79" s="224"/>
      <c r="B79" s="225"/>
      <c r="C79" s="251"/>
      <c r="D79" s="251"/>
      <c r="E79" s="252"/>
      <c r="F79" s="251"/>
    </row>
    <row r="80" customFormat="false" ht="15.75" hidden="false" customHeight="true" outlineLevel="0" collapsed="false">
      <c r="A80" s="224"/>
      <c r="B80" s="225"/>
      <c r="C80" s="251"/>
      <c r="D80" s="251"/>
      <c r="E80" s="252"/>
      <c r="F80" s="251"/>
    </row>
    <row r="81" customFormat="false" ht="15.75" hidden="false" customHeight="true" outlineLevel="0" collapsed="false">
      <c r="A81" s="224"/>
      <c r="B81" s="225"/>
      <c r="C81" s="251"/>
      <c r="D81" s="251"/>
      <c r="E81" s="252"/>
      <c r="F81" s="251"/>
    </row>
    <row r="82" customFormat="false" ht="15.75" hidden="false" customHeight="true" outlineLevel="0" collapsed="false">
      <c r="A82" s="224"/>
      <c r="B82" s="225"/>
      <c r="C82" s="251"/>
      <c r="D82" s="251"/>
      <c r="E82" s="252"/>
      <c r="F82" s="251"/>
    </row>
    <row r="83" customFormat="false" ht="15.75" hidden="false" customHeight="true" outlineLevel="0" collapsed="false">
      <c r="A83" s="224"/>
      <c r="B83" s="225"/>
      <c r="C83" s="251"/>
      <c r="D83" s="251"/>
      <c r="E83" s="252"/>
      <c r="F83" s="251"/>
    </row>
    <row r="84" customFormat="false" ht="15.75" hidden="false" customHeight="true" outlineLevel="0" collapsed="false">
      <c r="A84" s="224"/>
      <c r="B84" s="225"/>
      <c r="C84" s="251"/>
      <c r="D84" s="251"/>
      <c r="E84" s="252"/>
      <c r="F84" s="251"/>
    </row>
    <row r="85" customFormat="false" ht="15.75" hidden="false" customHeight="true" outlineLevel="0" collapsed="false">
      <c r="A85" s="224"/>
      <c r="B85" s="225"/>
      <c r="C85" s="251"/>
      <c r="D85" s="251"/>
      <c r="E85" s="252"/>
      <c r="F85" s="251"/>
    </row>
    <row r="86" customFormat="false" ht="15.75" hidden="false" customHeight="true" outlineLevel="0" collapsed="false">
      <c r="A86" s="224"/>
      <c r="B86" s="225"/>
      <c r="C86" s="251"/>
      <c r="D86" s="251"/>
      <c r="E86" s="252"/>
      <c r="F86" s="251"/>
    </row>
    <row r="87" customFormat="false" ht="15.75" hidden="false" customHeight="true" outlineLevel="0" collapsed="false">
      <c r="A87" s="224"/>
      <c r="B87" s="225"/>
      <c r="C87" s="251"/>
      <c r="D87" s="251"/>
      <c r="E87" s="252"/>
      <c r="F87" s="251"/>
    </row>
    <row r="88" customFormat="false" ht="15.75" hidden="false" customHeight="true" outlineLevel="0" collapsed="false">
      <c r="A88" s="224"/>
      <c r="B88" s="225"/>
      <c r="C88" s="251"/>
      <c r="D88" s="251"/>
      <c r="E88" s="252"/>
      <c r="F88" s="251"/>
    </row>
    <row r="89" customFormat="false" ht="15.75" hidden="false" customHeight="true" outlineLevel="0" collapsed="false">
      <c r="A89" s="224"/>
      <c r="B89" s="225"/>
      <c r="C89" s="251"/>
      <c r="D89" s="251"/>
      <c r="E89" s="252"/>
      <c r="F89" s="251"/>
    </row>
    <row r="90" customFormat="false" ht="15.75" hidden="false" customHeight="true" outlineLevel="0" collapsed="false">
      <c r="A90" s="224"/>
      <c r="B90" s="225"/>
      <c r="C90" s="251"/>
      <c r="D90" s="251"/>
      <c r="E90" s="252"/>
      <c r="F90" s="251"/>
    </row>
    <row r="91" customFormat="false" ht="15.75" hidden="false" customHeight="true" outlineLevel="0" collapsed="false">
      <c r="A91" s="224"/>
      <c r="B91" s="225"/>
      <c r="C91" s="251"/>
      <c r="D91" s="251"/>
      <c r="E91" s="252"/>
      <c r="F91" s="251"/>
    </row>
    <row r="92" customFormat="false" ht="15.75" hidden="false" customHeight="true" outlineLevel="0" collapsed="false">
      <c r="A92" s="224"/>
      <c r="B92" s="225"/>
      <c r="C92" s="251"/>
      <c r="D92" s="251"/>
      <c r="E92" s="252"/>
      <c r="F92" s="251"/>
    </row>
    <row r="93" customFormat="false" ht="15.75" hidden="false" customHeight="true" outlineLevel="0" collapsed="false">
      <c r="A93" s="224"/>
      <c r="B93" s="225"/>
      <c r="C93" s="251"/>
      <c r="D93" s="251"/>
      <c r="E93" s="252"/>
      <c r="F93" s="251"/>
    </row>
    <row r="94" customFormat="false" ht="15.75" hidden="false" customHeight="true" outlineLevel="0" collapsed="false">
      <c r="A94" s="224"/>
      <c r="B94" s="225"/>
      <c r="C94" s="251"/>
      <c r="D94" s="251"/>
      <c r="E94" s="252"/>
      <c r="F94" s="251"/>
    </row>
    <row r="95" customFormat="false" ht="15.75" hidden="false" customHeight="true" outlineLevel="0" collapsed="false">
      <c r="A95" s="224"/>
      <c r="B95" s="225"/>
      <c r="C95" s="251"/>
      <c r="D95" s="251"/>
      <c r="E95" s="252"/>
      <c r="F95" s="251"/>
    </row>
    <row r="96" customFormat="false" ht="15.75" hidden="false" customHeight="true" outlineLevel="0" collapsed="false">
      <c r="A96" s="224"/>
      <c r="B96" s="225"/>
      <c r="C96" s="251"/>
      <c r="D96" s="251"/>
      <c r="E96" s="252"/>
      <c r="F96" s="251"/>
    </row>
    <row r="97" customFormat="false" ht="15.75" hidden="false" customHeight="true" outlineLevel="0" collapsed="false">
      <c r="A97" s="224"/>
      <c r="B97" s="225"/>
      <c r="C97" s="251"/>
      <c r="D97" s="251"/>
      <c r="E97" s="252"/>
      <c r="F97" s="251"/>
    </row>
    <row r="98" customFormat="false" ht="15.75" hidden="false" customHeight="true" outlineLevel="0" collapsed="false">
      <c r="A98" s="224"/>
      <c r="B98" s="225"/>
      <c r="C98" s="251"/>
      <c r="D98" s="251"/>
      <c r="E98" s="252"/>
      <c r="F98" s="251"/>
    </row>
    <row r="99" customFormat="false" ht="15.75" hidden="false" customHeight="true" outlineLevel="0" collapsed="false">
      <c r="A99" s="224"/>
      <c r="B99" s="225"/>
      <c r="C99" s="251"/>
      <c r="D99" s="251"/>
      <c r="E99" s="252"/>
      <c r="F99" s="251"/>
    </row>
    <row r="100" customFormat="false" ht="15.75" hidden="false" customHeight="true" outlineLevel="0" collapsed="false">
      <c r="A100" s="224"/>
      <c r="B100" s="225"/>
      <c r="C100" s="251"/>
      <c r="D100" s="251"/>
      <c r="E100" s="252"/>
      <c r="F100" s="251"/>
    </row>
    <row r="101" customFormat="false" ht="15.75" hidden="false" customHeight="true" outlineLevel="0" collapsed="false">
      <c r="A101" s="224"/>
      <c r="B101" s="225"/>
      <c r="C101" s="251"/>
      <c r="D101" s="251"/>
      <c r="E101" s="252"/>
      <c r="F101" s="251"/>
    </row>
    <row r="102" customFormat="false" ht="15.75" hidden="false" customHeight="true" outlineLevel="0" collapsed="false">
      <c r="A102" s="224"/>
      <c r="B102" s="225"/>
      <c r="C102" s="251"/>
      <c r="D102" s="251"/>
      <c r="E102" s="252"/>
      <c r="F102" s="251"/>
    </row>
    <row r="103" customFormat="false" ht="15.75" hidden="false" customHeight="true" outlineLevel="0" collapsed="false">
      <c r="A103" s="224"/>
      <c r="B103" s="225"/>
      <c r="C103" s="251"/>
      <c r="D103" s="251"/>
      <c r="E103" s="252"/>
      <c r="F103" s="251"/>
    </row>
    <row r="104" customFormat="false" ht="15.75" hidden="false" customHeight="true" outlineLevel="0" collapsed="false">
      <c r="A104" s="224"/>
      <c r="B104" s="225"/>
      <c r="C104" s="251"/>
      <c r="D104" s="251"/>
      <c r="E104" s="252"/>
      <c r="F104" s="251"/>
    </row>
    <row r="105" customFormat="false" ht="15.75" hidden="false" customHeight="true" outlineLevel="0" collapsed="false">
      <c r="A105" s="224"/>
      <c r="B105" s="225"/>
      <c r="C105" s="251"/>
      <c r="D105" s="251"/>
      <c r="E105" s="252"/>
      <c r="F105" s="251"/>
    </row>
    <row r="106" customFormat="false" ht="15.75" hidden="false" customHeight="true" outlineLevel="0" collapsed="false">
      <c r="A106" s="224"/>
      <c r="B106" s="225"/>
      <c r="C106" s="251"/>
      <c r="D106" s="251"/>
      <c r="E106" s="252"/>
      <c r="F106" s="251"/>
    </row>
    <row r="107" customFormat="false" ht="15.75" hidden="false" customHeight="true" outlineLevel="0" collapsed="false">
      <c r="A107" s="224"/>
      <c r="B107" s="225"/>
      <c r="C107" s="251"/>
      <c r="D107" s="251"/>
      <c r="E107" s="252"/>
      <c r="F107" s="251"/>
    </row>
    <row r="108" customFormat="false" ht="15.75" hidden="false" customHeight="true" outlineLevel="0" collapsed="false">
      <c r="A108" s="224"/>
      <c r="B108" s="225"/>
      <c r="C108" s="251"/>
      <c r="D108" s="251"/>
      <c r="E108" s="252"/>
      <c r="F108" s="251"/>
    </row>
    <row r="109" customFormat="false" ht="15.75" hidden="false" customHeight="true" outlineLevel="0" collapsed="false">
      <c r="A109" s="224"/>
      <c r="B109" s="225"/>
      <c r="C109" s="251"/>
      <c r="D109" s="251"/>
      <c r="E109" s="252"/>
      <c r="F109" s="251"/>
    </row>
    <row r="110" customFormat="false" ht="15.75" hidden="false" customHeight="true" outlineLevel="0" collapsed="false">
      <c r="A110" s="224"/>
      <c r="B110" s="225"/>
      <c r="C110" s="251"/>
      <c r="D110" s="251"/>
      <c r="E110" s="252"/>
      <c r="F110" s="251"/>
    </row>
    <row r="111" customFormat="false" ht="15.75" hidden="false" customHeight="true" outlineLevel="0" collapsed="false">
      <c r="A111" s="224"/>
      <c r="B111" s="225"/>
      <c r="C111" s="251"/>
      <c r="D111" s="251"/>
      <c r="E111" s="252"/>
      <c r="F111" s="251"/>
    </row>
    <row r="112" customFormat="false" ht="15.75" hidden="false" customHeight="true" outlineLevel="0" collapsed="false">
      <c r="A112" s="224"/>
      <c r="B112" s="225"/>
      <c r="C112" s="251"/>
      <c r="D112" s="251"/>
      <c r="E112" s="252"/>
      <c r="F112" s="251"/>
    </row>
    <row r="113" customFormat="false" ht="15.75" hidden="false" customHeight="true" outlineLevel="0" collapsed="false">
      <c r="A113" s="224"/>
      <c r="B113" s="225"/>
      <c r="C113" s="251"/>
      <c r="D113" s="251"/>
      <c r="E113" s="252"/>
      <c r="F113" s="251"/>
    </row>
    <row r="114" customFormat="false" ht="15.75" hidden="false" customHeight="true" outlineLevel="0" collapsed="false">
      <c r="A114" s="224"/>
      <c r="B114" s="225"/>
      <c r="C114" s="251"/>
      <c r="D114" s="251"/>
      <c r="E114" s="252"/>
      <c r="F114" s="251"/>
    </row>
    <row r="115" customFormat="false" ht="15.75" hidden="false" customHeight="true" outlineLevel="0" collapsed="false">
      <c r="A115" s="224"/>
      <c r="B115" s="225"/>
      <c r="C115" s="251"/>
      <c r="D115" s="251"/>
      <c r="E115" s="252"/>
      <c r="F115" s="251"/>
    </row>
    <row r="116" customFormat="false" ht="15.75" hidden="false" customHeight="true" outlineLevel="0" collapsed="false">
      <c r="A116" s="224"/>
      <c r="B116" s="225"/>
      <c r="C116" s="251"/>
      <c r="D116" s="251"/>
      <c r="E116" s="252"/>
      <c r="F116" s="251"/>
    </row>
    <row r="117" customFormat="false" ht="15.75" hidden="false" customHeight="true" outlineLevel="0" collapsed="false">
      <c r="A117" s="224"/>
      <c r="B117" s="225"/>
      <c r="C117" s="251"/>
      <c r="D117" s="251"/>
      <c r="E117" s="252"/>
      <c r="F117" s="251"/>
    </row>
    <row r="118" customFormat="false" ht="15.75" hidden="false" customHeight="true" outlineLevel="0" collapsed="false">
      <c r="A118" s="224"/>
      <c r="B118" s="225"/>
      <c r="C118" s="251"/>
      <c r="D118" s="251"/>
      <c r="E118" s="252"/>
      <c r="F118" s="251"/>
    </row>
    <row r="119" customFormat="false" ht="15.75" hidden="false" customHeight="true" outlineLevel="0" collapsed="false">
      <c r="A119" s="224"/>
      <c r="B119" s="225"/>
      <c r="C119" s="251"/>
      <c r="D119" s="251"/>
      <c r="E119" s="252"/>
      <c r="F119" s="251"/>
    </row>
    <row r="120" customFormat="false" ht="15.75" hidden="false" customHeight="true" outlineLevel="0" collapsed="false">
      <c r="A120" s="224"/>
      <c r="B120" s="225"/>
      <c r="C120" s="251"/>
      <c r="D120" s="251"/>
      <c r="E120" s="252"/>
      <c r="F120" s="251"/>
    </row>
    <row r="121" customFormat="false" ht="15.75" hidden="false" customHeight="true" outlineLevel="0" collapsed="false">
      <c r="A121" s="224"/>
      <c r="B121" s="225"/>
      <c r="C121" s="251"/>
      <c r="D121" s="251"/>
      <c r="E121" s="252"/>
      <c r="F121" s="251"/>
    </row>
    <row r="122" customFormat="false" ht="15.75" hidden="false" customHeight="true" outlineLevel="0" collapsed="false">
      <c r="A122" s="224"/>
      <c r="B122" s="225"/>
      <c r="C122" s="251"/>
      <c r="D122" s="251"/>
      <c r="E122" s="252"/>
      <c r="F122" s="251"/>
    </row>
    <row r="123" customFormat="false" ht="15.75" hidden="false" customHeight="true" outlineLevel="0" collapsed="false">
      <c r="A123" s="224"/>
      <c r="B123" s="225"/>
      <c r="C123" s="251"/>
      <c r="D123" s="251"/>
      <c r="E123" s="252"/>
      <c r="F123" s="251"/>
    </row>
    <row r="124" customFormat="false" ht="15.75" hidden="false" customHeight="true" outlineLevel="0" collapsed="false">
      <c r="A124" s="224"/>
      <c r="B124" s="225"/>
      <c r="C124" s="251"/>
      <c r="D124" s="251"/>
      <c r="E124" s="252"/>
      <c r="F124" s="251"/>
    </row>
    <row r="125" customFormat="false" ht="15.75" hidden="false" customHeight="true" outlineLevel="0" collapsed="false">
      <c r="A125" s="224"/>
      <c r="B125" s="225"/>
      <c r="C125" s="251"/>
      <c r="D125" s="251"/>
      <c r="E125" s="252"/>
      <c r="F125" s="251"/>
    </row>
    <row r="126" customFormat="false" ht="15.75" hidden="false" customHeight="true" outlineLevel="0" collapsed="false">
      <c r="A126" s="224"/>
      <c r="B126" s="225"/>
      <c r="C126" s="251"/>
      <c r="D126" s="251"/>
      <c r="E126" s="252"/>
      <c r="F126" s="251"/>
    </row>
    <row r="127" customFormat="false" ht="15.75" hidden="false" customHeight="true" outlineLevel="0" collapsed="false">
      <c r="A127" s="224"/>
      <c r="B127" s="225"/>
      <c r="C127" s="251"/>
      <c r="D127" s="251"/>
      <c r="E127" s="252"/>
      <c r="F127" s="251"/>
    </row>
    <row r="128" customFormat="false" ht="15.75" hidden="false" customHeight="true" outlineLevel="0" collapsed="false">
      <c r="A128" s="224"/>
      <c r="B128" s="225"/>
      <c r="C128" s="251"/>
      <c r="D128" s="251"/>
      <c r="E128" s="252"/>
      <c r="F128" s="251"/>
    </row>
    <row r="129" customFormat="false" ht="15.75" hidden="false" customHeight="true" outlineLevel="0" collapsed="false">
      <c r="A129" s="224"/>
      <c r="B129" s="225"/>
      <c r="C129" s="251"/>
      <c r="D129" s="251"/>
      <c r="E129" s="252"/>
      <c r="F129" s="251"/>
    </row>
    <row r="130" customFormat="false" ht="15.75" hidden="false" customHeight="true" outlineLevel="0" collapsed="false">
      <c r="A130" s="224"/>
      <c r="B130" s="225"/>
      <c r="C130" s="251"/>
      <c r="D130" s="251"/>
      <c r="E130" s="252"/>
      <c r="F130" s="251"/>
    </row>
    <row r="131" customFormat="false" ht="15.75" hidden="false" customHeight="true" outlineLevel="0" collapsed="false">
      <c r="A131" s="224"/>
      <c r="B131" s="225"/>
      <c r="C131" s="251"/>
      <c r="D131" s="251"/>
      <c r="E131" s="252"/>
      <c r="F131" s="251"/>
    </row>
    <row r="132" customFormat="false" ht="15.75" hidden="false" customHeight="true" outlineLevel="0" collapsed="false">
      <c r="A132" s="224"/>
      <c r="B132" s="225"/>
      <c r="C132" s="251"/>
      <c r="D132" s="251"/>
      <c r="E132" s="252"/>
      <c r="F132" s="251"/>
    </row>
    <row r="133" customFormat="false" ht="15.75" hidden="false" customHeight="true" outlineLevel="0" collapsed="false">
      <c r="A133" s="224"/>
      <c r="B133" s="225"/>
      <c r="C133" s="251"/>
      <c r="D133" s="251"/>
      <c r="E133" s="252"/>
      <c r="F133" s="251"/>
    </row>
    <row r="134" customFormat="false" ht="15.75" hidden="false" customHeight="true" outlineLevel="0" collapsed="false">
      <c r="A134" s="224"/>
      <c r="B134" s="225"/>
      <c r="C134" s="251"/>
      <c r="D134" s="251"/>
      <c r="E134" s="252"/>
      <c r="F134" s="251"/>
    </row>
    <row r="135" customFormat="false" ht="15.75" hidden="false" customHeight="true" outlineLevel="0" collapsed="false">
      <c r="A135" s="224"/>
      <c r="B135" s="225"/>
      <c r="C135" s="251"/>
      <c r="D135" s="251"/>
      <c r="E135" s="252"/>
      <c r="F135" s="251"/>
    </row>
    <row r="136" customFormat="false" ht="15.75" hidden="false" customHeight="true" outlineLevel="0" collapsed="false">
      <c r="A136" s="224"/>
      <c r="B136" s="225"/>
      <c r="C136" s="251"/>
      <c r="D136" s="251"/>
      <c r="E136" s="252"/>
      <c r="F136" s="251"/>
    </row>
    <row r="137" customFormat="false" ht="15.75" hidden="false" customHeight="true" outlineLevel="0" collapsed="false">
      <c r="A137" s="224"/>
      <c r="B137" s="225"/>
      <c r="C137" s="251"/>
      <c r="D137" s="251"/>
      <c r="E137" s="252"/>
      <c r="F137" s="251"/>
    </row>
    <row r="138" customFormat="false" ht="15.75" hidden="false" customHeight="true" outlineLevel="0" collapsed="false">
      <c r="A138" s="224"/>
      <c r="B138" s="225"/>
      <c r="C138" s="251"/>
      <c r="D138" s="251"/>
      <c r="E138" s="252"/>
      <c r="F138" s="251"/>
    </row>
    <row r="139" customFormat="false" ht="15.75" hidden="false" customHeight="true" outlineLevel="0" collapsed="false">
      <c r="A139" s="224"/>
      <c r="B139" s="225"/>
      <c r="C139" s="251"/>
      <c r="D139" s="251"/>
      <c r="E139" s="252"/>
      <c r="F139" s="251"/>
    </row>
    <row r="140" customFormat="false" ht="15.75" hidden="false" customHeight="true" outlineLevel="0" collapsed="false">
      <c r="A140" s="224"/>
      <c r="B140" s="225"/>
      <c r="C140" s="251"/>
      <c r="D140" s="251"/>
      <c r="E140" s="252"/>
      <c r="F140" s="251"/>
    </row>
    <row r="141" customFormat="false" ht="15.75" hidden="false" customHeight="true" outlineLevel="0" collapsed="false">
      <c r="A141" s="224"/>
      <c r="B141" s="225"/>
      <c r="C141" s="251"/>
      <c r="D141" s="251"/>
      <c r="E141" s="252"/>
      <c r="F141" s="251"/>
    </row>
    <row r="142" customFormat="false" ht="15.75" hidden="false" customHeight="true" outlineLevel="0" collapsed="false">
      <c r="A142" s="224"/>
      <c r="B142" s="225"/>
      <c r="C142" s="251"/>
      <c r="D142" s="251"/>
      <c r="E142" s="252"/>
      <c r="F142" s="251"/>
    </row>
    <row r="143" customFormat="false" ht="15.75" hidden="false" customHeight="true" outlineLevel="0" collapsed="false">
      <c r="A143" s="224"/>
      <c r="B143" s="225"/>
      <c r="C143" s="251"/>
      <c r="D143" s="251"/>
      <c r="E143" s="252"/>
      <c r="F143" s="251"/>
    </row>
    <row r="144" customFormat="false" ht="15.75" hidden="false" customHeight="true" outlineLevel="0" collapsed="false">
      <c r="A144" s="224"/>
      <c r="B144" s="225"/>
      <c r="C144" s="251"/>
      <c r="D144" s="251"/>
      <c r="E144" s="252"/>
      <c r="F144" s="251"/>
    </row>
    <row r="145" customFormat="false" ht="15.75" hidden="false" customHeight="true" outlineLevel="0" collapsed="false">
      <c r="A145" s="224"/>
      <c r="B145" s="225"/>
      <c r="C145" s="251"/>
      <c r="D145" s="251"/>
      <c r="E145" s="252"/>
      <c r="F145" s="251"/>
    </row>
    <row r="146" customFormat="false" ht="15.75" hidden="false" customHeight="true" outlineLevel="0" collapsed="false">
      <c r="A146" s="224"/>
      <c r="B146" s="225"/>
      <c r="C146" s="251"/>
      <c r="D146" s="251"/>
      <c r="E146" s="252"/>
      <c r="F146" s="251"/>
    </row>
    <row r="147" customFormat="false" ht="15.75" hidden="false" customHeight="true" outlineLevel="0" collapsed="false">
      <c r="A147" s="224"/>
      <c r="B147" s="225"/>
      <c r="C147" s="251"/>
      <c r="D147" s="251"/>
      <c r="E147" s="252"/>
      <c r="F147" s="251"/>
    </row>
    <row r="148" customFormat="false" ht="15.75" hidden="false" customHeight="true" outlineLevel="0" collapsed="false">
      <c r="A148" s="224"/>
      <c r="B148" s="225"/>
      <c r="C148" s="251"/>
      <c r="D148" s="251"/>
      <c r="E148" s="252"/>
      <c r="F148" s="251"/>
    </row>
    <row r="149" customFormat="false" ht="15.75" hidden="false" customHeight="true" outlineLevel="0" collapsed="false">
      <c r="A149" s="224"/>
      <c r="B149" s="225"/>
      <c r="C149" s="251"/>
      <c r="D149" s="251"/>
      <c r="E149" s="252"/>
      <c r="F149" s="251"/>
    </row>
    <row r="150" customFormat="false" ht="15.75" hidden="false" customHeight="true" outlineLevel="0" collapsed="false">
      <c r="A150" s="224"/>
      <c r="B150" s="225"/>
      <c r="C150" s="251"/>
      <c r="D150" s="251"/>
      <c r="E150" s="252"/>
      <c r="F150" s="251"/>
    </row>
    <row r="151" customFormat="false" ht="15.75" hidden="false" customHeight="true" outlineLevel="0" collapsed="false">
      <c r="A151" s="224"/>
      <c r="B151" s="225"/>
      <c r="C151" s="251"/>
      <c r="D151" s="251"/>
      <c r="E151" s="252"/>
      <c r="F151" s="251"/>
    </row>
    <row r="152" customFormat="false" ht="15.75" hidden="false" customHeight="true" outlineLevel="0" collapsed="false">
      <c r="A152" s="224"/>
      <c r="B152" s="225"/>
      <c r="C152" s="251"/>
      <c r="D152" s="251"/>
      <c r="E152" s="252"/>
      <c r="F152" s="251"/>
    </row>
    <row r="153" customFormat="false" ht="15.75" hidden="false" customHeight="true" outlineLevel="0" collapsed="false">
      <c r="A153" s="224"/>
      <c r="B153" s="225"/>
      <c r="C153" s="251"/>
      <c r="D153" s="251"/>
      <c r="E153" s="252"/>
      <c r="F153" s="251"/>
    </row>
    <row r="154" customFormat="false" ht="15.75" hidden="false" customHeight="true" outlineLevel="0" collapsed="false">
      <c r="A154" s="224"/>
      <c r="B154" s="225"/>
      <c r="C154" s="251"/>
      <c r="D154" s="251"/>
      <c r="E154" s="252"/>
      <c r="F154" s="251"/>
    </row>
    <row r="155" customFormat="false" ht="15.75" hidden="false" customHeight="true" outlineLevel="0" collapsed="false">
      <c r="A155" s="224"/>
      <c r="B155" s="225"/>
      <c r="C155" s="251"/>
      <c r="D155" s="251"/>
      <c r="E155" s="252"/>
      <c r="F155" s="251"/>
    </row>
    <row r="156" customFormat="false" ht="15.75" hidden="false" customHeight="true" outlineLevel="0" collapsed="false">
      <c r="A156" s="224"/>
      <c r="B156" s="225"/>
      <c r="C156" s="251"/>
      <c r="D156" s="251"/>
      <c r="E156" s="252"/>
      <c r="F156" s="251"/>
    </row>
    <row r="157" customFormat="false" ht="15.75" hidden="false" customHeight="true" outlineLevel="0" collapsed="false">
      <c r="A157" s="224"/>
      <c r="B157" s="225"/>
      <c r="C157" s="251"/>
      <c r="D157" s="251"/>
      <c r="E157" s="252"/>
      <c r="F157" s="251"/>
    </row>
    <row r="158" customFormat="false" ht="15.75" hidden="false" customHeight="true" outlineLevel="0" collapsed="false">
      <c r="A158" s="224"/>
      <c r="B158" s="225"/>
      <c r="C158" s="251"/>
      <c r="D158" s="251"/>
      <c r="E158" s="252"/>
      <c r="F158" s="251"/>
    </row>
    <row r="159" customFormat="false" ht="15.75" hidden="false" customHeight="true" outlineLevel="0" collapsed="false">
      <c r="A159" s="224"/>
      <c r="B159" s="225"/>
      <c r="C159" s="251"/>
      <c r="D159" s="251"/>
      <c r="E159" s="252"/>
      <c r="F159" s="251"/>
    </row>
    <row r="160" customFormat="false" ht="15.75" hidden="false" customHeight="true" outlineLevel="0" collapsed="false">
      <c r="A160" s="224"/>
      <c r="B160" s="225"/>
      <c r="C160" s="251"/>
      <c r="D160" s="251"/>
      <c r="E160" s="252"/>
      <c r="F160" s="251"/>
    </row>
    <row r="161" customFormat="false" ht="15.75" hidden="false" customHeight="true" outlineLevel="0" collapsed="false">
      <c r="A161" s="224"/>
      <c r="B161" s="225"/>
      <c r="C161" s="251"/>
      <c r="D161" s="251"/>
      <c r="E161" s="252"/>
      <c r="F161" s="251"/>
    </row>
    <row r="162" customFormat="false" ht="15.75" hidden="false" customHeight="true" outlineLevel="0" collapsed="false">
      <c r="A162" s="224"/>
      <c r="B162" s="225"/>
      <c r="C162" s="251"/>
      <c r="D162" s="251"/>
      <c r="E162" s="252"/>
      <c r="F162" s="251"/>
    </row>
    <row r="163" customFormat="false" ht="15.75" hidden="false" customHeight="true" outlineLevel="0" collapsed="false">
      <c r="A163" s="224"/>
      <c r="B163" s="225"/>
      <c r="C163" s="251"/>
      <c r="D163" s="251"/>
      <c r="E163" s="252"/>
      <c r="F163" s="251"/>
    </row>
    <row r="164" customFormat="false" ht="15.75" hidden="false" customHeight="true" outlineLevel="0" collapsed="false">
      <c r="A164" s="224"/>
      <c r="B164" s="225"/>
      <c r="C164" s="251"/>
      <c r="D164" s="251"/>
      <c r="E164" s="252"/>
      <c r="F164" s="251"/>
    </row>
    <row r="165" customFormat="false" ht="15.75" hidden="false" customHeight="true" outlineLevel="0" collapsed="false">
      <c r="A165" s="224"/>
      <c r="B165" s="225"/>
      <c r="C165" s="251"/>
      <c r="D165" s="251"/>
      <c r="E165" s="252"/>
      <c r="F165" s="251"/>
    </row>
    <row r="166" customFormat="false" ht="15.75" hidden="false" customHeight="true" outlineLevel="0" collapsed="false">
      <c r="A166" s="224"/>
      <c r="B166" s="225"/>
      <c r="C166" s="251"/>
      <c r="D166" s="251"/>
      <c r="E166" s="252"/>
      <c r="F166" s="251"/>
    </row>
    <row r="167" customFormat="false" ht="15.75" hidden="false" customHeight="true" outlineLevel="0" collapsed="false">
      <c r="A167" s="224"/>
      <c r="B167" s="225"/>
      <c r="C167" s="251"/>
      <c r="D167" s="251"/>
      <c r="E167" s="252"/>
      <c r="F167" s="251"/>
    </row>
    <row r="168" customFormat="false" ht="15.75" hidden="false" customHeight="true" outlineLevel="0" collapsed="false">
      <c r="A168" s="224"/>
      <c r="B168" s="225"/>
      <c r="C168" s="251"/>
      <c r="D168" s="251"/>
      <c r="E168" s="252"/>
      <c r="F168" s="251"/>
    </row>
    <row r="169" customFormat="false" ht="15.75" hidden="false" customHeight="true" outlineLevel="0" collapsed="false">
      <c r="A169" s="224"/>
      <c r="B169" s="225"/>
      <c r="C169" s="251"/>
      <c r="D169" s="251"/>
      <c r="E169" s="252"/>
      <c r="F169" s="251"/>
    </row>
    <row r="170" customFormat="false" ht="15.75" hidden="false" customHeight="true" outlineLevel="0" collapsed="false">
      <c r="A170" s="224"/>
      <c r="B170" s="225"/>
      <c r="C170" s="251"/>
      <c r="D170" s="251"/>
      <c r="E170" s="252"/>
      <c r="F170" s="251"/>
    </row>
    <row r="171" customFormat="false" ht="15.75" hidden="false" customHeight="true" outlineLevel="0" collapsed="false">
      <c r="A171" s="224"/>
      <c r="B171" s="225"/>
      <c r="C171" s="251"/>
      <c r="D171" s="251"/>
      <c r="E171" s="252"/>
      <c r="F171" s="251"/>
    </row>
    <row r="172" customFormat="false" ht="15.75" hidden="false" customHeight="true" outlineLevel="0" collapsed="false">
      <c r="A172" s="224"/>
      <c r="B172" s="225"/>
      <c r="C172" s="251"/>
      <c r="D172" s="251"/>
      <c r="E172" s="252"/>
      <c r="F172" s="251"/>
    </row>
    <row r="173" customFormat="false" ht="15.75" hidden="false" customHeight="true" outlineLevel="0" collapsed="false">
      <c r="A173" s="224"/>
      <c r="B173" s="225"/>
      <c r="C173" s="251"/>
      <c r="D173" s="251"/>
      <c r="E173" s="252"/>
      <c r="F173" s="251"/>
    </row>
    <row r="174" customFormat="false" ht="15.75" hidden="false" customHeight="true" outlineLevel="0" collapsed="false">
      <c r="A174" s="224"/>
      <c r="B174" s="225"/>
      <c r="C174" s="251"/>
      <c r="D174" s="251"/>
      <c r="E174" s="252"/>
      <c r="F174" s="251"/>
    </row>
    <row r="175" customFormat="false" ht="15.75" hidden="false" customHeight="true" outlineLevel="0" collapsed="false">
      <c r="A175" s="224"/>
      <c r="B175" s="225"/>
      <c r="C175" s="251"/>
      <c r="D175" s="251"/>
      <c r="E175" s="252"/>
      <c r="F175" s="251"/>
    </row>
    <row r="176" customFormat="false" ht="15.75" hidden="false" customHeight="true" outlineLevel="0" collapsed="false">
      <c r="A176" s="224"/>
      <c r="B176" s="225"/>
      <c r="C176" s="251"/>
      <c r="D176" s="251"/>
      <c r="E176" s="252"/>
      <c r="F176" s="251"/>
    </row>
    <row r="177" customFormat="false" ht="15.75" hidden="false" customHeight="true" outlineLevel="0" collapsed="false">
      <c r="A177" s="224"/>
      <c r="B177" s="225"/>
      <c r="C177" s="251"/>
      <c r="D177" s="251"/>
      <c r="E177" s="252"/>
      <c r="F177" s="251"/>
    </row>
    <row r="178" customFormat="false" ht="15.75" hidden="false" customHeight="true" outlineLevel="0" collapsed="false">
      <c r="A178" s="224"/>
      <c r="B178" s="225"/>
      <c r="C178" s="251"/>
      <c r="D178" s="251"/>
      <c r="E178" s="252"/>
      <c r="F178" s="251"/>
    </row>
    <row r="179" customFormat="false" ht="15.75" hidden="false" customHeight="true" outlineLevel="0" collapsed="false">
      <c r="A179" s="224"/>
      <c r="B179" s="225"/>
      <c r="C179" s="251"/>
      <c r="D179" s="251"/>
      <c r="E179" s="252"/>
      <c r="F179" s="251"/>
    </row>
    <row r="180" customFormat="false" ht="15.75" hidden="false" customHeight="true" outlineLevel="0" collapsed="false">
      <c r="A180" s="224"/>
      <c r="B180" s="225"/>
      <c r="C180" s="251"/>
      <c r="D180" s="251"/>
      <c r="E180" s="252"/>
      <c r="F180" s="251"/>
    </row>
    <row r="181" customFormat="false" ht="15.75" hidden="false" customHeight="true" outlineLevel="0" collapsed="false">
      <c r="A181" s="224"/>
      <c r="B181" s="225"/>
      <c r="C181" s="251"/>
      <c r="D181" s="251"/>
      <c r="E181" s="252"/>
      <c r="F181" s="251"/>
    </row>
    <row r="182" customFormat="false" ht="15.75" hidden="false" customHeight="true" outlineLevel="0" collapsed="false">
      <c r="A182" s="224"/>
      <c r="B182" s="225"/>
      <c r="C182" s="251"/>
      <c r="D182" s="251"/>
      <c r="E182" s="252"/>
      <c r="F182" s="251"/>
    </row>
    <row r="183" customFormat="false" ht="15.75" hidden="false" customHeight="true" outlineLevel="0" collapsed="false">
      <c r="A183" s="224"/>
      <c r="B183" s="225"/>
      <c r="C183" s="251"/>
      <c r="D183" s="251"/>
      <c r="E183" s="252"/>
      <c r="F183" s="251"/>
    </row>
    <row r="184" customFormat="false" ht="15.75" hidden="false" customHeight="true" outlineLevel="0" collapsed="false">
      <c r="A184" s="224"/>
      <c r="B184" s="225"/>
      <c r="C184" s="251"/>
      <c r="D184" s="251"/>
      <c r="E184" s="252"/>
      <c r="F184" s="251"/>
    </row>
    <row r="185" customFormat="false" ht="15.75" hidden="false" customHeight="true" outlineLevel="0" collapsed="false">
      <c r="A185" s="224"/>
      <c r="B185" s="225"/>
      <c r="C185" s="251"/>
      <c r="D185" s="251"/>
      <c r="E185" s="252"/>
      <c r="F185" s="251"/>
    </row>
    <row r="186" customFormat="false" ht="15.75" hidden="false" customHeight="true" outlineLevel="0" collapsed="false">
      <c r="A186" s="224"/>
      <c r="B186" s="225"/>
      <c r="C186" s="251"/>
      <c r="D186" s="251"/>
      <c r="E186" s="252"/>
      <c r="F186" s="251"/>
    </row>
    <row r="187" customFormat="false" ht="15.75" hidden="false" customHeight="true" outlineLevel="0" collapsed="false">
      <c r="A187" s="224"/>
      <c r="B187" s="225"/>
      <c r="C187" s="251"/>
      <c r="D187" s="251"/>
      <c r="E187" s="252"/>
      <c r="F187" s="251"/>
    </row>
    <row r="188" customFormat="false" ht="15.75" hidden="false" customHeight="true" outlineLevel="0" collapsed="false">
      <c r="A188" s="224"/>
      <c r="B188" s="225"/>
      <c r="C188" s="251"/>
      <c r="D188" s="251"/>
      <c r="E188" s="252"/>
      <c r="F188" s="251"/>
    </row>
    <row r="189" customFormat="false" ht="15.75" hidden="false" customHeight="true" outlineLevel="0" collapsed="false">
      <c r="A189" s="224"/>
      <c r="B189" s="225"/>
      <c r="C189" s="251"/>
      <c r="D189" s="251"/>
      <c r="E189" s="252"/>
      <c r="F189" s="251"/>
    </row>
    <row r="190" customFormat="false" ht="15.75" hidden="false" customHeight="true" outlineLevel="0" collapsed="false">
      <c r="A190" s="224"/>
      <c r="B190" s="225"/>
      <c r="C190" s="251"/>
      <c r="D190" s="251"/>
      <c r="E190" s="252"/>
      <c r="F190" s="251"/>
    </row>
    <row r="191" customFormat="false" ht="15.75" hidden="false" customHeight="true" outlineLevel="0" collapsed="false">
      <c r="A191" s="224"/>
      <c r="B191" s="225"/>
      <c r="C191" s="251"/>
      <c r="D191" s="251"/>
      <c r="E191" s="252"/>
      <c r="F191" s="251"/>
    </row>
    <row r="192" customFormat="false" ht="15.75" hidden="false" customHeight="true" outlineLevel="0" collapsed="false">
      <c r="A192" s="224"/>
      <c r="B192" s="225"/>
      <c r="C192" s="251"/>
      <c r="D192" s="251"/>
      <c r="E192" s="252"/>
      <c r="F192" s="251"/>
    </row>
    <row r="193" customFormat="false" ht="15.75" hidden="false" customHeight="true" outlineLevel="0" collapsed="false">
      <c r="A193" s="224"/>
      <c r="B193" s="225"/>
      <c r="C193" s="251"/>
      <c r="D193" s="251"/>
      <c r="E193" s="252"/>
      <c r="F193" s="251"/>
    </row>
    <row r="194" customFormat="false" ht="15.75" hidden="false" customHeight="true" outlineLevel="0" collapsed="false">
      <c r="A194" s="224"/>
      <c r="B194" s="225"/>
      <c r="C194" s="251"/>
      <c r="D194" s="251"/>
      <c r="E194" s="252"/>
      <c r="F194" s="251"/>
    </row>
    <row r="195" customFormat="false" ht="15.75" hidden="false" customHeight="true" outlineLevel="0" collapsed="false">
      <c r="A195" s="224"/>
      <c r="B195" s="225"/>
      <c r="C195" s="251"/>
      <c r="D195" s="251"/>
      <c r="E195" s="252"/>
      <c r="F195" s="251"/>
    </row>
    <row r="196" customFormat="false" ht="15.75" hidden="false" customHeight="true" outlineLevel="0" collapsed="false">
      <c r="A196" s="224"/>
      <c r="B196" s="225"/>
      <c r="C196" s="251"/>
      <c r="D196" s="251"/>
      <c r="E196" s="252"/>
      <c r="F196" s="251"/>
    </row>
    <row r="197" customFormat="false" ht="15.75" hidden="false" customHeight="true" outlineLevel="0" collapsed="false">
      <c r="A197" s="224"/>
      <c r="B197" s="225"/>
      <c r="C197" s="251"/>
      <c r="D197" s="251"/>
      <c r="E197" s="252"/>
      <c r="F197" s="251"/>
    </row>
    <row r="198" customFormat="false" ht="15.75" hidden="false" customHeight="true" outlineLevel="0" collapsed="false">
      <c r="A198" s="224"/>
      <c r="B198" s="225"/>
      <c r="C198" s="251"/>
      <c r="D198" s="251"/>
      <c r="E198" s="252"/>
      <c r="F198" s="251"/>
    </row>
    <row r="199" customFormat="false" ht="15.75" hidden="false" customHeight="true" outlineLevel="0" collapsed="false">
      <c r="A199" s="224"/>
      <c r="B199" s="225"/>
      <c r="C199" s="251"/>
      <c r="D199" s="251"/>
      <c r="E199" s="252"/>
      <c r="F199" s="251"/>
    </row>
    <row r="200" customFormat="false" ht="15.75" hidden="false" customHeight="true" outlineLevel="0" collapsed="false">
      <c r="A200" s="224"/>
      <c r="B200" s="225"/>
      <c r="C200" s="251"/>
      <c r="D200" s="251"/>
      <c r="E200" s="252"/>
      <c r="F200" s="251"/>
    </row>
    <row r="201" customFormat="false" ht="15.75" hidden="false" customHeight="true" outlineLevel="0" collapsed="false">
      <c r="A201" s="224"/>
      <c r="B201" s="225"/>
      <c r="C201" s="251"/>
      <c r="D201" s="251"/>
      <c r="E201" s="252"/>
      <c r="F201" s="251"/>
    </row>
    <row r="202" customFormat="false" ht="15.75" hidden="false" customHeight="true" outlineLevel="0" collapsed="false">
      <c r="A202" s="224"/>
      <c r="B202" s="225"/>
      <c r="C202" s="251"/>
      <c r="D202" s="251"/>
      <c r="E202" s="252"/>
      <c r="F202" s="251"/>
    </row>
    <row r="203" customFormat="false" ht="15.75" hidden="false" customHeight="true" outlineLevel="0" collapsed="false">
      <c r="A203" s="224"/>
      <c r="B203" s="225"/>
      <c r="C203" s="251"/>
      <c r="D203" s="251"/>
      <c r="E203" s="252"/>
      <c r="F203" s="251"/>
    </row>
    <row r="204" customFormat="false" ht="15.75" hidden="false" customHeight="true" outlineLevel="0" collapsed="false">
      <c r="A204" s="224"/>
      <c r="B204" s="225"/>
      <c r="C204" s="251"/>
      <c r="D204" s="251"/>
      <c r="E204" s="252"/>
      <c r="F204" s="251"/>
    </row>
    <row r="205" customFormat="false" ht="15.75" hidden="false" customHeight="true" outlineLevel="0" collapsed="false">
      <c r="A205" s="224"/>
      <c r="B205" s="225"/>
      <c r="C205" s="251"/>
      <c r="D205" s="251"/>
      <c r="E205" s="252"/>
      <c r="F205" s="251"/>
    </row>
    <row r="206" customFormat="false" ht="15.75" hidden="false" customHeight="true" outlineLevel="0" collapsed="false">
      <c r="A206" s="224"/>
      <c r="B206" s="225"/>
      <c r="C206" s="251"/>
      <c r="D206" s="251"/>
      <c r="E206" s="252"/>
      <c r="F206" s="251"/>
    </row>
    <row r="207" customFormat="false" ht="15.75" hidden="false" customHeight="true" outlineLevel="0" collapsed="false">
      <c r="A207" s="224"/>
      <c r="B207" s="225"/>
      <c r="C207" s="251"/>
      <c r="D207" s="251"/>
      <c r="E207" s="252"/>
      <c r="F207" s="251"/>
    </row>
    <row r="208" customFormat="false" ht="15.75" hidden="false" customHeight="true" outlineLevel="0" collapsed="false">
      <c r="A208" s="224"/>
      <c r="B208" s="225"/>
      <c r="C208" s="251"/>
      <c r="D208" s="251"/>
      <c r="E208" s="252"/>
      <c r="F208" s="251"/>
    </row>
    <row r="209" customFormat="false" ht="15.75" hidden="false" customHeight="true" outlineLevel="0" collapsed="false">
      <c r="A209" s="224"/>
      <c r="B209" s="225"/>
      <c r="C209" s="251"/>
      <c r="D209" s="251"/>
      <c r="E209" s="252"/>
      <c r="F209" s="251"/>
    </row>
    <row r="210" customFormat="false" ht="15.75" hidden="false" customHeight="true" outlineLevel="0" collapsed="false">
      <c r="A210" s="224"/>
      <c r="B210" s="225"/>
      <c r="C210" s="251"/>
      <c r="D210" s="251"/>
      <c r="E210" s="252"/>
      <c r="F210" s="251"/>
    </row>
    <row r="211" customFormat="false" ht="15.75" hidden="false" customHeight="true" outlineLevel="0" collapsed="false">
      <c r="A211" s="224"/>
      <c r="B211" s="225"/>
      <c r="C211" s="251"/>
      <c r="D211" s="251"/>
      <c r="E211" s="252"/>
      <c r="F211" s="251"/>
    </row>
    <row r="212" customFormat="false" ht="15.75" hidden="false" customHeight="true" outlineLevel="0" collapsed="false">
      <c r="A212" s="224"/>
      <c r="B212" s="225"/>
      <c r="C212" s="251"/>
      <c r="D212" s="251"/>
      <c r="E212" s="252"/>
      <c r="F212" s="251"/>
    </row>
    <row r="213" customFormat="false" ht="15.75" hidden="false" customHeight="true" outlineLevel="0" collapsed="false">
      <c r="A213" s="224"/>
      <c r="B213" s="225"/>
      <c r="C213" s="251"/>
      <c r="D213" s="251"/>
      <c r="E213" s="252"/>
      <c r="F213" s="251"/>
    </row>
    <row r="214" customFormat="false" ht="15.75" hidden="false" customHeight="true" outlineLevel="0" collapsed="false">
      <c r="A214" s="224"/>
      <c r="B214" s="225"/>
      <c r="C214" s="251"/>
      <c r="D214" s="251"/>
      <c r="E214" s="252"/>
      <c r="F214" s="251"/>
    </row>
    <row r="215" customFormat="false" ht="15.75" hidden="false" customHeight="true" outlineLevel="0" collapsed="false">
      <c r="A215" s="224"/>
      <c r="B215" s="225"/>
      <c r="C215" s="251"/>
      <c r="D215" s="251"/>
      <c r="E215" s="252"/>
      <c r="F215" s="251"/>
    </row>
    <row r="216" customFormat="false" ht="15.75" hidden="false" customHeight="true" outlineLevel="0" collapsed="false">
      <c r="A216" s="224"/>
      <c r="B216" s="225"/>
      <c r="C216" s="251"/>
      <c r="D216" s="251"/>
      <c r="E216" s="252"/>
      <c r="F216" s="251"/>
    </row>
    <row r="217" customFormat="false" ht="15.75" hidden="false" customHeight="true" outlineLevel="0" collapsed="false">
      <c r="A217" s="224"/>
      <c r="B217" s="225"/>
      <c r="C217" s="251"/>
      <c r="D217" s="251"/>
      <c r="E217" s="252"/>
      <c r="F217" s="251"/>
    </row>
    <row r="218" customFormat="false" ht="15.75" hidden="false" customHeight="true" outlineLevel="0" collapsed="false">
      <c r="A218" s="224"/>
      <c r="B218" s="225"/>
      <c r="C218" s="251"/>
      <c r="D218" s="251"/>
      <c r="E218" s="252"/>
      <c r="F218" s="251"/>
    </row>
    <row r="219" customFormat="false" ht="15.75" hidden="false" customHeight="true" outlineLevel="0" collapsed="false">
      <c r="A219" s="224"/>
      <c r="B219" s="225"/>
      <c r="C219" s="251"/>
      <c r="D219" s="251"/>
      <c r="E219" s="252"/>
      <c r="F219" s="251"/>
    </row>
    <row r="220" customFormat="false" ht="15.75" hidden="false" customHeight="true" outlineLevel="0" collapsed="false">
      <c r="A220" s="224"/>
      <c r="B220" s="225"/>
      <c r="C220" s="251"/>
      <c r="D220" s="251"/>
      <c r="E220" s="252"/>
      <c r="F220" s="251"/>
    </row>
    <row r="221" customFormat="false" ht="15.75" hidden="false" customHeight="true" outlineLevel="0" collapsed="false">
      <c r="A221" s="224"/>
      <c r="B221" s="225"/>
      <c r="C221" s="251"/>
      <c r="D221" s="251"/>
      <c r="E221" s="252"/>
      <c r="F221" s="251"/>
    </row>
    <row r="222" customFormat="false" ht="15.75" hidden="false" customHeight="true" outlineLevel="0" collapsed="false">
      <c r="A222" s="224"/>
      <c r="B222" s="225"/>
      <c r="C222" s="251"/>
      <c r="D222" s="251"/>
      <c r="E222" s="252"/>
      <c r="F222" s="251"/>
    </row>
    <row r="223" customFormat="false" ht="15.75" hidden="false" customHeight="true" outlineLevel="0" collapsed="false">
      <c r="A223" s="224"/>
      <c r="B223" s="225"/>
      <c r="C223" s="251"/>
      <c r="D223" s="251"/>
      <c r="E223" s="252"/>
      <c r="F223" s="251"/>
    </row>
    <row r="224" customFormat="false" ht="15.75" hidden="false" customHeight="true" outlineLevel="0" collapsed="false">
      <c r="A224" s="224"/>
      <c r="B224" s="225"/>
      <c r="C224" s="251"/>
      <c r="D224" s="251"/>
      <c r="E224" s="252"/>
      <c r="F224" s="251"/>
    </row>
    <row r="225" customFormat="false" ht="15.75" hidden="false" customHeight="true" outlineLevel="0" collapsed="false">
      <c r="A225" s="224"/>
      <c r="B225" s="225"/>
      <c r="C225" s="251"/>
      <c r="D225" s="251"/>
      <c r="E225" s="252"/>
      <c r="F225" s="251"/>
    </row>
    <row r="226" customFormat="false" ht="15.75" hidden="false" customHeight="true" outlineLevel="0" collapsed="false">
      <c r="A226" s="224"/>
      <c r="B226" s="225"/>
      <c r="C226" s="251"/>
      <c r="D226" s="251"/>
      <c r="E226" s="252"/>
      <c r="F226" s="251"/>
    </row>
    <row r="227" customFormat="false" ht="15.75" hidden="false" customHeight="true" outlineLevel="0" collapsed="false">
      <c r="A227" s="224"/>
      <c r="B227" s="225"/>
      <c r="C227" s="251"/>
      <c r="D227" s="251"/>
      <c r="E227" s="252"/>
      <c r="F227" s="251"/>
    </row>
    <row r="228" customFormat="false" ht="15.75" hidden="false" customHeight="true" outlineLevel="0" collapsed="false">
      <c r="A228" s="224"/>
      <c r="B228" s="225"/>
      <c r="C228" s="251"/>
      <c r="D228" s="251"/>
      <c r="E228" s="252"/>
      <c r="F228" s="251"/>
    </row>
    <row r="229" customFormat="false" ht="15.75" hidden="false" customHeight="true" outlineLevel="0" collapsed="false">
      <c r="A229" s="224"/>
      <c r="B229" s="225"/>
      <c r="C229" s="251"/>
      <c r="D229" s="251"/>
      <c r="E229" s="252"/>
      <c r="F229" s="251"/>
    </row>
    <row r="230" customFormat="false" ht="15.75" hidden="false" customHeight="true" outlineLevel="0" collapsed="false">
      <c r="A230" s="248"/>
    </row>
    <row r="231" customFormat="false" ht="15.75" hidden="false" customHeight="true" outlineLevel="0" collapsed="false">
      <c r="A231" s="248"/>
    </row>
    <row r="232" customFormat="false" ht="15.75" hidden="false" customHeight="true" outlineLevel="0" collapsed="false">
      <c r="A232" s="248"/>
    </row>
    <row r="233" customFormat="false" ht="15.75" hidden="false" customHeight="true" outlineLevel="0" collapsed="false">
      <c r="A233" s="248"/>
    </row>
    <row r="234" customFormat="false" ht="15.75" hidden="false" customHeight="true" outlineLevel="0" collapsed="false">
      <c r="A234" s="248"/>
    </row>
    <row r="235" customFormat="false" ht="15.75" hidden="false" customHeight="true" outlineLevel="0" collapsed="false">
      <c r="A235" s="248"/>
    </row>
    <row r="236" customFormat="false" ht="15.75" hidden="false" customHeight="true" outlineLevel="0" collapsed="false">
      <c r="A236" s="248"/>
    </row>
    <row r="237" customFormat="false" ht="15.75" hidden="false" customHeight="true" outlineLevel="0" collapsed="false">
      <c r="A237" s="248"/>
    </row>
    <row r="238" customFormat="false" ht="15.75" hidden="false" customHeight="true" outlineLevel="0" collapsed="false">
      <c r="A238" s="248"/>
    </row>
    <row r="239" customFormat="false" ht="15.75" hidden="false" customHeight="true" outlineLevel="0" collapsed="false">
      <c r="A239" s="248"/>
    </row>
    <row r="240" customFormat="false" ht="15.75" hidden="false" customHeight="true" outlineLevel="0" collapsed="false">
      <c r="A240" s="248"/>
    </row>
    <row r="241" customFormat="false" ht="15.75" hidden="false" customHeight="true" outlineLevel="0" collapsed="false">
      <c r="A241" s="248"/>
    </row>
    <row r="242" customFormat="false" ht="15.75" hidden="false" customHeight="true" outlineLevel="0" collapsed="false">
      <c r="A242" s="248"/>
    </row>
    <row r="243" customFormat="false" ht="15.75" hidden="false" customHeight="true" outlineLevel="0" collapsed="false">
      <c r="A243" s="248"/>
    </row>
    <row r="244" customFormat="false" ht="15.75" hidden="false" customHeight="true" outlineLevel="0" collapsed="false">
      <c r="A244" s="248"/>
    </row>
    <row r="245" customFormat="false" ht="15.75" hidden="false" customHeight="true" outlineLevel="0" collapsed="false">
      <c r="A245" s="248"/>
    </row>
    <row r="246" customFormat="false" ht="15.75" hidden="false" customHeight="true" outlineLevel="0" collapsed="false">
      <c r="A246" s="248"/>
    </row>
    <row r="247" customFormat="false" ht="15.75" hidden="false" customHeight="true" outlineLevel="0" collapsed="false">
      <c r="A247" s="248"/>
    </row>
    <row r="248" customFormat="false" ht="15.75" hidden="false" customHeight="true" outlineLevel="0" collapsed="false">
      <c r="A248" s="248"/>
    </row>
    <row r="249" customFormat="false" ht="15.75" hidden="false" customHeight="true" outlineLevel="0" collapsed="false">
      <c r="A249" s="248"/>
    </row>
    <row r="250" customFormat="false" ht="15.75" hidden="false" customHeight="true" outlineLevel="0" collapsed="false">
      <c r="A250" s="248"/>
    </row>
    <row r="251" customFormat="false" ht="15.75" hidden="false" customHeight="true" outlineLevel="0" collapsed="false">
      <c r="A251" s="248"/>
    </row>
    <row r="252" customFormat="false" ht="15.75" hidden="false" customHeight="true" outlineLevel="0" collapsed="false">
      <c r="A252" s="248"/>
    </row>
    <row r="253" customFormat="false" ht="15.75" hidden="false" customHeight="true" outlineLevel="0" collapsed="false">
      <c r="A253" s="248"/>
    </row>
    <row r="254" customFormat="false" ht="15.75" hidden="false" customHeight="true" outlineLevel="0" collapsed="false">
      <c r="A254" s="248"/>
    </row>
    <row r="255" customFormat="false" ht="15.75" hidden="false" customHeight="true" outlineLevel="0" collapsed="false">
      <c r="A255" s="248"/>
    </row>
    <row r="256" customFormat="false" ht="15.75" hidden="false" customHeight="true" outlineLevel="0" collapsed="false">
      <c r="A256" s="248"/>
    </row>
    <row r="257" customFormat="false" ht="15.75" hidden="false" customHeight="true" outlineLevel="0" collapsed="false">
      <c r="A257" s="248"/>
    </row>
    <row r="258" customFormat="false" ht="15.75" hidden="false" customHeight="true" outlineLevel="0" collapsed="false">
      <c r="A258" s="248"/>
    </row>
    <row r="259" customFormat="false" ht="15.75" hidden="false" customHeight="true" outlineLevel="0" collapsed="false">
      <c r="A259" s="248"/>
    </row>
    <row r="260" customFormat="false" ht="15.75" hidden="false" customHeight="true" outlineLevel="0" collapsed="false">
      <c r="A260" s="248"/>
    </row>
    <row r="261" customFormat="false" ht="15.75" hidden="false" customHeight="true" outlineLevel="0" collapsed="false">
      <c r="A261" s="248"/>
    </row>
    <row r="262" customFormat="false" ht="15.75" hidden="false" customHeight="true" outlineLevel="0" collapsed="false">
      <c r="A262" s="248"/>
    </row>
    <row r="263" customFormat="false" ht="15.75" hidden="false" customHeight="true" outlineLevel="0" collapsed="false">
      <c r="A263" s="248"/>
    </row>
    <row r="264" customFormat="false" ht="15.75" hidden="false" customHeight="true" outlineLevel="0" collapsed="false">
      <c r="A264" s="248"/>
    </row>
    <row r="265" customFormat="false" ht="15.75" hidden="false" customHeight="true" outlineLevel="0" collapsed="false">
      <c r="A265" s="248"/>
    </row>
    <row r="266" customFormat="false" ht="15.75" hidden="false" customHeight="true" outlineLevel="0" collapsed="false">
      <c r="A266" s="248"/>
    </row>
    <row r="267" customFormat="false" ht="15.75" hidden="false" customHeight="true" outlineLevel="0" collapsed="false">
      <c r="A267" s="248"/>
    </row>
    <row r="268" customFormat="false" ht="15.75" hidden="false" customHeight="true" outlineLevel="0" collapsed="false">
      <c r="A268" s="248"/>
    </row>
    <row r="269" customFormat="false" ht="15.75" hidden="false" customHeight="true" outlineLevel="0" collapsed="false">
      <c r="A269" s="248"/>
    </row>
    <row r="270" customFormat="false" ht="15.75" hidden="false" customHeight="true" outlineLevel="0" collapsed="false">
      <c r="A270" s="248"/>
    </row>
    <row r="271" customFormat="false" ht="15.75" hidden="false" customHeight="true" outlineLevel="0" collapsed="false">
      <c r="A271" s="248"/>
    </row>
    <row r="272" customFormat="false" ht="15.75" hidden="false" customHeight="true" outlineLevel="0" collapsed="false">
      <c r="A272" s="248"/>
    </row>
    <row r="273" customFormat="false" ht="15.75" hidden="false" customHeight="true" outlineLevel="0" collapsed="false">
      <c r="A273" s="248"/>
    </row>
    <row r="274" customFormat="false" ht="15.75" hidden="false" customHeight="true" outlineLevel="0" collapsed="false">
      <c r="A274" s="248"/>
    </row>
    <row r="275" customFormat="false" ht="15.75" hidden="false" customHeight="true" outlineLevel="0" collapsed="false">
      <c r="A275" s="248"/>
    </row>
    <row r="276" customFormat="false" ht="15.75" hidden="false" customHeight="true" outlineLevel="0" collapsed="false">
      <c r="A276" s="248"/>
    </row>
    <row r="277" customFormat="false" ht="15.75" hidden="false" customHeight="true" outlineLevel="0" collapsed="false">
      <c r="A277" s="248"/>
    </row>
    <row r="278" customFormat="false" ht="15.75" hidden="false" customHeight="true" outlineLevel="0" collapsed="false">
      <c r="A278" s="248"/>
    </row>
    <row r="279" customFormat="false" ht="15.75" hidden="false" customHeight="true" outlineLevel="0" collapsed="false">
      <c r="A279" s="248"/>
    </row>
    <row r="280" customFormat="false" ht="15.75" hidden="false" customHeight="true" outlineLevel="0" collapsed="false">
      <c r="A280" s="248"/>
    </row>
    <row r="281" customFormat="false" ht="15.75" hidden="false" customHeight="true" outlineLevel="0" collapsed="false">
      <c r="A281" s="248"/>
    </row>
    <row r="282" customFormat="false" ht="15.75" hidden="false" customHeight="true" outlineLevel="0" collapsed="false">
      <c r="A282" s="248"/>
    </row>
    <row r="283" customFormat="false" ht="15.75" hidden="false" customHeight="true" outlineLevel="0" collapsed="false">
      <c r="A283" s="248"/>
    </row>
    <row r="284" customFormat="false" ht="15.75" hidden="false" customHeight="true" outlineLevel="0" collapsed="false">
      <c r="A284" s="248"/>
    </row>
    <row r="285" customFormat="false" ht="15.75" hidden="false" customHeight="true" outlineLevel="0" collapsed="false">
      <c r="A285" s="248"/>
    </row>
    <row r="286" customFormat="false" ht="15.75" hidden="false" customHeight="true" outlineLevel="0" collapsed="false">
      <c r="A286" s="248"/>
    </row>
    <row r="287" customFormat="false" ht="15.75" hidden="false" customHeight="true" outlineLevel="0" collapsed="false">
      <c r="A287" s="248"/>
    </row>
    <row r="288" customFormat="false" ht="15.75" hidden="false" customHeight="true" outlineLevel="0" collapsed="false">
      <c r="A288" s="248"/>
    </row>
    <row r="289" customFormat="false" ht="15.75" hidden="false" customHeight="true" outlineLevel="0" collapsed="false">
      <c r="A289" s="248"/>
    </row>
    <row r="290" customFormat="false" ht="15.75" hidden="false" customHeight="true" outlineLevel="0" collapsed="false">
      <c r="A290" s="248"/>
    </row>
    <row r="291" customFormat="false" ht="15.75" hidden="false" customHeight="true" outlineLevel="0" collapsed="false">
      <c r="A291" s="248"/>
    </row>
    <row r="292" customFormat="false" ht="15.75" hidden="false" customHeight="true" outlineLevel="0" collapsed="false">
      <c r="A292" s="248"/>
    </row>
    <row r="293" customFormat="false" ht="15.75" hidden="false" customHeight="true" outlineLevel="0" collapsed="false">
      <c r="A293" s="248"/>
    </row>
    <row r="294" customFormat="false" ht="15.75" hidden="false" customHeight="true" outlineLevel="0" collapsed="false">
      <c r="A294" s="248"/>
    </row>
    <row r="295" customFormat="false" ht="15.75" hidden="false" customHeight="true" outlineLevel="0" collapsed="false">
      <c r="A295" s="248"/>
    </row>
    <row r="296" customFormat="false" ht="15.75" hidden="false" customHeight="true" outlineLevel="0" collapsed="false">
      <c r="A296" s="248"/>
    </row>
    <row r="297" customFormat="false" ht="15.75" hidden="false" customHeight="true" outlineLevel="0" collapsed="false">
      <c r="A297" s="248"/>
    </row>
    <row r="298" customFormat="false" ht="15.75" hidden="false" customHeight="true" outlineLevel="0" collapsed="false">
      <c r="A298" s="248"/>
    </row>
    <row r="299" customFormat="false" ht="15.75" hidden="false" customHeight="true" outlineLevel="0" collapsed="false">
      <c r="A299" s="248"/>
    </row>
    <row r="300" customFormat="false" ht="15.75" hidden="false" customHeight="true" outlineLevel="0" collapsed="false">
      <c r="A300" s="248"/>
    </row>
    <row r="301" customFormat="false" ht="15.75" hidden="false" customHeight="true" outlineLevel="0" collapsed="false">
      <c r="A301" s="248"/>
    </row>
    <row r="302" customFormat="false" ht="15.75" hidden="false" customHeight="true" outlineLevel="0" collapsed="false">
      <c r="A302" s="248"/>
    </row>
    <row r="303" customFormat="false" ht="15.75" hidden="false" customHeight="true" outlineLevel="0" collapsed="false">
      <c r="A303" s="248"/>
    </row>
    <row r="304" customFormat="false" ht="15.75" hidden="false" customHeight="true" outlineLevel="0" collapsed="false">
      <c r="A304" s="248"/>
    </row>
    <row r="305" customFormat="false" ht="15.75" hidden="false" customHeight="true" outlineLevel="0" collapsed="false">
      <c r="A305" s="248"/>
    </row>
    <row r="306" customFormat="false" ht="15.75" hidden="false" customHeight="true" outlineLevel="0" collapsed="false">
      <c r="A306" s="248"/>
    </row>
    <row r="307" customFormat="false" ht="15.75" hidden="false" customHeight="true" outlineLevel="0" collapsed="false">
      <c r="A307" s="248"/>
    </row>
    <row r="308" customFormat="false" ht="15.75" hidden="false" customHeight="true" outlineLevel="0" collapsed="false">
      <c r="A308" s="248"/>
    </row>
    <row r="309" customFormat="false" ht="15.75" hidden="false" customHeight="true" outlineLevel="0" collapsed="false">
      <c r="A309" s="248"/>
    </row>
    <row r="310" customFormat="false" ht="15.75" hidden="false" customHeight="true" outlineLevel="0" collapsed="false">
      <c r="A310" s="248"/>
    </row>
    <row r="311" customFormat="false" ht="15.75" hidden="false" customHeight="true" outlineLevel="0" collapsed="false">
      <c r="A311" s="248"/>
    </row>
    <row r="312" customFormat="false" ht="15.75" hidden="false" customHeight="true" outlineLevel="0" collapsed="false">
      <c r="A312" s="248"/>
    </row>
    <row r="313" customFormat="false" ht="15.75" hidden="false" customHeight="true" outlineLevel="0" collapsed="false">
      <c r="A313" s="248"/>
    </row>
    <row r="314" customFormat="false" ht="15.75" hidden="false" customHeight="true" outlineLevel="0" collapsed="false">
      <c r="A314" s="248"/>
    </row>
    <row r="315" customFormat="false" ht="15.75" hidden="false" customHeight="true" outlineLevel="0" collapsed="false">
      <c r="A315" s="248"/>
    </row>
    <row r="316" customFormat="false" ht="15.75" hidden="false" customHeight="true" outlineLevel="0" collapsed="false">
      <c r="A316" s="248"/>
    </row>
    <row r="317" customFormat="false" ht="15.75" hidden="false" customHeight="true" outlineLevel="0" collapsed="false">
      <c r="A317" s="248"/>
    </row>
    <row r="318" customFormat="false" ht="15.75" hidden="false" customHeight="true" outlineLevel="0" collapsed="false">
      <c r="A318" s="248"/>
    </row>
    <row r="319" customFormat="false" ht="15.75" hidden="false" customHeight="true" outlineLevel="0" collapsed="false">
      <c r="A319" s="248"/>
    </row>
    <row r="320" customFormat="false" ht="15.75" hidden="false" customHeight="true" outlineLevel="0" collapsed="false">
      <c r="A320" s="248"/>
    </row>
    <row r="321" customFormat="false" ht="15.75" hidden="false" customHeight="true" outlineLevel="0" collapsed="false">
      <c r="A321" s="248"/>
    </row>
    <row r="322" customFormat="false" ht="15.75" hidden="false" customHeight="true" outlineLevel="0" collapsed="false">
      <c r="A322" s="248"/>
    </row>
    <row r="323" customFormat="false" ht="15.75" hidden="false" customHeight="true" outlineLevel="0" collapsed="false">
      <c r="A323" s="248"/>
    </row>
    <row r="324" customFormat="false" ht="15.75" hidden="false" customHeight="true" outlineLevel="0" collapsed="false">
      <c r="A324" s="248"/>
    </row>
    <row r="325" customFormat="false" ht="15.75" hidden="false" customHeight="true" outlineLevel="0" collapsed="false">
      <c r="A325" s="248"/>
    </row>
    <row r="326" customFormat="false" ht="15.75" hidden="false" customHeight="true" outlineLevel="0" collapsed="false">
      <c r="A326" s="248"/>
    </row>
    <row r="327" customFormat="false" ht="15.75" hidden="false" customHeight="true" outlineLevel="0" collapsed="false">
      <c r="A327" s="248"/>
    </row>
    <row r="328" customFormat="false" ht="15.75" hidden="false" customHeight="true" outlineLevel="0" collapsed="false">
      <c r="A328" s="248"/>
    </row>
    <row r="329" customFormat="false" ht="15.75" hidden="false" customHeight="true" outlineLevel="0" collapsed="false">
      <c r="A329" s="248"/>
    </row>
    <row r="330" customFormat="false" ht="15.75" hidden="false" customHeight="true" outlineLevel="0" collapsed="false">
      <c r="A330" s="248"/>
    </row>
    <row r="331" customFormat="false" ht="15.75" hidden="false" customHeight="true" outlineLevel="0" collapsed="false">
      <c r="A331" s="248"/>
    </row>
    <row r="332" customFormat="false" ht="15.75" hidden="false" customHeight="true" outlineLevel="0" collapsed="false">
      <c r="A332" s="248"/>
    </row>
    <row r="333" customFormat="false" ht="15.75" hidden="false" customHeight="true" outlineLevel="0" collapsed="false">
      <c r="A333" s="248"/>
    </row>
    <row r="334" customFormat="false" ht="15.75" hidden="false" customHeight="true" outlineLevel="0" collapsed="false">
      <c r="A334" s="248"/>
    </row>
    <row r="335" customFormat="false" ht="15.75" hidden="false" customHeight="true" outlineLevel="0" collapsed="false">
      <c r="A335" s="248"/>
    </row>
    <row r="336" customFormat="false" ht="15.75" hidden="false" customHeight="true" outlineLevel="0" collapsed="false">
      <c r="A336" s="248"/>
    </row>
    <row r="337" customFormat="false" ht="15.75" hidden="false" customHeight="true" outlineLevel="0" collapsed="false">
      <c r="A337" s="248"/>
    </row>
    <row r="338" customFormat="false" ht="15.75" hidden="false" customHeight="true" outlineLevel="0" collapsed="false">
      <c r="A338" s="248"/>
    </row>
    <row r="339" customFormat="false" ht="15.75" hidden="false" customHeight="true" outlineLevel="0" collapsed="false">
      <c r="A339" s="248"/>
    </row>
    <row r="340" customFormat="false" ht="15.75" hidden="false" customHeight="true" outlineLevel="0" collapsed="false">
      <c r="A340" s="248"/>
    </row>
    <row r="341" customFormat="false" ht="15.75" hidden="false" customHeight="true" outlineLevel="0" collapsed="false">
      <c r="A341" s="248"/>
    </row>
    <row r="342" customFormat="false" ht="15.75" hidden="false" customHeight="true" outlineLevel="0" collapsed="false">
      <c r="A342" s="248"/>
    </row>
    <row r="343" customFormat="false" ht="15.75" hidden="false" customHeight="true" outlineLevel="0" collapsed="false">
      <c r="A343" s="248"/>
    </row>
    <row r="344" customFormat="false" ht="15.75" hidden="false" customHeight="true" outlineLevel="0" collapsed="false">
      <c r="A344" s="248"/>
    </row>
    <row r="345" customFormat="false" ht="15.75" hidden="false" customHeight="true" outlineLevel="0" collapsed="false">
      <c r="A345" s="248"/>
    </row>
    <row r="346" customFormat="false" ht="15.75" hidden="false" customHeight="true" outlineLevel="0" collapsed="false">
      <c r="A346" s="248"/>
    </row>
    <row r="347" customFormat="false" ht="15.75" hidden="false" customHeight="true" outlineLevel="0" collapsed="false">
      <c r="A347" s="248"/>
    </row>
    <row r="348" customFormat="false" ht="15.75" hidden="false" customHeight="true" outlineLevel="0" collapsed="false">
      <c r="A348" s="248"/>
    </row>
    <row r="349" customFormat="false" ht="15.75" hidden="false" customHeight="true" outlineLevel="0" collapsed="false">
      <c r="A349" s="248"/>
    </row>
    <row r="350" customFormat="false" ht="15.75" hidden="false" customHeight="true" outlineLevel="0" collapsed="false">
      <c r="A350" s="248"/>
    </row>
    <row r="351" customFormat="false" ht="15.75" hidden="false" customHeight="true" outlineLevel="0" collapsed="false">
      <c r="A351" s="248"/>
    </row>
    <row r="352" customFormat="false" ht="15.75" hidden="false" customHeight="true" outlineLevel="0" collapsed="false">
      <c r="A352" s="248"/>
    </row>
    <row r="353" customFormat="false" ht="15.75" hidden="false" customHeight="true" outlineLevel="0" collapsed="false">
      <c r="A353" s="248"/>
    </row>
    <row r="354" customFormat="false" ht="15.75" hidden="false" customHeight="true" outlineLevel="0" collapsed="false">
      <c r="A354" s="248"/>
    </row>
    <row r="355" customFormat="false" ht="15.75" hidden="false" customHeight="true" outlineLevel="0" collapsed="false">
      <c r="A355" s="248"/>
    </row>
    <row r="356" customFormat="false" ht="15.75" hidden="false" customHeight="true" outlineLevel="0" collapsed="false">
      <c r="A356" s="248"/>
    </row>
    <row r="357" customFormat="false" ht="15.75" hidden="false" customHeight="true" outlineLevel="0" collapsed="false">
      <c r="A357" s="248"/>
    </row>
    <row r="358" customFormat="false" ht="15.75" hidden="false" customHeight="true" outlineLevel="0" collapsed="false">
      <c r="A358" s="248"/>
    </row>
    <row r="359" customFormat="false" ht="15.75" hidden="false" customHeight="true" outlineLevel="0" collapsed="false">
      <c r="A359" s="248"/>
    </row>
    <row r="360" customFormat="false" ht="15.75" hidden="false" customHeight="true" outlineLevel="0" collapsed="false">
      <c r="A360" s="248"/>
    </row>
    <row r="361" customFormat="false" ht="15.75" hidden="false" customHeight="true" outlineLevel="0" collapsed="false">
      <c r="A361" s="248"/>
    </row>
    <row r="362" customFormat="false" ht="15.75" hidden="false" customHeight="true" outlineLevel="0" collapsed="false">
      <c r="A362" s="248"/>
    </row>
    <row r="363" customFormat="false" ht="15.75" hidden="false" customHeight="true" outlineLevel="0" collapsed="false">
      <c r="A363" s="248"/>
    </row>
    <row r="364" customFormat="false" ht="15.75" hidden="false" customHeight="true" outlineLevel="0" collapsed="false">
      <c r="A364" s="248"/>
    </row>
    <row r="365" customFormat="false" ht="15.75" hidden="false" customHeight="true" outlineLevel="0" collapsed="false">
      <c r="A365" s="248"/>
    </row>
    <row r="366" customFormat="false" ht="15.75" hidden="false" customHeight="true" outlineLevel="0" collapsed="false">
      <c r="A366" s="248"/>
    </row>
    <row r="367" customFormat="false" ht="15.75" hidden="false" customHeight="true" outlineLevel="0" collapsed="false">
      <c r="A367" s="248"/>
    </row>
    <row r="368" customFormat="false" ht="15.75" hidden="false" customHeight="true" outlineLevel="0" collapsed="false">
      <c r="A368" s="248"/>
    </row>
    <row r="369" customFormat="false" ht="15.75" hidden="false" customHeight="true" outlineLevel="0" collapsed="false">
      <c r="A369" s="248"/>
    </row>
    <row r="370" customFormat="false" ht="15.75" hidden="false" customHeight="true" outlineLevel="0" collapsed="false">
      <c r="A370" s="248"/>
    </row>
    <row r="371" customFormat="false" ht="15.75" hidden="false" customHeight="true" outlineLevel="0" collapsed="false">
      <c r="A371" s="248"/>
    </row>
    <row r="372" customFormat="false" ht="15.75" hidden="false" customHeight="true" outlineLevel="0" collapsed="false">
      <c r="A372" s="248"/>
    </row>
    <row r="373" customFormat="false" ht="15.75" hidden="false" customHeight="true" outlineLevel="0" collapsed="false">
      <c r="A373" s="248"/>
    </row>
    <row r="374" customFormat="false" ht="15.75" hidden="false" customHeight="true" outlineLevel="0" collapsed="false">
      <c r="A374" s="248"/>
    </row>
    <row r="375" customFormat="false" ht="15.75" hidden="false" customHeight="true" outlineLevel="0" collapsed="false">
      <c r="A375" s="248"/>
    </row>
    <row r="376" customFormat="false" ht="15.75" hidden="false" customHeight="true" outlineLevel="0" collapsed="false">
      <c r="A376" s="248"/>
    </row>
    <row r="377" customFormat="false" ht="15.75" hidden="false" customHeight="true" outlineLevel="0" collapsed="false">
      <c r="A377" s="248"/>
    </row>
    <row r="378" customFormat="false" ht="15.75" hidden="false" customHeight="true" outlineLevel="0" collapsed="false">
      <c r="A378" s="248"/>
    </row>
    <row r="379" customFormat="false" ht="15.75" hidden="false" customHeight="true" outlineLevel="0" collapsed="false">
      <c r="A379" s="248"/>
    </row>
    <row r="380" customFormat="false" ht="15.75" hidden="false" customHeight="true" outlineLevel="0" collapsed="false">
      <c r="A380" s="248"/>
    </row>
    <row r="381" customFormat="false" ht="15.75" hidden="false" customHeight="true" outlineLevel="0" collapsed="false">
      <c r="A381" s="248"/>
    </row>
    <row r="382" customFormat="false" ht="15.75" hidden="false" customHeight="true" outlineLevel="0" collapsed="false">
      <c r="A382" s="248"/>
    </row>
    <row r="383" customFormat="false" ht="15.75" hidden="false" customHeight="true" outlineLevel="0" collapsed="false">
      <c r="A383" s="248"/>
    </row>
    <row r="384" customFormat="false" ht="15.75" hidden="false" customHeight="true" outlineLevel="0" collapsed="false">
      <c r="A384" s="248"/>
    </row>
    <row r="385" customFormat="false" ht="15.75" hidden="false" customHeight="true" outlineLevel="0" collapsed="false">
      <c r="A385" s="248"/>
    </row>
    <row r="386" customFormat="false" ht="15.75" hidden="false" customHeight="true" outlineLevel="0" collapsed="false">
      <c r="A386" s="248"/>
    </row>
    <row r="387" customFormat="false" ht="15.75" hidden="false" customHeight="true" outlineLevel="0" collapsed="false">
      <c r="A387" s="248"/>
    </row>
    <row r="388" customFormat="false" ht="15.75" hidden="false" customHeight="true" outlineLevel="0" collapsed="false">
      <c r="A388" s="248"/>
    </row>
    <row r="389" customFormat="false" ht="15.75" hidden="false" customHeight="true" outlineLevel="0" collapsed="false">
      <c r="A389" s="248"/>
    </row>
    <row r="390" customFormat="false" ht="15.75" hidden="false" customHeight="true" outlineLevel="0" collapsed="false">
      <c r="A390" s="248"/>
    </row>
    <row r="391" customFormat="false" ht="15.75" hidden="false" customHeight="true" outlineLevel="0" collapsed="false">
      <c r="A391" s="248"/>
    </row>
    <row r="392" customFormat="false" ht="15.75" hidden="false" customHeight="true" outlineLevel="0" collapsed="false">
      <c r="A392" s="248"/>
    </row>
    <row r="393" customFormat="false" ht="15.75" hidden="false" customHeight="true" outlineLevel="0" collapsed="false">
      <c r="A393" s="248"/>
    </row>
    <row r="394" customFormat="false" ht="15.75" hidden="false" customHeight="true" outlineLevel="0" collapsed="false">
      <c r="A394" s="248"/>
    </row>
    <row r="395" customFormat="false" ht="15.75" hidden="false" customHeight="true" outlineLevel="0" collapsed="false">
      <c r="A395" s="248"/>
    </row>
    <row r="396" customFormat="false" ht="15.75" hidden="false" customHeight="true" outlineLevel="0" collapsed="false">
      <c r="A396" s="248"/>
    </row>
    <row r="397" customFormat="false" ht="15.75" hidden="false" customHeight="true" outlineLevel="0" collapsed="false">
      <c r="A397" s="248"/>
    </row>
    <row r="398" customFormat="false" ht="15.75" hidden="false" customHeight="true" outlineLevel="0" collapsed="false">
      <c r="A398" s="248"/>
    </row>
    <row r="399" customFormat="false" ht="15.75" hidden="false" customHeight="true" outlineLevel="0" collapsed="false">
      <c r="A399" s="248"/>
    </row>
    <row r="400" customFormat="false" ht="15.75" hidden="false" customHeight="true" outlineLevel="0" collapsed="false">
      <c r="A400" s="248"/>
    </row>
    <row r="401" customFormat="false" ht="15.75" hidden="false" customHeight="true" outlineLevel="0" collapsed="false">
      <c r="A401" s="248"/>
    </row>
    <row r="402" customFormat="false" ht="15.75" hidden="false" customHeight="true" outlineLevel="0" collapsed="false">
      <c r="A402" s="248"/>
    </row>
    <row r="403" customFormat="false" ht="15.75" hidden="false" customHeight="true" outlineLevel="0" collapsed="false">
      <c r="A403" s="248"/>
    </row>
    <row r="404" customFormat="false" ht="15.75" hidden="false" customHeight="true" outlineLevel="0" collapsed="false">
      <c r="A404" s="248"/>
    </row>
    <row r="405" customFormat="false" ht="15.75" hidden="false" customHeight="true" outlineLevel="0" collapsed="false">
      <c r="A405" s="248"/>
    </row>
    <row r="406" customFormat="false" ht="15.75" hidden="false" customHeight="true" outlineLevel="0" collapsed="false">
      <c r="A406" s="248"/>
    </row>
    <row r="407" customFormat="false" ht="15.75" hidden="false" customHeight="true" outlineLevel="0" collapsed="false">
      <c r="A407" s="248"/>
    </row>
    <row r="408" customFormat="false" ht="15.75" hidden="false" customHeight="true" outlineLevel="0" collapsed="false">
      <c r="A408" s="248"/>
    </row>
    <row r="409" customFormat="false" ht="15.75" hidden="false" customHeight="true" outlineLevel="0" collapsed="false">
      <c r="A409" s="248"/>
    </row>
    <row r="410" customFormat="false" ht="15.75" hidden="false" customHeight="true" outlineLevel="0" collapsed="false">
      <c r="A410" s="248"/>
    </row>
    <row r="411" customFormat="false" ht="15.75" hidden="false" customHeight="true" outlineLevel="0" collapsed="false">
      <c r="A411" s="248"/>
    </row>
    <row r="412" customFormat="false" ht="15.75" hidden="false" customHeight="true" outlineLevel="0" collapsed="false">
      <c r="A412" s="248"/>
    </row>
    <row r="413" customFormat="false" ht="15.75" hidden="false" customHeight="true" outlineLevel="0" collapsed="false">
      <c r="A413" s="248"/>
    </row>
    <row r="414" customFormat="false" ht="15.75" hidden="false" customHeight="true" outlineLevel="0" collapsed="false">
      <c r="A414" s="248"/>
    </row>
    <row r="415" customFormat="false" ht="15.75" hidden="false" customHeight="true" outlineLevel="0" collapsed="false">
      <c r="A415" s="248"/>
    </row>
    <row r="416" customFormat="false" ht="15.75" hidden="false" customHeight="true" outlineLevel="0" collapsed="false">
      <c r="A416" s="248"/>
    </row>
    <row r="417" customFormat="false" ht="15.75" hidden="false" customHeight="true" outlineLevel="0" collapsed="false">
      <c r="A417" s="248"/>
    </row>
    <row r="418" customFormat="false" ht="15.75" hidden="false" customHeight="true" outlineLevel="0" collapsed="false">
      <c r="A418" s="248"/>
    </row>
    <row r="419" customFormat="false" ht="15.75" hidden="false" customHeight="true" outlineLevel="0" collapsed="false">
      <c r="A419" s="248"/>
    </row>
    <row r="420" customFormat="false" ht="15.75" hidden="false" customHeight="true" outlineLevel="0" collapsed="false">
      <c r="A420" s="248"/>
    </row>
    <row r="421" customFormat="false" ht="15.75" hidden="false" customHeight="true" outlineLevel="0" collapsed="false">
      <c r="A421" s="248"/>
    </row>
    <row r="422" customFormat="false" ht="15.75" hidden="false" customHeight="true" outlineLevel="0" collapsed="false">
      <c r="A422" s="248"/>
    </row>
    <row r="423" customFormat="false" ht="15.75" hidden="false" customHeight="true" outlineLevel="0" collapsed="false">
      <c r="A423" s="248"/>
    </row>
    <row r="424" customFormat="false" ht="15.75" hidden="false" customHeight="true" outlineLevel="0" collapsed="false">
      <c r="A424" s="248"/>
    </row>
    <row r="425" customFormat="false" ht="15.75" hidden="false" customHeight="true" outlineLevel="0" collapsed="false">
      <c r="A425" s="248"/>
    </row>
    <row r="426" customFormat="false" ht="15.75" hidden="false" customHeight="true" outlineLevel="0" collapsed="false">
      <c r="A426" s="248"/>
    </row>
    <row r="427" customFormat="false" ht="15.75" hidden="false" customHeight="true" outlineLevel="0" collapsed="false">
      <c r="A427" s="248"/>
    </row>
    <row r="428" customFormat="false" ht="15.75" hidden="false" customHeight="true" outlineLevel="0" collapsed="false">
      <c r="A428" s="248"/>
    </row>
    <row r="429" customFormat="false" ht="15.75" hidden="false" customHeight="true" outlineLevel="0" collapsed="false">
      <c r="A429" s="248"/>
    </row>
    <row r="430" customFormat="false" ht="15.75" hidden="false" customHeight="true" outlineLevel="0" collapsed="false">
      <c r="A430" s="248"/>
    </row>
    <row r="431" customFormat="false" ht="15.75" hidden="false" customHeight="true" outlineLevel="0" collapsed="false">
      <c r="A431" s="248"/>
    </row>
    <row r="432" customFormat="false" ht="15.75" hidden="false" customHeight="true" outlineLevel="0" collapsed="false">
      <c r="A432" s="248"/>
    </row>
    <row r="433" customFormat="false" ht="15.75" hidden="false" customHeight="true" outlineLevel="0" collapsed="false">
      <c r="A433" s="248"/>
    </row>
    <row r="434" customFormat="false" ht="15.75" hidden="false" customHeight="true" outlineLevel="0" collapsed="false">
      <c r="A434" s="248"/>
    </row>
    <row r="435" customFormat="false" ht="15.75" hidden="false" customHeight="true" outlineLevel="0" collapsed="false">
      <c r="A435" s="248"/>
    </row>
    <row r="436" customFormat="false" ht="15.75" hidden="false" customHeight="true" outlineLevel="0" collapsed="false">
      <c r="A436" s="248"/>
    </row>
    <row r="437" customFormat="false" ht="15.75" hidden="false" customHeight="true" outlineLevel="0" collapsed="false">
      <c r="A437" s="248"/>
    </row>
    <row r="438" customFormat="false" ht="15.75" hidden="false" customHeight="true" outlineLevel="0" collapsed="false">
      <c r="A438" s="248"/>
    </row>
    <row r="439" customFormat="false" ht="15.75" hidden="false" customHeight="true" outlineLevel="0" collapsed="false">
      <c r="A439" s="248"/>
    </row>
    <row r="440" customFormat="false" ht="15.75" hidden="false" customHeight="true" outlineLevel="0" collapsed="false">
      <c r="A440" s="248"/>
    </row>
    <row r="441" customFormat="false" ht="15.75" hidden="false" customHeight="true" outlineLevel="0" collapsed="false">
      <c r="A441" s="248"/>
    </row>
    <row r="442" customFormat="false" ht="15.75" hidden="false" customHeight="true" outlineLevel="0" collapsed="false">
      <c r="A442" s="248"/>
    </row>
    <row r="443" customFormat="false" ht="15.75" hidden="false" customHeight="true" outlineLevel="0" collapsed="false">
      <c r="A443" s="248"/>
    </row>
    <row r="444" customFormat="false" ht="15.75" hidden="false" customHeight="true" outlineLevel="0" collapsed="false">
      <c r="A444" s="248"/>
    </row>
    <row r="445" customFormat="false" ht="15.75" hidden="false" customHeight="true" outlineLevel="0" collapsed="false">
      <c r="A445" s="248"/>
    </row>
    <row r="446" customFormat="false" ht="15.75" hidden="false" customHeight="true" outlineLevel="0" collapsed="false">
      <c r="A446" s="248"/>
    </row>
    <row r="447" customFormat="false" ht="15.75" hidden="false" customHeight="true" outlineLevel="0" collapsed="false">
      <c r="A447" s="248"/>
    </row>
    <row r="448" customFormat="false" ht="15.75" hidden="false" customHeight="true" outlineLevel="0" collapsed="false">
      <c r="A448" s="248"/>
    </row>
    <row r="449" customFormat="false" ht="15.75" hidden="false" customHeight="true" outlineLevel="0" collapsed="false">
      <c r="A449" s="248"/>
    </row>
    <row r="450" customFormat="false" ht="15.75" hidden="false" customHeight="true" outlineLevel="0" collapsed="false">
      <c r="A450" s="248"/>
    </row>
    <row r="451" customFormat="false" ht="15.75" hidden="false" customHeight="true" outlineLevel="0" collapsed="false">
      <c r="A451" s="248"/>
    </row>
    <row r="452" customFormat="false" ht="15.75" hidden="false" customHeight="true" outlineLevel="0" collapsed="false">
      <c r="A452" s="248"/>
    </row>
    <row r="453" customFormat="false" ht="15.75" hidden="false" customHeight="true" outlineLevel="0" collapsed="false">
      <c r="A453" s="248"/>
    </row>
    <row r="454" customFormat="false" ht="15.75" hidden="false" customHeight="true" outlineLevel="0" collapsed="false">
      <c r="A454" s="248"/>
    </row>
    <row r="455" customFormat="false" ht="15.75" hidden="false" customHeight="true" outlineLevel="0" collapsed="false">
      <c r="A455" s="248"/>
    </row>
    <row r="456" customFormat="false" ht="15.75" hidden="false" customHeight="true" outlineLevel="0" collapsed="false">
      <c r="A456" s="248"/>
    </row>
    <row r="457" customFormat="false" ht="15.75" hidden="false" customHeight="true" outlineLevel="0" collapsed="false">
      <c r="A457" s="248"/>
    </row>
    <row r="458" customFormat="false" ht="15.75" hidden="false" customHeight="true" outlineLevel="0" collapsed="false">
      <c r="A458" s="248"/>
    </row>
    <row r="459" customFormat="false" ht="15.75" hidden="false" customHeight="true" outlineLevel="0" collapsed="false">
      <c r="A459" s="248"/>
    </row>
    <row r="460" customFormat="false" ht="15.75" hidden="false" customHeight="true" outlineLevel="0" collapsed="false">
      <c r="A460" s="248"/>
    </row>
    <row r="461" customFormat="false" ht="15.75" hidden="false" customHeight="true" outlineLevel="0" collapsed="false">
      <c r="A461" s="248"/>
    </row>
    <row r="462" customFormat="false" ht="15.75" hidden="false" customHeight="true" outlineLevel="0" collapsed="false">
      <c r="A462" s="248"/>
    </row>
    <row r="463" customFormat="false" ht="15.75" hidden="false" customHeight="true" outlineLevel="0" collapsed="false">
      <c r="A463" s="248"/>
    </row>
    <row r="464" customFormat="false" ht="15.75" hidden="false" customHeight="true" outlineLevel="0" collapsed="false">
      <c r="A464" s="248"/>
    </row>
    <row r="465" customFormat="false" ht="15.75" hidden="false" customHeight="true" outlineLevel="0" collapsed="false">
      <c r="A465" s="248"/>
    </row>
    <row r="466" customFormat="false" ht="15.75" hidden="false" customHeight="true" outlineLevel="0" collapsed="false">
      <c r="A466" s="248"/>
    </row>
    <row r="467" customFormat="false" ht="15.75" hidden="false" customHeight="true" outlineLevel="0" collapsed="false">
      <c r="A467" s="248"/>
    </row>
    <row r="468" customFormat="false" ht="15.75" hidden="false" customHeight="true" outlineLevel="0" collapsed="false">
      <c r="A468" s="248"/>
    </row>
    <row r="469" customFormat="false" ht="15.75" hidden="false" customHeight="true" outlineLevel="0" collapsed="false">
      <c r="A469" s="248"/>
    </row>
    <row r="470" customFormat="false" ht="15.75" hidden="false" customHeight="true" outlineLevel="0" collapsed="false">
      <c r="A470" s="248"/>
    </row>
    <row r="471" customFormat="false" ht="15.75" hidden="false" customHeight="true" outlineLevel="0" collapsed="false">
      <c r="A471" s="248"/>
    </row>
    <row r="472" customFormat="false" ht="15.75" hidden="false" customHeight="true" outlineLevel="0" collapsed="false">
      <c r="A472" s="248"/>
    </row>
    <row r="473" customFormat="false" ht="15.75" hidden="false" customHeight="true" outlineLevel="0" collapsed="false">
      <c r="A473" s="248"/>
    </row>
    <row r="474" customFormat="false" ht="15.75" hidden="false" customHeight="true" outlineLevel="0" collapsed="false">
      <c r="A474" s="248"/>
    </row>
    <row r="475" customFormat="false" ht="15.75" hidden="false" customHeight="true" outlineLevel="0" collapsed="false">
      <c r="A475" s="248"/>
    </row>
    <row r="476" customFormat="false" ht="15.75" hidden="false" customHeight="true" outlineLevel="0" collapsed="false">
      <c r="A476" s="248"/>
    </row>
    <row r="477" customFormat="false" ht="15.75" hidden="false" customHeight="true" outlineLevel="0" collapsed="false">
      <c r="A477" s="248"/>
    </row>
    <row r="478" customFormat="false" ht="15.75" hidden="false" customHeight="true" outlineLevel="0" collapsed="false">
      <c r="A478" s="248"/>
    </row>
    <row r="479" customFormat="false" ht="15.75" hidden="false" customHeight="true" outlineLevel="0" collapsed="false">
      <c r="A479" s="248"/>
    </row>
    <row r="480" customFormat="false" ht="15.75" hidden="false" customHeight="true" outlineLevel="0" collapsed="false">
      <c r="A480" s="248"/>
    </row>
    <row r="481" customFormat="false" ht="15.75" hidden="false" customHeight="true" outlineLevel="0" collapsed="false">
      <c r="A481" s="248"/>
    </row>
    <row r="482" customFormat="false" ht="15.75" hidden="false" customHeight="true" outlineLevel="0" collapsed="false">
      <c r="A482" s="248"/>
    </row>
    <row r="483" customFormat="false" ht="15.75" hidden="false" customHeight="true" outlineLevel="0" collapsed="false">
      <c r="A483" s="248"/>
    </row>
    <row r="484" customFormat="false" ht="15.75" hidden="false" customHeight="true" outlineLevel="0" collapsed="false">
      <c r="A484" s="248"/>
    </row>
    <row r="485" customFormat="false" ht="15.75" hidden="false" customHeight="true" outlineLevel="0" collapsed="false">
      <c r="A485" s="248"/>
    </row>
    <row r="486" customFormat="false" ht="15.75" hidden="false" customHeight="true" outlineLevel="0" collapsed="false">
      <c r="A486" s="248"/>
    </row>
    <row r="487" customFormat="false" ht="15.75" hidden="false" customHeight="true" outlineLevel="0" collapsed="false">
      <c r="A487" s="248"/>
    </row>
    <row r="488" customFormat="false" ht="15.75" hidden="false" customHeight="true" outlineLevel="0" collapsed="false">
      <c r="A488" s="248"/>
    </row>
    <row r="489" customFormat="false" ht="15.75" hidden="false" customHeight="true" outlineLevel="0" collapsed="false">
      <c r="A489" s="248"/>
    </row>
    <row r="490" customFormat="false" ht="15.75" hidden="false" customHeight="true" outlineLevel="0" collapsed="false">
      <c r="A490" s="248"/>
    </row>
    <row r="491" customFormat="false" ht="15.75" hidden="false" customHeight="true" outlineLevel="0" collapsed="false">
      <c r="A491" s="248"/>
    </row>
    <row r="492" customFormat="false" ht="15.75" hidden="false" customHeight="true" outlineLevel="0" collapsed="false">
      <c r="A492" s="248"/>
    </row>
    <row r="493" customFormat="false" ht="15.75" hidden="false" customHeight="true" outlineLevel="0" collapsed="false">
      <c r="A493" s="248"/>
    </row>
    <row r="494" customFormat="false" ht="15.75" hidden="false" customHeight="true" outlineLevel="0" collapsed="false">
      <c r="A494" s="248"/>
    </row>
    <row r="495" customFormat="false" ht="15.75" hidden="false" customHeight="true" outlineLevel="0" collapsed="false">
      <c r="A495" s="248"/>
    </row>
    <row r="496" customFormat="false" ht="15.75" hidden="false" customHeight="true" outlineLevel="0" collapsed="false">
      <c r="A496" s="248"/>
    </row>
    <row r="497" customFormat="false" ht="15.75" hidden="false" customHeight="true" outlineLevel="0" collapsed="false">
      <c r="A497" s="248"/>
    </row>
    <row r="498" customFormat="false" ht="15.75" hidden="false" customHeight="true" outlineLevel="0" collapsed="false">
      <c r="A498" s="248"/>
    </row>
    <row r="499" customFormat="false" ht="15.75" hidden="false" customHeight="true" outlineLevel="0" collapsed="false">
      <c r="A499" s="248"/>
    </row>
    <row r="500" customFormat="false" ht="15.75" hidden="false" customHeight="true" outlineLevel="0" collapsed="false">
      <c r="A500" s="248"/>
    </row>
    <row r="501" customFormat="false" ht="15.75" hidden="false" customHeight="true" outlineLevel="0" collapsed="false">
      <c r="A501" s="248"/>
    </row>
    <row r="502" customFormat="false" ht="15.75" hidden="false" customHeight="true" outlineLevel="0" collapsed="false">
      <c r="A502" s="248"/>
    </row>
    <row r="503" customFormat="false" ht="15.75" hidden="false" customHeight="true" outlineLevel="0" collapsed="false">
      <c r="A503" s="248"/>
    </row>
    <row r="504" customFormat="false" ht="15.75" hidden="false" customHeight="true" outlineLevel="0" collapsed="false">
      <c r="A504" s="248"/>
    </row>
    <row r="505" customFormat="false" ht="15.75" hidden="false" customHeight="true" outlineLevel="0" collapsed="false">
      <c r="A505" s="248"/>
    </row>
    <row r="506" customFormat="false" ht="15.75" hidden="false" customHeight="true" outlineLevel="0" collapsed="false">
      <c r="A506" s="248"/>
    </row>
    <row r="507" customFormat="false" ht="15.75" hidden="false" customHeight="true" outlineLevel="0" collapsed="false">
      <c r="A507" s="248"/>
    </row>
    <row r="508" customFormat="false" ht="15.75" hidden="false" customHeight="true" outlineLevel="0" collapsed="false">
      <c r="A508" s="248"/>
    </row>
    <row r="509" customFormat="false" ht="15.75" hidden="false" customHeight="true" outlineLevel="0" collapsed="false">
      <c r="A509" s="248"/>
    </row>
    <row r="510" customFormat="false" ht="15.75" hidden="false" customHeight="true" outlineLevel="0" collapsed="false">
      <c r="A510" s="248"/>
    </row>
    <row r="511" customFormat="false" ht="15.75" hidden="false" customHeight="true" outlineLevel="0" collapsed="false">
      <c r="A511" s="248"/>
    </row>
    <row r="512" customFormat="false" ht="15.75" hidden="false" customHeight="true" outlineLevel="0" collapsed="false">
      <c r="A512" s="248"/>
    </row>
    <row r="513" customFormat="false" ht="15.75" hidden="false" customHeight="true" outlineLevel="0" collapsed="false">
      <c r="A513" s="248"/>
    </row>
    <row r="514" customFormat="false" ht="15.75" hidden="false" customHeight="true" outlineLevel="0" collapsed="false">
      <c r="A514" s="248"/>
    </row>
    <row r="515" customFormat="false" ht="15.75" hidden="false" customHeight="true" outlineLevel="0" collapsed="false">
      <c r="A515" s="248"/>
    </row>
    <row r="516" customFormat="false" ht="15.75" hidden="false" customHeight="true" outlineLevel="0" collapsed="false">
      <c r="A516" s="248"/>
    </row>
    <row r="517" customFormat="false" ht="15.75" hidden="false" customHeight="true" outlineLevel="0" collapsed="false">
      <c r="A517" s="248"/>
    </row>
    <row r="518" customFormat="false" ht="15.75" hidden="false" customHeight="true" outlineLevel="0" collapsed="false">
      <c r="A518" s="248"/>
    </row>
    <row r="519" customFormat="false" ht="15.75" hidden="false" customHeight="true" outlineLevel="0" collapsed="false">
      <c r="A519" s="248"/>
    </row>
    <row r="520" customFormat="false" ht="15.75" hidden="false" customHeight="true" outlineLevel="0" collapsed="false">
      <c r="A520" s="248"/>
    </row>
    <row r="521" customFormat="false" ht="15.75" hidden="false" customHeight="true" outlineLevel="0" collapsed="false">
      <c r="A521" s="248"/>
    </row>
    <row r="522" customFormat="false" ht="15.75" hidden="false" customHeight="true" outlineLevel="0" collapsed="false">
      <c r="A522" s="248"/>
    </row>
    <row r="523" customFormat="false" ht="15.75" hidden="false" customHeight="true" outlineLevel="0" collapsed="false">
      <c r="A523" s="248"/>
    </row>
    <row r="524" customFormat="false" ht="15.75" hidden="false" customHeight="true" outlineLevel="0" collapsed="false">
      <c r="A524" s="248"/>
    </row>
    <row r="525" customFormat="false" ht="15.75" hidden="false" customHeight="true" outlineLevel="0" collapsed="false">
      <c r="A525" s="248"/>
    </row>
    <row r="526" customFormat="false" ht="15.75" hidden="false" customHeight="true" outlineLevel="0" collapsed="false">
      <c r="A526" s="248"/>
    </row>
    <row r="527" customFormat="false" ht="15.75" hidden="false" customHeight="true" outlineLevel="0" collapsed="false">
      <c r="A527" s="248"/>
    </row>
    <row r="528" customFormat="false" ht="15.75" hidden="false" customHeight="true" outlineLevel="0" collapsed="false">
      <c r="A528" s="248"/>
    </row>
    <row r="529" customFormat="false" ht="15.75" hidden="false" customHeight="true" outlineLevel="0" collapsed="false">
      <c r="A529" s="248"/>
    </row>
    <row r="530" customFormat="false" ht="15.75" hidden="false" customHeight="true" outlineLevel="0" collapsed="false">
      <c r="A530" s="248"/>
    </row>
    <row r="531" customFormat="false" ht="15.75" hidden="false" customHeight="true" outlineLevel="0" collapsed="false">
      <c r="A531" s="248"/>
    </row>
    <row r="532" customFormat="false" ht="15.75" hidden="false" customHeight="true" outlineLevel="0" collapsed="false">
      <c r="A532" s="248"/>
    </row>
    <row r="533" customFormat="false" ht="15.75" hidden="false" customHeight="true" outlineLevel="0" collapsed="false">
      <c r="A533" s="248"/>
    </row>
    <row r="534" customFormat="false" ht="15.75" hidden="false" customHeight="true" outlineLevel="0" collapsed="false">
      <c r="A534" s="248"/>
    </row>
    <row r="535" customFormat="false" ht="15.75" hidden="false" customHeight="true" outlineLevel="0" collapsed="false">
      <c r="A535" s="248"/>
    </row>
    <row r="536" customFormat="false" ht="15.75" hidden="false" customHeight="true" outlineLevel="0" collapsed="false">
      <c r="A536" s="248"/>
    </row>
    <row r="537" customFormat="false" ht="15.75" hidden="false" customHeight="true" outlineLevel="0" collapsed="false">
      <c r="A537" s="248"/>
    </row>
    <row r="538" customFormat="false" ht="15.75" hidden="false" customHeight="true" outlineLevel="0" collapsed="false">
      <c r="A538" s="248"/>
    </row>
    <row r="539" customFormat="false" ht="15.75" hidden="false" customHeight="true" outlineLevel="0" collapsed="false">
      <c r="A539" s="248"/>
    </row>
    <row r="540" customFormat="false" ht="15.75" hidden="false" customHeight="true" outlineLevel="0" collapsed="false">
      <c r="A540" s="248"/>
    </row>
    <row r="541" customFormat="false" ht="15.75" hidden="false" customHeight="true" outlineLevel="0" collapsed="false">
      <c r="A541" s="248"/>
    </row>
    <row r="542" customFormat="false" ht="15.75" hidden="false" customHeight="true" outlineLevel="0" collapsed="false">
      <c r="A542" s="248"/>
    </row>
    <row r="543" customFormat="false" ht="15.75" hidden="false" customHeight="true" outlineLevel="0" collapsed="false">
      <c r="A543" s="248"/>
    </row>
    <row r="544" customFormat="false" ht="15.75" hidden="false" customHeight="true" outlineLevel="0" collapsed="false">
      <c r="A544" s="248"/>
    </row>
    <row r="545" customFormat="false" ht="15.75" hidden="false" customHeight="true" outlineLevel="0" collapsed="false">
      <c r="A545" s="248"/>
    </row>
    <row r="546" customFormat="false" ht="15.75" hidden="false" customHeight="true" outlineLevel="0" collapsed="false">
      <c r="A546" s="248"/>
    </row>
    <row r="547" customFormat="false" ht="15.75" hidden="false" customHeight="true" outlineLevel="0" collapsed="false">
      <c r="A547" s="248"/>
    </row>
    <row r="548" customFormat="false" ht="15.75" hidden="false" customHeight="true" outlineLevel="0" collapsed="false">
      <c r="A548" s="248"/>
    </row>
    <row r="549" customFormat="false" ht="15.75" hidden="false" customHeight="true" outlineLevel="0" collapsed="false">
      <c r="A549" s="248"/>
    </row>
    <row r="550" customFormat="false" ht="15.75" hidden="false" customHeight="true" outlineLevel="0" collapsed="false">
      <c r="A550" s="248"/>
    </row>
    <row r="551" customFormat="false" ht="15.75" hidden="false" customHeight="true" outlineLevel="0" collapsed="false">
      <c r="A551" s="248"/>
    </row>
    <row r="552" customFormat="false" ht="15.75" hidden="false" customHeight="true" outlineLevel="0" collapsed="false">
      <c r="A552" s="248"/>
    </row>
    <row r="553" customFormat="false" ht="15.75" hidden="false" customHeight="true" outlineLevel="0" collapsed="false">
      <c r="A553" s="248"/>
    </row>
    <row r="554" customFormat="false" ht="15.75" hidden="false" customHeight="true" outlineLevel="0" collapsed="false">
      <c r="A554" s="248"/>
    </row>
    <row r="555" customFormat="false" ht="15.75" hidden="false" customHeight="true" outlineLevel="0" collapsed="false">
      <c r="A555" s="248"/>
    </row>
    <row r="556" customFormat="false" ht="15.75" hidden="false" customHeight="true" outlineLevel="0" collapsed="false">
      <c r="A556" s="248"/>
    </row>
    <row r="557" customFormat="false" ht="15.75" hidden="false" customHeight="true" outlineLevel="0" collapsed="false">
      <c r="A557" s="248"/>
    </row>
    <row r="558" customFormat="false" ht="15.75" hidden="false" customHeight="true" outlineLevel="0" collapsed="false">
      <c r="A558" s="248"/>
    </row>
    <row r="559" customFormat="false" ht="15.75" hidden="false" customHeight="true" outlineLevel="0" collapsed="false">
      <c r="A559" s="248"/>
    </row>
    <row r="560" customFormat="false" ht="15.75" hidden="false" customHeight="true" outlineLevel="0" collapsed="false">
      <c r="A560" s="248"/>
    </row>
    <row r="561" customFormat="false" ht="15.75" hidden="false" customHeight="true" outlineLevel="0" collapsed="false">
      <c r="A561" s="248"/>
    </row>
    <row r="562" customFormat="false" ht="15.75" hidden="false" customHeight="true" outlineLevel="0" collapsed="false">
      <c r="A562" s="248"/>
    </row>
    <row r="563" customFormat="false" ht="15.75" hidden="false" customHeight="true" outlineLevel="0" collapsed="false">
      <c r="A563" s="248"/>
    </row>
    <row r="564" customFormat="false" ht="15.75" hidden="false" customHeight="true" outlineLevel="0" collapsed="false">
      <c r="A564" s="248"/>
    </row>
    <row r="565" customFormat="false" ht="15.75" hidden="false" customHeight="true" outlineLevel="0" collapsed="false">
      <c r="A565" s="248"/>
    </row>
    <row r="566" customFormat="false" ht="15.75" hidden="false" customHeight="true" outlineLevel="0" collapsed="false">
      <c r="A566" s="248"/>
    </row>
    <row r="567" customFormat="false" ht="15.75" hidden="false" customHeight="true" outlineLevel="0" collapsed="false">
      <c r="A567" s="248"/>
    </row>
    <row r="568" customFormat="false" ht="15.75" hidden="false" customHeight="true" outlineLevel="0" collapsed="false">
      <c r="A568" s="248"/>
    </row>
    <row r="569" customFormat="false" ht="15.75" hidden="false" customHeight="true" outlineLevel="0" collapsed="false">
      <c r="A569" s="248"/>
    </row>
    <row r="570" customFormat="false" ht="15.75" hidden="false" customHeight="true" outlineLevel="0" collapsed="false">
      <c r="A570" s="248"/>
    </row>
    <row r="571" customFormat="false" ht="15.75" hidden="false" customHeight="true" outlineLevel="0" collapsed="false">
      <c r="A571" s="248"/>
    </row>
    <row r="572" customFormat="false" ht="15.75" hidden="false" customHeight="true" outlineLevel="0" collapsed="false">
      <c r="A572" s="248"/>
    </row>
    <row r="573" customFormat="false" ht="15.75" hidden="false" customHeight="true" outlineLevel="0" collapsed="false">
      <c r="A573" s="248"/>
    </row>
    <row r="574" customFormat="false" ht="15.75" hidden="false" customHeight="true" outlineLevel="0" collapsed="false">
      <c r="A574" s="248"/>
    </row>
    <row r="575" customFormat="false" ht="15.75" hidden="false" customHeight="true" outlineLevel="0" collapsed="false">
      <c r="A575" s="248"/>
    </row>
    <row r="576" customFormat="false" ht="15.75" hidden="false" customHeight="true" outlineLevel="0" collapsed="false">
      <c r="A576" s="248"/>
    </row>
    <row r="577" customFormat="false" ht="15.75" hidden="false" customHeight="true" outlineLevel="0" collapsed="false">
      <c r="A577" s="248"/>
    </row>
    <row r="578" customFormat="false" ht="15.75" hidden="false" customHeight="true" outlineLevel="0" collapsed="false">
      <c r="A578" s="248"/>
    </row>
    <row r="579" customFormat="false" ht="15.75" hidden="false" customHeight="true" outlineLevel="0" collapsed="false">
      <c r="A579" s="248"/>
    </row>
    <row r="580" customFormat="false" ht="15.75" hidden="false" customHeight="true" outlineLevel="0" collapsed="false">
      <c r="A580" s="248"/>
    </row>
    <row r="581" customFormat="false" ht="15.75" hidden="false" customHeight="true" outlineLevel="0" collapsed="false">
      <c r="A581" s="248"/>
    </row>
    <row r="582" customFormat="false" ht="15.75" hidden="false" customHeight="true" outlineLevel="0" collapsed="false">
      <c r="A582" s="248"/>
    </row>
    <row r="583" customFormat="false" ht="15.75" hidden="false" customHeight="true" outlineLevel="0" collapsed="false">
      <c r="A583" s="248"/>
    </row>
    <row r="584" customFormat="false" ht="15.75" hidden="false" customHeight="true" outlineLevel="0" collapsed="false">
      <c r="A584" s="248"/>
    </row>
    <row r="585" customFormat="false" ht="15.75" hidden="false" customHeight="true" outlineLevel="0" collapsed="false">
      <c r="A585" s="248"/>
    </row>
    <row r="586" customFormat="false" ht="15.75" hidden="false" customHeight="true" outlineLevel="0" collapsed="false">
      <c r="A586" s="248"/>
    </row>
    <row r="587" customFormat="false" ht="15.75" hidden="false" customHeight="true" outlineLevel="0" collapsed="false">
      <c r="A587" s="248"/>
    </row>
    <row r="588" customFormat="false" ht="15.75" hidden="false" customHeight="true" outlineLevel="0" collapsed="false">
      <c r="A588" s="248"/>
    </row>
    <row r="589" customFormat="false" ht="15.75" hidden="false" customHeight="true" outlineLevel="0" collapsed="false">
      <c r="A589" s="248"/>
    </row>
    <row r="590" customFormat="false" ht="15.75" hidden="false" customHeight="true" outlineLevel="0" collapsed="false">
      <c r="A590" s="248"/>
    </row>
    <row r="591" customFormat="false" ht="15.75" hidden="false" customHeight="true" outlineLevel="0" collapsed="false">
      <c r="A591" s="248"/>
    </row>
    <row r="592" customFormat="false" ht="15.75" hidden="false" customHeight="true" outlineLevel="0" collapsed="false">
      <c r="A592" s="248"/>
    </row>
    <row r="593" customFormat="false" ht="15.75" hidden="false" customHeight="true" outlineLevel="0" collapsed="false">
      <c r="A593" s="248"/>
    </row>
    <row r="594" customFormat="false" ht="15.75" hidden="false" customHeight="true" outlineLevel="0" collapsed="false">
      <c r="A594" s="248"/>
    </row>
    <row r="595" customFormat="false" ht="15.75" hidden="false" customHeight="true" outlineLevel="0" collapsed="false">
      <c r="A595" s="248"/>
    </row>
    <row r="596" customFormat="false" ht="15.75" hidden="false" customHeight="true" outlineLevel="0" collapsed="false">
      <c r="A596" s="248"/>
    </row>
    <row r="597" customFormat="false" ht="15.75" hidden="false" customHeight="true" outlineLevel="0" collapsed="false">
      <c r="A597" s="248"/>
    </row>
    <row r="598" customFormat="false" ht="15.75" hidden="false" customHeight="true" outlineLevel="0" collapsed="false">
      <c r="A598" s="248"/>
    </row>
    <row r="599" customFormat="false" ht="15.75" hidden="false" customHeight="true" outlineLevel="0" collapsed="false">
      <c r="A599" s="248"/>
    </row>
    <row r="600" customFormat="false" ht="15.75" hidden="false" customHeight="true" outlineLevel="0" collapsed="false">
      <c r="A600" s="248"/>
    </row>
    <row r="601" customFormat="false" ht="15.75" hidden="false" customHeight="true" outlineLevel="0" collapsed="false">
      <c r="A601" s="248"/>
    </row>
    <row r="602" customFormat="false" ht="15.75" hidden="false" customHeight="true" outlineLevel="0" collapsed="false">
      <c r="A602" s="248"/>
    </row>
    <row r="603" customFormat="false" ht="15.75" hidden="false" customHeight="true" outlineLevel="0" collapsed="false">
      <c r="A603" s="248"/>
    </row>
    <row r="604" customFormat="false" ht="15.75" hidden="false" customHeight="true" outlineLevel="0" collapsed="false">
      <c r="A604" s="248"/>
    </row>
    <row r="605" customFormat="false" ht="15.75" hidden="false" customHeight="true" outlineLevel="0" collapsed="false">
      <c r="A605" s="248"/>
    </row>
    <row r="606" customFormat="false" ht="15.75" hidden="false" customHeight="true" outlineLevel="0" collapsed="false">
      <c r="A606" s="248"/>
    </row>
    <row r="607" customFormat="false" ht="15.75" hidden="false" customHeight="true" outlineLevel="0" collapsed="false">
      <c r="A607" s="248"/>
    </row>
    <row r="608" customFormat="false" ht="15.75" hidden="false" customHeight="true" outlineLevel="0" collapsed="false">
      <c r="A608" s="248"/>
    </row>
    <row r="609" customFormat="false" ht="15.75" hidden="false" customHeight="true" outlineLevel="0" collapsed="false">
      <c r="A609" s="248"/>
    </row>
    <row r="610" customFormat="false" ht="15.75" hidden="false" customHeight="true" outlineLevel="0" collapsed="false">
      <c r="A610" s="248"/>
    </row>
    <row r="611" customFormat="false" ht="15.75" hidden="false" customHeight="true" outlineLevel="0" collapsed="false">
      <c r="A611" s="248"/>
    </row>
    <row r="612" customFormat="false" ht="15.75" hidden="false" customHeight="true" outlineLevel="0" collapsed="false">
      <c r="A612" s="248"/>
    </row>
    <row r="613" customFormat="false" ht="15.75" hidden="false" customHeight="true" outlineLevel="0" collapsed="false">
      <c r="A613" s="248"/>
    </row>
    <row r="614" customFormat="false" ht="15.75" hidden="false" customHeight="true" outlineLevel="0" collapsed="false">
      <c r="A614" s="248"/>
    </row>
    <row r="615" customFormat="false" ht="15.75" hidden="false" customHeight="true" outlineLevel="0" collapsed="false">
      <c r="A615" s="248"/>
    </row>
    <row r="616" customFormat="false" ht="15.75" hidden="false" customHeight="true" outlineLevel="0" collapsed="false">
      <c r="A616" s="248"/>
    </row>
    <row r="617" customFormat="false" ht="15.75" hidden="false" customHeight="true" outlineLevel="0" collapsed="false">
      <c r="A617" s="248"/>
    </row>
    <row r="618" customFormat="false" ht="15.75" hidden="false" customHeight="true" outlineLevel="0" collapsed="false">
      <c r="A618" s="248"/>
    </row>
    <row r="619" customFormat="false" ht="15.75" hidden="false" customHeight="true" outlineLevel="0" collapsed="false">
      <c r="A619" s="248"/>
    </row>
    <row r="620" customFormat="false" ht="15.75" hidden="false" customHeight="true" outlineLevel="0" collapsed="false">
      <c r="A620" s="248"/>
    </row>
    <row r="621" customFormat="false" ht="15.75" hidden="false" customHeight="true" outlineLevel="0" collapsed="false">
      <c r="A621" s="248"/>
    </row>
    <row r="622" customFormat="false" ht="15.75" hidden="false" customHeight="true" outlineLevel="0" collapsed="false">
      <c r="A622" s="248"/>
    </row>
    <row r="623" customFormat="false" ht="15.75" hidden="false" customHeight="true" outlineLevel="0" collapsed="false">
      <c r="A623" s="248"/>
    </row>
    <row r="624" customFormat="false" ht="15.75" hidden="false" customHeight="true" outlineLevel="0" collapsed="false">
      <c r="A624" s="248"/>
    </row>
    <row r="625" customFormat="false" ht="15.75" hidden="false" customHeight="true" outlineLevel="0" collapsed="false">
      <c r="A625" s="248"/>
    </row>
    <row r="626" customFormat="false" ht="15.75" hidden="false" customHeight="true" outlineLevel="0" collapsed="false">
      <c r="A626" s="248"/>
    </row>
    <row r="627" customFormat="false" ht="15.75" hidden="false" customHeight="true" outlineLevel="0" collapsed="false">
      <c r="A627" s="248"/>
    </row>
    <row r="628" customFormat="false" ht="15.75" hidden="false" customHeight="true" outlineLevel="0" collapsed="false">
      <c r="A628" s="248"/>
    </row>
    <row r="629" customFormat="false" ht="15.75" hidden="false" customHeight="true" outlineLevel="0" collapsed="false">
      <c r="A629" s="248"/>
    </row>
    <row r="630" customFormat="false" ht="15.75" hidden="false" customHeight="true" outlineLevel="0" collapsed="false">
      <c r="A630" s="248"/>
    </row>
    <row r="631" customFormat="false" ht="15.75" hidden="false" customHeight="true" outlineLevel="0" collapsed="false">
      <c r="A631" s="248"/>
    </row>
    <row r="632" customFormat="false" ht="15.75" hidden="false" customHeight="true" outlineLevel="0" collapsed="false">
      <c r="A632" s="248"/>
    </row>
    <row r="633" customFormat="false" ht="15.75" hidden="false" customHeight="true" outlineLevel="0" collapsed="false">
      <c r="A633" s="248"/>
    </row>
    <row r="634" customFormat="false" ht="15.75" hidden="false" customHeight="true" outlineLevel="0" collapsed="false">
      <c r="A634" s="248"/>
    </row>
    <row r="635" customFormat="false" ht="15.75" hidden="false" customHeight="true" outlineLevel="0" collapsed="false">
      <c r="A635" s="248"/>
    </row>
    <row r="636" customFormat="false" ht="15.75" hidden="false" customHeight="true" outlineLevel="0" collapsed="false">
      <c r="A636" s="248"/>
    </row>
    <row r="637" customFormat="false" ht="15.75" hidden="false" customHeight="true" outlineLevel="0" collapsed="false">
      <c r="A637" s="248"/>
    </row>
    <row r="638" customFormat="false" ht="15.75" hidden="false" customHeight="true" outlineLevel="0" collapsed="false">
      <c r="A638" s="248"/>
    </row>
    <row r="639" customFormat="false" ht="15.75" hidden="false" customHeight="true" outlineLevel="0" collapsed="false">
      <c r="A639" s="248"/>
    </row>
    <row r="640" customFormat="false" ht="15.75" hidden="false" customHeight="true" outlineLevel="0" collapsed="false">
      <c r="A640" s="248"/>
    </row>
    <row r="641" customFormat="false" ht="15.75" hidden="false" customHeight="true" outlineLevel="0" collapsed="false">
      <c r="A641" s="248"/>
    </row>
    <row r="642" customFormat="false" ht="15.75" hidden="false" customHeight="true" outlineLevel="0" collapsed="false">
      <c r="A642" s="248"/>
    </row>
    <row r="643" customFormat="false" ht="15.75" hidden="false" customHeight="true" outlineLevel="0" collapsed="false">
      <c r="A643" s="248"/>
    </row>
    <row r="644" customFormat="false" ht="15.75" hidden="false" customHeight="true" outlineLevel="0" collapsed="false">
      <c r="A644" s="248"/>
    </row>
    <row r="645" customFormat="false" ht="15.75" hidden="false" customHeight="true" outlineLevel="0" collapsed="false">
      <c r="A645" s="248"/>
    </row>
    <row r="646" customFormat="false" ht="15.75" hidden="false" customHeight="true" outlineLevel="0" collapsed="false">
      <c r="A646" s="248"/>
    </row>
    <row r="647" customFormat="false" ht="15.75" hidden="false" customHeight="true" outlineLevel="0" collapsed="false">
      <c r="A647" s="248"/>
    </row>
    <row r="648" customFormat="false" ht="15.75" hidden="false" customHeight="true" outlineLevel="0" collapsed="false">
      <c r="A648" s="248"/>
    </row>
    <row r="649" customFormat="false" ht="15.75" hidden="false" customHeight="true" outlineLevel="0" collapsed="false">
      <c r="A649" s="248"/>
    </row>
    <row r="650" customFormat="false" ht="15.75" hidden="false" customHeight="true" outlineLevel="0" collapsed="false">
      <c r="A650" s="248"/>
    </row>
    <row r="651" customFormat="false" ht="15.75" hidden="false" customHeight="true" outlineLevel="0" collapsed="false">
      <c r="A651" s="248"/>
    </row>
    <row r="652" customFormat="false" ht="15.75" hidden="false" customHeight="true" outlineLevel="0" collapsed="false">
      <c r="A652" s="248"/>
    </row>
    <row r="653" customFormat="false" ht="15.75" hidden="false" customHeight="true" outlineLevel="0" collapsed="false">
      <c r="A653" s="248"/>
    </row>
    <row r="654" customFormat="false" ht="15.75" hidden="false" customHeight="true" outlineLevel="0" collapsed="false">
      <c r="A654" s="248"/>
    </row>
    <row r="655" customFormat="false" ht="15.75" hidden="false" customHeight="true" outlineLevel="0" collapsed="false">
      <c r="A655" s="248"/>
    </row>
    <row r="656" customFormat="false" ht="15.75" hidden="false" customHeight="true" outlineLevel="0" collapsed="false">
      <c r="A656" s="248"/>
    </row>
    <row r="657" customFormat="false" ht="15.75" hidden="false" customHeight="true" outlineLevel="0" collapsed="false">
      <c r="A657" s="248"/>
    </row>
    <row r="658" customFormat="false" ht="15.75" hidden="false" customHeight="true" outlineLevel="0" collapsed="false">
      <c r="A658" s="248"/>
    </row>
    <row r="659" customFormat="false" ht="15.75" hidden="false" customHeight="true" outlineLevel="0" collapsed="false">
      <c r="A659" s="248"/>
    </row>
    <row r="660" customFormat="false" ht="15.75" hidden="false" customHeight="true" outlineLevel="0" collapsed="false">
      <c r="A660" s="248"/>
    </row>
    <row r="661" customFormat="false" ht="15.75" hidden="false" customHeight="true" outlineLevel="0" collapsed="false">
      <c r="A661" s="248"/>
    </row>
    <row r="662" customFormat="false" ht="15.75" hidden="false" customHeight="true" outlineLevel="0" collapsed="false">
      <c r="A662" s="248"/>
    </row>
    <row r="663" customFormat="false" ht="15.75" hidden="false" customHeight="true" outlineLevel="0" collapsed="false">
      <c r="A663" s="248"/>
    </row>
    <row r="664" customFormat="false" ht="15.75" hidden="false" customHeight="true" outlineLevel="0" collapsed="false">
      <c r="A664" s="248"/>
    </row>
    <row r="665" customFormat="false" ht="15.75" hidden="false" customHeight="true" outlineLevel="0" collapsed="false">
      <c r="A665" s="248"/>
    </row>
    <row r="666" customFormat="false" ht="15.75" hidden="false" customHeight="true" outlineLevel="0" collapsed="false">
      <c r="A666" s="248"/>
    </row>
    <row r="667" customFormat="false" ht="15.75" hidden="false" customHeight="true" outlineLevel="0" collapsed="false">
      <c r="A667" s="248"/>
    </row>
    <row r="668" customFormat="false" ht="15.75" hidden="false" customHeight="true" outlineLevel="0" collapsed="false">
      <c r="A668" s="248"/>
    </row>
    <row r="669" customFormat="false" ht="15.75" hidden="false" customHeight="true" outlineLevel="0" collapsed="false">
      <c r="A669" s="248"/>
    </row>
    <row r="670" customFormat="false" ht="15.75" hidden="false" customHeight="true" outlineLevel="0" collapsed="false">
      <c r="A670" s="248"/>
    </row>
    <row r="671" customFormat="false" ht="15.75" hidden="false" customHeight="true" outlineLevel="0" collapsed="false">
      <c r="A671" s="248"/>
    </row>
    <row r="672" customFormat="false" ht="15.75" hidden="false" customHeight="true" outlineLevel="0" collapsed="false">
      <c r="A672" s="248"/>
    </row>
    <row r="673" customFormat="false" ht="15.75" hidden="false" customHeight="true" outlineLevel="0" collapsed="false">
      <c r="A673" s="248"/>
    </row>
    <row r="674" customFormat="false" ht="15.75" hidden="false" customHeight="true" outlineLevel="0" collapsed="false">
      <c r="A674" s="248"/>
    </row>
    <row r="675" customFormat="false" ht="15.75" hidden="false" customHeight="true" outlineLevel="0" collapsed="false">
      <c r="A675" s="248"/>
    </row>
    <row r="676" customFormat="false" ht="15.75" hidden="false" customHeight="true" outlineLevel="0" collapsed="false">
      <c r="A676" s="248"/>
    </row>
    <row r="677" customFormat="false" ht="15.75" hidden="false" customHeight="true" outlineLevel="0" collapsed="false">
      <c r="A677" s="248"/>
    </row>
    <row r="678" customFormat="false" ht="15.75" hidden="false" customHeight="true" outlineLevel="0" collapsed="false">
      <c r="A678" s="248"/>
    </row>
    <row r="679" customFormat="false" ht="15.75" hidden="false" customHeight="true" outlineLevel="0" collapsed="false">
      <c r="A679" s="248"/>
    </row>
    <row r="680" customFormat="false" ht="15.75" hidden="false" customHeight="true" outlineLevel="0" collapsed="false">
      <c r="A680" s="248"/>
    </row>
    <row r="681" customFormat="false" ht="15.75" hidden="false" customHeight="true" outlineLevel="0" collapsed="false">
      <c r="A681" s="248"/>
    </row>
    <row r="682" customFormat="false" ht="15.75" hidden="false" customHeight="true" outlineLevel="0" collapsed="false">
      <c r="A682" s="248"/>
    </row>
    <row r="683" customFormat="false" ht="15.75" hidden="false" customHeight="true" outlineLevel="0" collapsed="false">
      <c r="A683" s="248"/>
    </row>
    <row r="684" customFormat="false" ht="15.75" hidden="false" customHeight="true" outlineLevel="0" collapsed="false">
      <c r="A684" s="248"/>
    </row>
    <row r="685" customFormat="false" ht="15.75" hidden="false" customHeight="true" outlineLevel="0" collapsed="false">
      <c r="A685" s="248"/>
    </row>
    <row r="686" customFormat="false" ht="15.75" hidden="false" customHeight="true" outlineLevel="0" collapsed="false">
      <c r="A686" s="248"/>
    </row>
    <row r="687" customFormat="false" ht="15.75" hidden="false" customHeight="true" outlineLevel="0" collapsed="false">
      <c r="A687" s="248"/>
    </row>
    <row r="688" customFormat="false" ht="15.75" hidden="false" customHeight="true" outlineLevel="0" collapsed="false">
      <c r="A688" s="248"/>
    </row>
    <row r="689" customFormat="false" ht="15.75" hidden="false" customHeight="true" outlineLevel="0" collapsed="false">
      <c r="A689" s="248"/>
    </row>
    <row r="690" customFormat="false" ht="15.75" hidden="false" customHeight="true" outlineLevel="0" collapsed="false">
      <c r="A690" s="248"/>
    </row>
    <row r="691" customFormat="false" ht="15.75" hidden="false" customHeight="true" outlineLevel="0" collapsed="false">
      <c r="A691" s="248"/>
    </row>
    <row r="692" customFormat="false" ht="15.75" hidden="false" customHeight="true" outlineLevel="0" collapsed="false">
      <c r="A692" s="248"/>
    </row>
    <row r="693" customFormat="false" ht="15.75" hidden="false" customHeight="true" outlineLevel="0" collapsed="false">
      <c r="A693" s="248"/>
    </row>
    <row r="694" customFormat="false" ht="15.75" hidden="false" customHeight="true" outlineLevel="0" collapsed="false">
      <c r="A694" s="248"/>
    </row>
    <row r="695" customFormat="false" ht="15.75" hidden="false" customHeight="true" outlineLevel="0" collapsed="false">
      <c r="A695" s="248"/>
    </row>
    <row r="696" customFormat="false" ht="15.75" hidden="false" customHeight="true" outlineLevel="0" collapsed="false">
      <c r="A696" s="248"/>
    </row>
    <row r="697" customFormat="false" ht="15.75" hidden="false" customHeight="true" outlineLevel="0" collapsed="false">
      <c r="A697" s="248"/>
    </row>
    <row r="698" customFormat="false" ht="15.75" hidden="false" customHeight="true" outlineLevel="0" collapsed="false">
      <c r="A698" s="248"/>
    </row>
    <row r="699" customFormat="false" ht="15.75" hidden="false" customHeight="true" outlineLevel="0" collapsed="false">
      <c r="A699" s="248"/>
    </row>
    <row r="700" customFormat="false" ht="15.75" hidden="false" customHeight="true" outlineLevel="0" collapsed="false">
      <c r="A700" s="248"/>
    </row>
    <row r="701" customFormat="false" ht="15.75" hidden="false" customHeight="true" outlineLevel="0" collapsed="false">
      <c r="A701" s="248"/>
    </row>
    <row r="702" customFormat="false" ht="15.75" hidden="false" customHeight="true" outlineLevel="0" collapsed="false">
      <c r="A702" s="248"/>
    </row>
    <row r="703" customFormat="false" ht="15.75" hidden="false" customHeight="true" outlineLevel="0" collapsed="false">
      <c r="A703" s="248"/>
    </row>
    <row r="704" customFormat="false" ht="15.75" hidden="false" customHeight="true" outlineLevel="0" collapsed="false">
      <c r="A704" s="248"/>
    </row>
    <row r="705" customFormat="false" ht="15.75" hidden="false" customHeight="true" outlineLevel="0" collapsed="false">
      <c r="A705" s="248"/>
    </row>
    <row r="706" customFormat="false" ht="15.75" hidden="false" customHeight="true" outlineLevel="0" collapsed="false">
      <c r="A706" s="248"/>
    </row>
    <row r="707" customFormat="false" ht="15.75" hidden="false" customHeight="true" outlineLevel="0" collapsed="false">
      <c r="A707" s="248"/>
    </row>
    <row r="708" customFormat="false" ht="15.75" hidden="false" customHeight="true" outlineLevel="0" collapsed="false">
      <c r="A708" s="248"/>
    </row>
    <row r="709" customFormat="false" ht="15.75" hidden="false" customHeight="true" outlineLevel="0" collapsed="false">
      <c r="A709" s="248"/>
    </row>
    <row r="710" customFormat="false" ht="15.75" hidden="false" customHeight="true" outlineLevel="0" collapsed="false">
      <c r="A710" s="248"/>
    </row>
    <row r="711" customFormat="false" ht="15.75" hidden="false" customHeight="true" outlineLevel="0" collapsed="false">
      <c r="A711" s="248"/>
    </row>
    <row r="712" customFormat="false" ht="15.75" hidden="false" customHeight="true" outlineLevel="0" collapsed="false">
      <c r="A712" s="248"/>
    </row>
    <row r="713" customFormat="false" ht="15.75" hidden="false" customHeight="true" outlineLevel="0" collapsed="false">
      <c r="A713" s="248"/>
    </row>
    <row r="714" customFormat="false" ht="15.75" hidden="false" customHeight="true" outlineLevel="0" collapsed="false">
      <c r="A714" s="248"/>
    </row>
    <row r="715" customFormat="false" ht="15.75" hidden="false" customHeight="true" outlineLevel="0" collapsed="false">
      <c r="A715" s="248"/>
    </row>
    <row r="716" customFormat="false" ht="15.75" hidden="false" customHeight="true" outlineLevel="0" collapsed="false">
      <c r="A716" s="248"/>
    </row>
    <row r="717" customFormat="false" ht="15.75" hidden="false" customHeight="true" outlineLevel="0" collapsed="false">
      <c r="A717" s="248"/>
    </row>
    <row r="718" customFormat="false" ht="15.75" hidden="false" customHeight="true" outlineLevel="0" collapsed="false">
      <c r="A718" s="248"/>
    </row>
    <row r="719" customFormat="false" ht="15.75" hidden="false" customHeight="true" outlineLevel="0" collapsed="false">
      <c r="A719" s="248"/>
    </row>
    <row r="720" customFormat="false" ht="15.75" hidden="false" customHeight="true" outlineLevel="0" collapsed="false">
      <c r="A720" s="248"/>
    </row>
    <row r="721" customFormat="false" ht="15.75" hidden="false" customHeight="true" outlineLevel="0" collapsed="false">
      <c r="A721" s="248"/>
    </row>
    <row r="722" customFormat="false" ht="15.75" hidden="false" customHeight="true" outlineLevel="0" collapsed="false">
      <c r="A722" s="248"/>
    </row>
    <row r="723" customFormat="false" ht="15.75" hidden="false" customHeight="true" outlineLevel="0" collapsed="false">
      <c r="A723" s="248"/>
    </row>
    <row r="724" customFormat="false" ht="15.75" hidden="false" customHeight="true" outlineLevel="0" collapsed="false">
      <c r="A724" s="248"/>
    </row>
    <row r="725" customFormat="false" ht="15.75" hidden="false" customHeight="true" outlineLevel="0" collapsed="false">
      <c r="A725" s="248"/>
    </row>
    <row r="726" customFormat="false" ht="15.75" hidden="false" customHeight="true" outlineLevel="0" collapsed="false">
      <c r="A726" s="248"/>
    </row>
    <row r="727" customFormat="false" ht="15.75" hidden="false" customHeight="true" outlineLevel="0" collapsed="false">
      <c r="A727" s="248"/>
    </row>
    <row r="728" customFormat="false" ht="15.75" hidden="false" customHeight="true" outlineLevel="0" collapsed="false">
      <c r="A728" s="248"/>
    </row>
    <row r="729" customFormat="false" ht="15.75" hidden="false" customHeight="true" outlineLevel="0" collapsed="false">
      <c r="A729" s="248"/>
    </row>
    <row r="730" customFormat="false" ht="15.75" hidden="false" customHeight="true" outlineLevel="0" collapsed="false">
      <c r="A730" s="248"/>
    </row>
    <row r="731" customFormat="false" ht="15.75" hidden="false" customHeight="true" outlineLevel="0" collapsed="false">
      <c r="A731" s="248"/>
    </row>
    <row r="732" customFormat="false" ht="15.75" hidden="false" customHeight="true" outlineLevel="0" collapsed="false">
      <c r="A732" s="248"/>
    </row>
    <row r="733" customFormat="false" ht="15.75" hidden="false" customHeight="true" outlineLevel="0" collapsed="false">
      <c r="A733" s="248"/>
    </row>
    <row r="734" customFormat="false" ht="15.75" hidden="false" customHeight="true" outlineLevel="0" collapsed="false">
      <c r="A734" s="248"/>
    </row>
    <row r="735" customFormat="false" ht="15.75" hidden="false" customHeight="true" outlineLevel="0" collapsed="false">
      <c r="A735" s="248"/>
    </row>
    <row r="736" customFormat="false" ht="15.75" hidden="false" customHeight="true" outlineLevel="0" collapsed="false">
      <c r="A736" s="248"/>
    </row>
    <row r="737" customFormat="false" ht="15.75" hidden="false" customHeight="true" outlineLevel="0" collapsed="false">
      <c r="A737" s="248"/>
    </row>
    <row r="738" customFormat="false" ht="15.75" hidden="false" customHeight="true" outlineLevel="0" collapsed="false">
      <c r="A738" s="248"/>
    </row>
    <row r="739" customFormat="false" ht="15.75" hidden="false" customHeight="true" outlineLevel="0" collapsed="false">
      <c r="A739" s="248"/>
    </row>
    <row r="740" customFormat="false" ht="15.75" hidden="false" customHeight="true" outlineLevel="0" collapsed="false">
      <c r="A740" s="248"/>
    </row>
    <row r="741" customFormat="false" ht="15.75" hidden="false" customHeight="true" outlineLevel="0" collapsed="false">
      <c r="A741" s="248"/>
    </row>
    <row r="742" customFormat="false" ht="15.75" hidden="false" customHeight="true" outlineLevel="0" collapsed="false">
      <c r="A742" s="248"/>
    </row>
    <row r="743" customFormat="false" ht="15.75" hidden="false" customHeight="true" outlineLevel="0" collapsed="false">
      <c r="A743" s="248"/>
    </row>
    <row r="744" customFormat="false" ht="15.75" hidden="false" customHeight="true" outlineLevel="0" collapsed="false">
      <c r="A744" s="248"/>
    </row>
    <row r="745" customFormat="false" ht="15.75" hidden="false" customHeight="true" outlineLevel="0" collapsed="false">
      <c r="A745" s="248"/>
    </row>
    <row r="746" customFormat="false" ht="15.75" hidden="false" customHeight="true" outlineLevel="0" collapsed="false">
      <c r="A746" s="248"/>
    </row>
    <row r="747" customFormat="false" ht="15.75" hidden="false" customHeight="true" outlineLevel="0" collapsed="false">
      <c r="A747" s="248"/>
    </row>
    <row r="748" customFormat="false" ht="15.75" hidden="false" customHeight="true" outlineLevel="0" collapsed="false">
      <c r="A748" s="248"/>
    </row>
    <row r="749" customFormat="false" ht="15.75" hidden="false" customHeight="true" outlineLevel="0" collapsed="false">
      <c r="A749" s="248"/>
    </row>
    <row r="750" customFormat="false" ht="15.75" hidden="false" customHeight="true" outlineLevel="0" collapsed="false">
      <c r="A750" s="248"/>
    </row>
    <row r="751" customFormat="false" ht="15.75" hidden="false" customHeight="true" outlineLevel="0" collapsed="false">
      <c r="A751" s="248"/>
    </row>
    <row r="752" customFormat="false" ht="15.75" hidden="false" customHeight="true" outlineLevel="0" collapsed="false">
      <c r="A752" s="248"/>
    </row>
    <row r="753" customFormat="false" ht="15.75" hidden="false" customHeight="true" outlineLevel="0" collapsed="false">
      <c r="A753" s="248"/>
    </row>
    <row r="754" customFormat="false" ht="15.75" hidden="false" customHeight="true" outlineLevel="0" collapsed="false">
      <c r="A754" s="248"/>
    </row>
    <row r="755" customFormat="false" ht="15.75" hidden="false" customHeight="true" outlineLevel="0" collapsed="false">
      <c r="A755" s="248"/>
    </row>
    <row r="756" customFormat="false" ht="15.75" hidden="false" customHeight="true" outlineLevel="0" collapsed="false">
      <c r="A756" s="248"/>
    </row>
    <row r="757" customFormat="false" ht="15.75" hidden="false" customHeight="true" outlineLevel="0" collapsed="false">
      <c r="A757" s="248"/>
    </row>
    <row r="758" customFormat="false" ht="15.75" hidden="false" customHeight="true" outlineLevel="0" collapsed="false">
      <c r="A758" s="248"/>
    </row>
    <row r="759" customFormat="false" ht="15.75" hidden="false" customHeight="true" outlineLevel="0" collapsed="false">
      <c r="A759" s="248"/>
    </row>
    <row r="760" customFormat="false" ht="15.75" hidden="false" customHeight="true" outlineLevel="0" collapsed="false">
      <c r="A760" s="248"/>
    </row>
    <row r="761" customFormat="false" ht="15.75" hidden="false" customHeight="true" outlineLevel="0" collapsed="false">
      <c r="A761" s="248"/>
    </row>
    <row r="762" customFormat="false" ht="15.75" hidden="false" customHeight="true" outlineLevel="0" collapsed="false">
      <c r="A762" s="248"/>
    </row>
    <row r="763" customFormat="false" ht="15.75" hidden="false" customHeight="true" outlineLevel="0" collapsed="false">
      <c r="A763" s="248"/>
    </row>
    <row r="764" customFormat="false" ht="15.75" hidden="false" customHeight="true" outlineLevel="0" collapsed="false">
      <c r="A764" s="248"/>
    </row>
    <row r="765" customFormat="false" ht="15.75" hidden="false" customHeight="true" outlineLevel="0" collapsed="false">
      <c r="A765" s="248"/>
    </row>
    <row r="766" customFormat="false" ht="15.75" hidden="false" customHeight="true" outlineLevel="0" collapsed="false">
      <c r="A766" s="248"/>
    </row>
    <row r="767" customFormat="false" ht="15.75" hidden="false" customHeight="true" outlineLevel="0" collapsed="false">
      <c r="A767" s="248"/>
    </row>
    <row r="768" customFormat="false" ht="15.75" hidden="false" customHeight="true" outlineLevel="0" collapsed="false">
      <c r="A768" s="248"/>
    </row>
    <row r="769" customFormat="false" ht="15.75" hidden="false" customHeight="true" outlineLevel="0" collapsed="false">
      <c r="A769" s="248"/>
    </row>
    <row r="770" customFormat="false" ht="15.75" hidden="false" customHeight="true" outlineLevel="0" collapsed="false">
      <c r="A770" s="248"/>
    </row>
    <row r="771" customFormat="false" ht="15.75" hidden="false" customHeight="true" outlineLevel="0" collapsed="false">
      <c r="A771" s="248"/>
    </row>
    <row r="772" customFormat="false" ht="15.75" hidden="false" customHeight="true" outlineLevel="0" collapsed="false">
      <c r="A772" s="248"/>
    </row>
    <row r="773" customFormat="false" ht="15.75" hidden="false" customHeight="true" outlineLevel="0" collapsed="false">
      <c r="A773" s="248"/>
    </row>
    <row r="774" customFormat="false" ht="15.75" hidden="false" customHeight="true" outlineLevel="0" collapsed="false">
      <c r="A774" s="248"/>
    </row>
    <row r="775" customFormat="false" ht="15.75" hidden="false" customHeight="true" outlineLevel="0" collapsed="false">
      <c r="A775" s="248"/>
    </row>
    <row r="776" customFormat="false" ht="15.75" hidden="false" customHeight="true" outlineLevel="0" collapsed="false">
      <c r="A776" s="248"/>
    </row>
    <row r="777" customFormat="false" ht="15.75" hidden="false" customHeight="true" outlineLevel="0" collapsed="false">
      <c r="A777" s="248"/>
    </row>
    <row r="778" customFormat="false" ht="15.75" hidden="false" customHeight="true" outlineLevel="0" collapsed="false">
      <c r="A778" s="248"/>
    </row>
    <row r="779" customFormat="false" ht="15.75" hidden="false" customHeight="true" outlineLevel="0" collapsed="false">
      <c r="A779" s="248"/>
    </row>
    <row r="780" customFormat="false" ht="15.75" hidden="false" customHeight="true" outlineLevel="0" collapsed="false">
      <c r="A780" s="248"/>
    </row>
    <row r="781" customFormat="false" ht="15.75" hidden="false" customHeight="true" outlineLevel="0" collapsed="false">
      <c r="A781" s="248"/>
    </row>
    <row r="782" customFormat="false" ht="15.75" hidden="false" customHeight="true" outlineLevel="0" collapsed="false">
      <c r="A782" s="248"/>
    </row>
    <row r="783" customFormat="false" ht="15.75" hidden="false" customHeight="true" outlineLevel="0" collapsed="false">
      <c r="A783" s="248"/>
    </row>
    <row r="784" customFormat="false" ht="15.75" hidden="false" customHeight="true" outlineLevel="0" collapsed="false">
      <c r="A784" s="248"/>
    </row>
    <row r="785" customFormat="false" ht="15.75" hidden="false" customHeight="true" outlineLevel="0" collapsed="false">
      <c r="A785" s="248"/>
    </row>
    <row r="786" customFormat="false" ht="15.75" hidden="false" customHeight="true" outlineLevel="0" collapsed="false">
      <c r="A786" s="248"/>
    </row>
    <row r="787" customFormat="false" ht="15.75" hidden="false" customHeight="true" outlineLevel="0" collapsed="false">
      <c r="A787" s="248"/>
    </row>
    <row r="788" customFormat="false" ht="15.75" hidden="false" customHeight="true" outlineLevel="0" collapsed="false">
      <c r="A788" s="248"/>
    </row>
    <row r="789" customFormat="false" ht="15.75" hidden="false" customHeight="true" outlineLevel="0" collapsed="false">
      <c r="A789" s="248"/>
    </row>
    <row r="790" customFormat="false" ht="15.75" hidden="false" customHeight="true" outlineLevel="0" collapsed="false">
      <c r="A790" s="248"/>
    </row>
    <row r="791" customFormat="false" ht="15.75" hidden="false" customHeight="true" outlineLevel="0" collapsed="false">
      <c r="A791" s="248"/>
    </row>
    <row r="792" customFormat="false" ht="15.75" hidden="false" customHeight="true" outlineLevel="0" collapsed="false">
      <c r="A792" s="248"/>
    </row>
    <row r="793" customFormat="false" ht="15.75" hidden="false" customHeight="true" outlineLevel="0" collapsed="false">
      <c r="A793" s="248"/>
    </row>
    <row r="794" customFormat="false" ht="15.75" hidden="false" customHeight="true" outlineLevel="0" collapsed="false">
      <c r="A794" s="248"/>
    </row>
    <row r="795" customFormat="false" ht="15.75" hidden="false" customHeight="true" outlineLevel="0" collapsed="false">
      <c r="A795" s="248"/>
    </row>
    <row r="796" customFormat="false" ht="15.75" hidden="false" customHeight="true" outlineLevel="0" collapsed="false">
      <c r="A796" s="248"/>
    </row>
    <row r="797" customFormat="false" ht="15.75" hidden="false" customHeight="true" outlineLevel="0" collapsed="false">
      <c r="A797" s="248"/>
    </row>
    <row r="798" customFormat="false" ht="15.75" hidden="false" customHeight="true" outlineLevel="0" collapsed="false">
      <c r="A798" s="248"/>
    </row>
    <row r="799" customFormat="false" ht="15.75" hidden="false" customHeight="true" outlineLevel="0" collapsed="false">
      <c r="A799" s="248"/>
    </row>
    <row r="800" customFormat="false" ht="15.75" hidden="false" customHeight="true" outlineLevel="0" collapsed="false">
      <c r="A800" s="248"/>
    </row>
    <row r="801" customFormat="false" ht="15.75" hidden="false" customHeight="true" outlineLevel="0" collapsed="false">
      <c r="A801" s="248"/>
    </row>
    <row r="802" customFormat="false" ht="15.75" hidden="false" customHeight="true" outlineLevel="0" collapsed="false">
      <c r="A802" s="248"/>
    </row>
    <row r="803" customFormat="false" ht="15.75" hidden="false" customHeight="true" outlineLevel="0" collapsed="false">
      <c r="A803" s="248"/>
    </row>
    <row r="804" customFormat="false" ht="15.75" hidden="false" customHeight="true" outlineLevel="0" collapsed="false">
      <c r="A804" s="248"/>
    </row>
    <row r="805" customFormat="false" ht="15.75" hidden="false" customHeight="true" outlineLevel="0" collapsed="false">
      <c r="A805" s="248"/>
    </row>
    <row r="806" customFormat="false" ht="15.75" hidden="false" customHeight="true" outlineLevel="0" collapsed="false">
      <c r="A806" s="248"/>
    </row>
    <row r="807" customFormat="false" ht="15.75" hidden="false" customHeight="true" outlineLevel="0" collapsed="false">
      <c r="A807" s="248"/>
    </row>
    <row r="808" customFormat="false" ht="15.75" hidden="false" customHeight="true" outlineLevel="0" collapsed="false">
      <c r="A808" s="248"/>
    </row>
    <row r="809" customFormat="false" ht="15.75" hidden="false" customHeight="true" outlineLevel="0" collapsed="false">
      <c r="A809" s="248"/>
    </row>
    <row r="810" customFormat="false" ht="15.75" hidden="false" customHeight="true" outlineLevel="0" collapsed="false">
      <c r="A810" s="248"/>
    </row>
    <row r="811" customFormat="false" ht="15.75" hidden="false" customHeight="true" outlineLevel="0" collapsed="false">
      <c r="A811" s="248"/>
    </row>
    <row r="812" customFormat="false" ht="15.75" hidden="false" customHeight="true" outlineLevel="0" collapsed="false">
      <c r="A812" s="248"/>
    </row>
    <row r="813" customFormat="false" ht="15.75" hidden="false" customHeight="true" outlineLevel="0" collapsed="false">
      <c r="A813" s="248"/>
    </row>
    <row r="814" customFormat="false" ht="15.75" hidden="false" customHeight="true" outlineLevel="0" collapsed="false">
      <c r="A814" s="248"/>
    </row>
    <row r="815" customFormat="false" ht="15.75" hidden="false" customHeight="true" outlineLevel="0" collapsed="false">
      <c r="A815" s="248"/>
    </row>
    <row r="816" customFormat="false" ht="15.75" hidden="false" customHeight="true" outlineLevel="0" collapsed="false">
      <c r="A816" s="248"/>
    </row>
    <row r="817" customFormat="false" ht="15.75" hidden="false" customHeight="true" outlineLevel="0" collapsed="false">
      <c r="A817" s="248"/>
    </row>
    <row r="818" customFormat="false" ht="15.75" hidden="false" customHeight="true" outlineLevel="0" collapsed="false">
      <c r="A818" s="248"/>
    </row>
    <row r="819" customFormat="false" ht="15.75" hidden="false" customHeight="true" outlineLevel="0" collapsed="false">
      <c r="A819" s="248"/>
    </row>
    <row r="820" customFormat="false" ht="15.75" hidden="false" customHeight="true" outlineLevel="0" collapsed="false">
      <c r="A820" s="248"/>
    </row>
    <row r="821" customFormat="false" ht="15.75" hidden="false" customHeight="true" outlineLevel="0" collapsed="false">
      <c r="A821" s="248"/>
    </row>
    <row r="822" customFormat="false" ht="15.75" hidden="false" customHeight="true" outlineLevel="0" collapsed="false">
      <c r="A822" s="248"/>
    </row>
    <row r="823" customFormat="false" ht="15.75" hidden="false" customHeight="true" outlineLevel="0" collapsed="false">
      <c r="A823" s="248"/>
    </row>
    <row r="824" customFormat="false" ht="15.75" hidden="false" customHeight="true" outlineLevel="0" collapsed="false">
      <c r="A824" s="248"/>
    </row>
    <row r="825" customFormat="false" ht="15.75" hidden="false" customHeight="true" outlineLevel="0" collapsed="false">
      <c r="A825" s="248"/>
    </row>
    <row r="826" customFormat="false" ht="15.75" hidden="false" customHeight="true" outlineLevel="0" collapsed="false">
      <c r="A826" s="248"/>
    </row>
    <row r="827" customFormat="false" ht="15.75" hidden="false" customHeight="true" outlineLevel="0" collapsed="false">
      <c r="A827" s="248"/>
    </row>
    <row r="828" customFormat="false" ht="15.75" hidden="false" customHeight="true" outlineLevel="0" collapsed="false">
      <c r="A828" s="248"/>
    </row>
    <row r="829" customFormat="false" ht="15.75" hidden="false" customHeight="true" outlineLevel="0" collapsed="false">
      <c r="A829" s="248"/>
    </row>
    <row r="830" customFormat="false" ht="15.75" hidden="false" customHeight="true" outlineLevel="0" collapsed="false">
      <c r="A830" s="248"/>
    </row>
    <row r="831" customFormat="false" ht="15.75" hidden="false" customHeight="true" outlineLevel="0" collapsed="false">
      <c r="A831" s="248"/>
    </row>
    <row r="832" customFormat="false" ht="15.75" hidden="false" customHeight="true" outlineLevel="0" collapsed="false">
      <c r="A832" s="248"/>
    </row>
    <row r="833" customFormat="false" ht="15.75" hidden="false" customHeight="true" outlineLevel="0" collapsed="false">
      <c r="A833" s="248"/>
    </row>
    <row r="834" customFormat="false" ht="15.75" hidden="false" customHeight="true" outlineLevel="0" collapsed="false">
      <c r="A834" s="248"/>
    </row>
    <row r="835" customFormat="false" ht="15.75" hidden="false" customHeight="true" outlineLevel="0" collapsed="false">
      <c r="A835" s="248"/>
    </row>
    <row r="836" customFormat="false" ht="15.75" hidden="false" customHeight="true" outlineLevel="0" collapsed="false">
      <c r="A836" s="248"/>
    </row>
    <row r="837" customFormat="false" ht="15.75" hidden="false" customHeight="true" outlineLevel="0" collapsed="false">
      <c r="A837" s="248"/>
    </row>
    <row r="838" customFormat="false" ht="15.75" hidden="false" customHeight="true" outlineLevel="0" collapsed="false">
      <c r="A838" s="248"/>
    </row>
    <row r="839" customFormat="false" ht="15.75" hidden="false" customHeight="true" outlineLevel="0" collapsed="false">
      <c r="A839" s="248"/>
    </row>
    <row r="840" customFormat="false" ht="15.75" hidden="false" customHeight="true" outlineLevel="0" collapsed="false">
      <c r="A840" s="248"/>
    </row>
    <row r="841" customFormat="false" ht="15.75" hidden="false" customHeight="true" outlineLevel="0" collapsed="false">
      <c r="A841" s="248"/>
    </row>
    <row r="842" customFormat="false" ht="15.75" hidden="false" customHeight="true" outlineLevel="0" collapsed="false">
      <c r="A842" s="248"/>
    </row>
    <row r="843" customFormat="false" ht="15.75" hidden="false" customHeight="true" outlineLevel="0" collapsed="false">
      <c r="A843" s="248"/>
    </row>
    <row r="844" customFormat="false" ht="15.75" hidden="false" customHeight="true" outlineLevel="0" collapsed="false">
      <c r="A844" s="248"/>
    </row>
    <row r="845" customFormat="false" ht="15.75" hidden="false" customHeight="true" outlineLevel="0" collapsed="false">
      <c r="A845" s="248"/>
    </row>
    <row r="846" customFormat="false" ht="15.75" hidden="false" customHeight="true" outlineLevel="0" collapsed="false">
      <c r="A846" s="248"/>
    </row>
    <row r="847" customFormat="false" ht="15.75" hidden="false" customHeight="true" outlineLevel="0" collapsed="false">
      <c r="A847" s="248"/>
    </row>
    <row r="848" customFormat="false" ht="15.75" hidden="false" customHeight="true" outlineLevel="0" collapsed="false">
      <c r="A848" s="248"/>
    </row>
    <row r="849" customFormat="false" ht="15.75" hidden="false" customHeight="true" outlineLevel="0" collapsed="false">
      <c r="A849" s="248"/>
    </row>
    <row r="850" customFormat="false" ht="15.75" hidden="false" customHeight="true" outlineLevel="0" collapsed="false">
      <c r="A850" s="248"/>
    </row>
    <row r="851" customFormat="false" ht="15.75" hidden="false" customHeight="true" outlineLevel="0" collapsed="false">
      <c r="A851" s="248"/>
    </row>
    <row r="852" customFormat="false" ht="15.75" hidden="false" customHeight="true" outlineLevel="0" collapsed="false">
      <c r="A852" s="248"/>
    </row>
    <row r="853" customFormat="false" ht="15.75" hidden="false" customHeight="true" outlineLevel="0" collapsed="false">
      <c r="A853" s="248"/>
    </row>
    <row r="854" customFormat="false" ht="15.75" hidden="false" customHeight="true" outlineLevel="0" collapsed="false">
      <c r="A854" s="248"/>
    </row>
    <row r="855" customFormat="false" ht="15.75" hidden="false" customHeight="true" outlineLevel="0" collapsed="false">
      <c r="A855" s="248"/>
    </row>
    <row r="856" customFormat="false" ht="15.75" hidden="false" customHeight="true" outlineLevel="0" collapsed="false">
      <c r="A856" s="248"/>
    </row>
    <row r="857" customFormat="false" ht="15.75" hidden="false" customHeight="true" outlineLevel="0" collapsed="false">
      <c r="A857" s="248"/>
    </row>
    <row r="858" customFormat="false" ht="15.75" hidden="false" customHeight="true" outlineLevel="0" collapsed="false">
      <c r="A858" s="248"/>
    </row>
    <row r="859" customFormat="false" ht="15.75" hidden="false" customHeight="true" outlineLevel="0" collapsed="false">
      <c r="A859" s="248"/>
    </row>
    <row r="860" customFormat="false" ht="15.75" hidden="false" customHeight="true" outlineLevel="0" collapsed="false">
      <c r="A860" s="248"/>
    </row>
    <row r="861" customFormat="false" ht="15.75" hidden="false" customHeight="true" outlineLevel="0" collapsed="false">
      <c r="A861" s="248"/>
    </row>
    <row r="862" customFormat="false" ht="15.75" hidden="false" customHeight="true" outlineLevel="0" collapsed="false">
      <c r="A862" s="248"/>
    </row>
    <row r="863" customFormat="false" ht="15.75" hidden="false" customHeight="true" outlineLevel="0" collapsed="false">
      <c r="A863" s="248"/>
    </row>
    <row r="864" customFormat="false" ht="15.75" hidden="false" customHeight="true" outlineLevel="0" collapsed="false">
      <c r="A864" s="248"/>
    </row>
    <row r="865" customFormat="false" ht="15.75" hidden="false" customHeight="true" outlineLevel="0" collapsed="false">
      <c r="A865" s="248"/>
    </row>
    <row r="866" customFormat="false" ht="15.75" hidden="false" customHeight="true" outlineLevel="0" collapsed="false">
      <c r="A866" s="248"/>
    </row>
    <row r="867" customFormat="false" ht="15.75" hidden="false" customHeight="true" outlineLevel="0" collapsed="false">
      <c r="A867" s="248"/>
    </row>
    <row r="868" customFormat="false" ht="15.75" hidden="false" customHeight="true" outlineLevel="0" collapsed="false">
      <c r="A868" s="248"/>
    </row>
    <row r="869" customFormat="false" ht="15.75" hidden="false" customHeight="true" outlineLevel="0" collapsed="false">
      <c r="A869" s="248"/>
    </row>
    <row r="870" customFormat="false" ht="15.75" hidden="false" customHeight="true" outlineLevel="0" collapsed="false">
      <c r="A870" s="248"/>
    </row>
    <row r="871" customFormat="false" ht="15.75" hidden="false" customHeight="true" outlineLevel="0" collapsed="false">
      <c r="A871" s="248"/>
    </row>
    <row r="872" customFormat="false" ht="15.75" hidden="false" customHeight="true" outlineLevel="0" collapsed="false">
      <c r="A872" s="248"/>
    </row>
    <row r="873" customFormat="false" ht="15.75" hidden="false" customHeight="true" outlineLevel="0" collapsed="false">
      <c r="A873" s="248"/>
    </row>
    <row r="874" customFormat="false" ht="15.75" hidden="false" customHeight="true" outlineLevel="0" collapsed="false">
      <c r="A874" s="248"/>
    </row>
    <row r="875" customFormat="false" ht="15.75" hidden="false" customHeight="true" outlineLevel="0" collapsed="false">
      <c r="A875" s="248"/>
    </row>
    <row r="876" customFormat="false" ht="15.75" hidden="false" customHeight="true" outlineLevel="0" collapsed="false">
      <c r="A876" s="248"/>
    </row>
    <row r="877" customFormat="false" ht="15.75" hidden="false" customHeight="true" outlineLevel="0" collapsed="false">
      <c r="A877" s="248"/>
    </row>
    <row r="878" customFormat="false" ht="15.75" hidden="false" customHeight="true" outlineLevel="0" collapsed="false">
      <c r="A878" s="248"/>
    </row>
    <row r="879" customFormat="false" ht="15.75" hidden="false" customHeight="true" outlineLevel="0" collapsed="false">
      <c r="A879" s="248"/>
    </row>
    <row r="880" customFormat="false" ht="15.75" hidden="false" customHeight="true" outlineLevel="0" collapsed="false">
      <c r="A880" s="248"/>
    </row>
    <row r="881" customFormat="false" ht="15.75" hidden="false" customHeight="true" outlineLevel="0" collapsed="false">
      <c r="A881" s="248"/>
    </row>
    <row r="882" customFormat="false" ht="15.75" hidden="false" customHeight="true" outlineLevel="0" collapsed="false">
      <c r="A882" s="248"/>
    </row>
    <row r="883" customFormat="false" ht="15.75" hidden="false" customHeight="true" outlineLevel="0" collapsed="false">
      <c r="A883" s="248"/>
    </row>
    <row r="884" customFormat="false" ht="15.75" hidden="false" customHeight="true" outlineLevel="0" collapsed="false">
      <c r="A884" s="248"/>
    </row>
    <row r="885" customFormat="false" ht="15.75" hidden="false" customHeight="true" outlineLevel="0" collapsed="false">
      <c r="A885" s="248"/>
    </row>
    <row r="886" customFormat="false" ht="15.75" hidden="false" customHeight="true" outlineLevel="0" collapsed="false">
      <c r="A886" s="248"/>
    </row>
    <row r="887" customFormat="false" ht="15.75" hidden="false" customHeight="true" outlineLevel="0" collapsed="false">
      <c r="A887" s="248"/>
    </row>
    <row r="888" customFormat="false" ht="15.75" hidden="false" customHeight="true" outlineLevel="0" collapsed="false">
      <c r="A888" s="248"/>
    </row>
    <row r="889" customFormat="false" ht="15.75" hidden="false" customHeight="true" outlineLevel="0" collapsed="false">
      <c r="A889" s="248"/>
    </row>
    <row r="890" customFormat="false" ht="15.75" hidden="false" customHeight="true" outlineLevel="0" collapsed="false">
      <c r="A890" s="248"/>
    </row>
    <row r="891" customFormat="false" ht="15.75" hidden="false" customHeight="true" outlineLevel="0" collapsed="false">
      <c r="A891" s="248"/>
    </row>
    <row r="892" customFormat="false" ht="15.75" hidden="false" customHeight="true" outlineLevel="0" collapsed="false">
      <c r="A892" s="248"/>
    </row>
    <row r="893" customFormat="false" ht="15.75" hidden="false" customHeight="true" outlineLevel="0" collapsed="false">
      <c r="A893" s="248"/>
    </row>
    <row r="894" customFormat="false" ht="15.75" hidden="false" customHeight="true" outlineLevel="0" collapsed="false">
      <c r="A894" s="248"/>
    </row>
    <row r="895" customFormat="false" ht="15.75" hidden="false" customHeight="true" outlineLevel="0" collapsed="false">
      <c r="A895" s="248"/>
    </row>
    <row r="896" customFormat="false" ht="15.75" hidden="false" customHeight="true" outlineLevel="0" collapsed="false">
      <c r="A896" s="248"/>
    </row>
    <row r="897" customFormat="false" ht="15.75" hidden="false" customHeight="true" outlineLevel="0" collapsed="false">
      <c r="A897" s="248"/>
    </row>
    <row r="898" customFormat="false" ht="15.75" hidden="false" customHeight="true" outlineLevel="0" collapsed="false">
      <c r="A898" s="248"/>
    </row>
    <row r="899" customFormat="false" ht="15.75" hidden="false" customHeight="true" outlineLevel="0" collapsed="false">
      <c r="A899" s="248"/>
    </row>
    <row r="900" customFormat="false" ht="15.75" hidden="false" customHeight="true" outlineLevel="0" collapsed="false">
      <c r="A900" s="248"/>
    </row>
    <row r="901" customFormat="false" ht="15.75" hidden="false" customHeight="true" outlineLevel="0" collapsed="false">
      <c r="A901" s="248"/>
    </row>
    <row r="902" customFormat="false" ht="15.75" hidden="false" customHeight="true" outlineLevel="0" collapsed="false">
      <c r="A902" s="248"/>
    </row>
    <row r="903" customFormat="false" ht="15.75" hidden="false" customHeight="true" outlineLevel="0" collapsed="false">
      <c r="A903" s="248"/>
    </row>
    <row r="904" customFormat="false" ht="15.75" hidden="false" customHeight="true" outlineLevel="0" collapsed="false">
      <c r="A904" s="248"/>
    </row>
    <row r="905" customFormat="false" ht="15.75" hidden="false" customHeight="true" outlineLevel="0" collapsed="false">
      <c r="A905" s="248"/>
    </row>
    <row r="906" customFormat="false" ht="15.75" hidden="false" customHeight="true" outlineLevel="0" collapsed="false">
      <c r="A906" s="248"/>
    </row>
    <row r="907" customFormat="false" ht="15.75" hidden="false" customHeight="true" outlineLevel="0" collapsed="false">
      <c r="A907" s="248"/>
    </row>
    <row r="908" customFormat="false" ht="15.75" hidden="false" customHeight="true" outlineLevel="0" collapsed="false">
      <c r="A908" s="248"/>
    </row>
    <row r="909" customFormat="false" ht="15.75" hidden="false" customHeight="true" outlineLevel="0" collapsed="false">
      <c r="A909" s="248"/>
    </row>
    <row r="910" customFormat="false" ht="15.75" hidden="false" customHeight="true" outlineLevel="0" collapsed="false">
      <c r="A910" s="248"/>
    </row>
    <row r="911" customFormat="false" ht="15.75" hidden="false" customHeight="true" outlineLevel="0" collapsed="false">
      <c r="A911" s="248"/>
    </row>
    <row r="912" customFormat="false" ht="15.75" hidden="false" customHeight="true" outlineLevel="0" collapsed="false">
      <c r="A912" s="248"/>
    </row>
    <row r="913" customFormat="false" ht="15.75" hidden="false" customHeight="true" outlineLevel="0" collapsed="false">
      <c r="A913" s="248"/>
    </row>
    <row r="914" customFormat="false" ht="15.75" hidden="false" customHeight="true" outlineLevel="0" collapsed="false">
      <c r="A914" s="248"/>
    </row>
    <row r="915" customFormat="false" ht="15.75" hidden="false" customHeight="true" outlineLevel="0" collapsed="false">
      <c r="A915" s="248"/>
    </row>
    <row r="916" customFormat="false" ht="15.75" hidden="false" customHeight="true" outlineLevel="0" collapsed="false">
      <c r="A916" s="248"/>
    </row>
    <row r="917" customFormat="false" ht="15.75" hidden="false" customHeight="true" outlineLevel="0" collapsed="false">
      <c r="A917" s="248"/>
    </row>
    <row r="918" customFormat="false" ht="15.75" hidden="false" customHeight="true" outlineLevel="0" collapsed="false">
      <c r="A918" s="248"/>
    </row>
    <row r="919" customFormat="false" ht="15.75" hidden="false" customHeight="true" outlineLevel="0" collapsed="false">
      <c r="A919" s="248"/>
    </row>
    <row r="920" customFormat="false" ht="15.75" hidden="false" customHeight="true" outlineLevel="0" collapsed="false">
      <c r="A920" s="248"/>
    </row>
    <row r="921" customFormat="false" ht="15.75" hidden="false" customHeight="true" outlineLevel="0" collapsed="false">
      <c r="A921" s="248"/>
    </row>
    <row r="922" customFormat="false" ht="15.75" hidden="false" customHeight="true" outlineLevel="0" collapsed="false">
      <c r="A922" s="248"/>
    </row>
    <row r="923" customFormat="false" ht="15.75" hidden="false" customHeight="true" outlineLevel="0" collapsed="false">
      <c r="A923" s="248"/>
    </row>
    <row r="924" customFormat="false" ht="15.75" hidden="false" customHeight="true" outlineLevel="0" collapsed="false">
      <c r="A924" s="248"/>
    </row>
    <row r="925" customFormat="false" ht="15.75" hidden="false" customHeight="true" outlineLevel="0" collapsed="false">
      <c r="A925" s="248"/>
    </row>
    <row r="926" customFormat="false" ht="15.75" hidden="false" customHeight="true" outlineLevel="0" collapsed="false">
      <c r="A926" s="248"/>
    </row>
    <row r="927" customFormat="false" ht="15.75" hidden="false" customHeight="true" outlineLevel="0" collapsed="false">
      <c r="A927" s="248"/>
    </row>
    <row r="928" customFormat="false" ht="15.75" hidden="false" customHeight="true" outlineLevel="0" collapsed="false">
      <c r="A928" s="248"/>
    </row>
    <row r="929" customFormat="false" ht="15.75" hidden="false" customHeight="true" outlineLevel="0" collapsed="false">
      <c r="A929" s="248"/>
    </row>
    <row r="930" customFormat="false" ht="15.75" hidden="false" customHeight="true" outlineLevel="0" collapsed="false">
      <c r="A930" s="248"/>
    </row>
    <row r="931" customFormat="false" ht="15.75" hidden="false" customHeight="true" outlineLevel="0" collapsed="false">
      <c r="A931" s="248"/>
    </row>
    <row r="932" customFormat="false" ht="15.75" hidden="false" customHeight="true" outlineLevel="0" collapsed="false">
      <c r="A932" s="248"/>
    </row>
    <row r="933" customFormat="false" ht="15.75" hidden="false" customHeight="true" outlineLevel="0" collapsed="false">
      <c r="A933" s="248"/>
    </row>
    <row r="934" customFormat="false" ht="15.75" hidden="false" customHeight="true" outlineLevel="0" collapsed="false">
      <c r="A934" s="248"/>
    </row>
    <row r="935" customFormat="false" ht="15.75" hidden="false" customHeight="true" outlineLevel="0" collapsed="false">
      <c r="A935" s="248"/>
    </row>
    <row r="936" customFormat="false" ht="15.75" hidden="false" customHeight="true" outlineLevel="0" collapsed="false">
      <c r="A936" s="248"/>
    </row>
    <row r="937" customFormat="false" ht="15.75" hidden="false" customHeight="true" outlineLevel="0" collapsed="false">
      <c r="A937" s="248"/>
    </row>
    <row r="938" customFormat="false" ht="15.75" hidden="false" customHeight="true" outlineLevel="0" collapsed="false">
      <c r="A938" s="248"/>
    </row>
    <row r="939" customFormat="false" ht="15.75" hidden="false" customHeight="true" outlineLevel="0" collapsed="false">
      <c r="A939" s="248"/>
    </row>
    <row r="940" customFormat="false" ht="15.75" hidden="false" customHeight="true" outlineLevel="0" collapsed="false">
      <c r="A940" s="248"/>
    </row>
    <row r="941" customFormat="false" ht="15.75" hidden="false" customHeight="true" outlineLevel="0" collapsed="false">
      <c r="A941" s="248"/>
    </row>
    <row r="942" customFormat="false" ht="15.75" hidden="false" customHeight="true" outlineLevel="0" collapsed="false">
      <c r="A942" s="248"/>
    </row>
    <row r="943" customFormat="false" ht="15.75" hidden="false" customHeight="true" outlineLevel="0" collapsed="false">
      <c r="A943" s="248"/>
    </row>
    <row r="944" customFormat="false" ht="15.75" hidden="false" customHeight="true" outlineLevel="0" collapsed="false">
      <c r="A944" s="248"/>
    </row>
    <row r="945" customFormat="false" ht="15.75" hidden="false" customHeight="true" outlineLevel="0" collapsed="false">
      <c r="A945" s="248"/>
    </row>
    <row r="946" customFormat="false" ht="15.75" hidden="false" customHeight="true" outlineLevel="0" collapsed="false">
      <c r="A946" s="248"/>
    </row>
    <row r="947" customFormat="false" ht="15.75" hidden="false" customHeight="true" outlineLevel="0" collapsed="false">
      <c r="A947" s="248"/>
    </row>
    <row r="948" customFormat="false" ht="15.75" hidden="false" customHeight="true" outlineLevel="0" collapsed="false">
      <c r="A948" s="248"/>
    </row>
    <row r="949" customFormat="false" ht="15.75" hidden="false" customHeight="true" outlineLevel="0" collapsed="false">
      <c r="A949" s="248"/>
    </row>
    <row r="950" customFormat="false" ht="15.75" hidden="false" customHeight="true" outlineLevel="0" collapsed="false">
      <c r="A950" s="248"/>
    </row>
    <row r="951" customFormat="false" ht="15.75" hidden="false" customHeight="true" outlineLevel="0" collapsed="false">
      <c r="A951" s="248"/>
    </row>
    <row r="952" customFormat="false" ht="15.75" hidden="false" customHeight="true" outlineLevel="0" collapsed="false">
      <c r="A952" s="248"/>
    </row>
    <row r="953" customFormat="false" ht="15.75" hidden="false" customHeight="true" outlineLevel="0" collapsed="false">
      <c r="A953" s="248"/>
    </row>
    <row r="954" customFormat="false" ht="15.75" hidden="false" customHeight="true" outlineLevel="0" collapsed="false">
      <c r="A954" s="248"/>
    </row>
    <row r="955" customFormat="false" ht="15.75" hidden="false" customHeight="true" outlineLevel="0" collapsed="false">
      <c r="A955" s="248"/>
    </row>
    <row r="956" customFormat="false" ht="15.75" hidden="false" customHeight="true" outlineLevel="0" collapsed="false">
      <c r="A956" s="248"/>
    </row>
    <row r="957" customFormat="false" ht="15.75" hidden="false" customHeight="true" outlineLevel="0" collapsed="false">
      <c r="A957" s="248"/>
    </row>
    <row r="958" customFormat="false" ht="15.75" hidden="false" customHeight="true" outlineLevel="0" collapsed="false">
      <c r="A958" s="248"/>
    </row>
    <row r="959" customFormat="false" ht="15.75" hidden="false" customHeight="true" outlineLevel="0" collapsed="false">
      <c r="A959" s="248"/>
    </row>
    <row r="960" customFormat="false" ht="15.75" hidden="false" customHeight="true" outlineLevel="0" collapsed="false">
      <c r="A960" s="248"/>
    </row>
    <row r="961" customFormat="false" ht="15.75" hidden="false" customHeight="true" outlineLevel="0" collapsed="false">
      <c r="A961" s="248"/>
    </row>
    <row r="962" customFormat="false" ht="15.75" hidden="false" customHeight="true" outlineLevel="0" collapsed="false">
      <c r="A962" s="248"/>
    </row>
    <row r="963" customFormat="false" ht="15.75" hidden="false" customHeight="true" outlineLevel="0" collapsed="false">
      <c r="A963" s="248"/>
    </row>
    <row r="964" customFormat="false" ht="15.75" hidden="false" customHeight="true" outlineLevel="0" collapsed="false">
      <c r="A964" s="248"/>
    </row>
    <row r="965" customFormat="false" ht="15.75" hidden="false" customHeight="true" outlineLevel="0" collapsed="false">
      <c r="A965" s="248"/>
    </row>
    <row r="966" customFormat="false" ht="15.75" hidden="false" customHeight="true" outlineLevel="0" collapsed="false">
      <c r="A966" s="248"/>
    </row>
    <row r="967" customFormat="false" ht="15.75" hidden="false" customHeight="true" outlineLevel="0" collapsed="false">
      <c r="A967" s="248"/>
    </row>
    <row r="968" customFormat="false" ht="15.75" hidden="false" customHeight="true" outlineLevel="0" collapsed="false">
      <c r="A968" s="248"/>
    </row>
    <row r="969" customFormat="false" ht="15.75" hidden="false" customHeight="true" outlineLevel="0" collapsed="false">
      <c r="A969" s="248"/>
    </row>
    <row r="970" customFormat="false" ht="15.75" hidden="false" customHeight="true" outlineLevel="0" collapsed="false">
      <c r="A970" s="248"/>
    </row>
    <row r="971" customFormat="false" ht="15.75" hidden="false" customHeight="true" outlineLevel="0" collapsed="false">
      <c r="A971" s="248"/>
    </row>
    <row r="972" customFormat="false" ht="15.75" hidden="false" customHeight="true" outlineLevel="0" collapsed="false">
      <c r="A972" s="248"/>
    </row>
    <row r="973" customFormat="false" ht="15.75" hidden="false" customHeight="true" outlineLevel="0" collapsed="false">
      <c r="A973" s="248"/>
    </row>
    <row r="974" customFormat="false" ht="15.75" hidden="false" customHeight="true" outlineLevel="0" collapsed="false">
      <c r="A974" s="248"/>
    </row>
    <row r="975" customFormat="false" ht="15.75" hidden="false" customHeight="true" outlineLevel="0" collapsed="false">
      <c r="A975" s="248"/>
    </row>
    <row r="976" customFormat="false" ht="15.75" hidden="false" customHeight="true" outlineLevel="0" collapsed="false">
      <c r="A976" s="248"/>
    </row>
    <row r="977" customFormat="false" ht="15.75" hidden="false" customHeight="true" outlineLevel="0" collapsed="false">
      <c r="A977" s="248"/>
    </row>
    <row r="978" customFormat="false" ht="15.75" hidden="false" customHeight="true" outlineLevel="0" collapsed="false">
      <c r="A978" s="248"/>
    </row>
    <row r="979" customFormat="false" ht="15.75" hidden="false" customHeight="true" outlineLevel="0" collapsed="false">
      <c r="A979" s="248"/>
    </row>
    <row r="980" customFormat="false" ht="15.75" hidden="false" customHeight="true" outlineLevel="0" collapsed="false">
      <c r="A980" s="248"/>
    </row>
    <row r="981" customFormat="false" ht="15.75" hidden="false" customHeight="true" outlineLevel="0" collapsed="false">
      <c r="A981" s="248"/>
    </row>
    <row r="982" customFormat="false" ht="15.75" hidden="false" customHeight="true" outlineLevel="0" collapsed="false">
      <c r="A982" s="248"/>
    </row>
    <row r="983" customFormat="false" ht="15.75" hidden="false" customHeight="true" outlineLevel="0" collapsed="false">
      <c r="A983" s="248"/>
    </row>
    <row r="984" customFormat="false" ht="15.75" hidden="false" customHeight="true" outlineLevel="0" collapsed="false">
      <c r="A984" s="248"/>
    </row>
    <row r="985" customFormat="false" ht="15.75" hidden="false" customHeight="true" outlineLevel="0" collapsed="false">
      <c r="A985" s="248"/>
    </row>
    <row r="986" customFormat="false" ht="15.75" hidden="false" customHeight="true" outlineLevel="0" collapsed="false">
      <c r="A986" s="248"/>
    </row>
    <row r="987" customFormat="false" ht="15.75" hidden="false" customHeight="true" outlineLevel="0" collapsed="false">
      <c r="A987" s="248"/>
    </row>
    <row r="988" customFormat="false" ht="15.75" hidden="false" customHeight="true" outlineLevel="0" collapsed="false">
      <c r="A988" s="248"/>
    </row>
    <row r="989" customFormat="false" ht="15.75" hidden="false" customHeight="true" outlineLevel="0" collapsed="false">
      <c r="A989" s="248"/>
    </row>
    <row r="990" customFormat="false" ht="15.75" hidden="false" customHeight="true" outlineLevel="0" collapsed="false">
      <c r="A990" s="248"/>
    </row>
    <row r="991" customFormat="false" ht="15.75" hidden="false" customHeight="true" outlineLevel="0" collapsed="false">
      <c r="A991" s="248"/>
    </row>
    <row r="992" customFormat="false" ht="15.75" hidden="false" customHeight="true" outlineLevel="0" collapsed="false">
      <c r="A992" s="248"/>
    </row>
    <row r="993" customFormat="false" ht="15.75" hidden="false" customHeight="true" outlineLevel="0" collapsed="false">
      <c r="A993" s="248"/>
    </row>
    <row r="994" customFormat="false" ht="15.75" hidden="false" customHeight="true" outlineLevel="0" collapsed="false">
      <c r="A994" s="248"/>
    </row>
    <row r="995" customFormat="false" ht="15.75" hidden="false" customHeight="true" outlineLevel="0" collapsed="false">
      <c r="A995" s="248"/>
    </row>
    <row r="996" customFormat="false" ht="15.75" hidden="false" customHeight="true" outlineLevel="0" collapsed="false">
      <c r="A996" s="248"/>
    </row>
    <row r="997" customFormat="false" ht="15.75" hidden="false" customHeight="true" outlineLevel="0" collapsed="false">
      <c r="A997" s="248"/>
    </row>
    <row r="998" customFormat="false" ht="15.75" hidden="false" customHeight="true" outlineLevel="0" collapsed="false">
      <c r="A998" s="248"/>
    </row>
    <row r="999" customFormat="false" ht="15.75" hidden="false" customHeight="true" outlineLevel="0" collapsed="false">
      <c r="A999" s="248"/>
    </row>
    <row r="1000" customFormat="false" ht="15.75" hidden="false" customHeight="true" outlineLevel="0" collapsed="false">
      <c r="A1000" s="24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710937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5"/>
    <col collapsed="false" customWidth="true" hidden="false" outlineLevel="0" max="5" min="5" style="0" width="76.67"/>
  </cols>
  <sheetData>
    <row r="1" customFormat="false" ht="17" hidden="false" customHeight="false" outlineLevel="0" collapsed="false">
      <c r="A1" s="71" t="s">
        <v>57</v>
      </c>
      <c r="B1" s="176" t="s">
        <v>359</v>
      </c>
      <c r="C1" s="176" t="s">
        <v>1158</v>
      </c>
      <c r="D1" s="141" t="s">
        <v>1115</v>
      </c>
      <c r="E1" s="176" t="s">
        <v>1159</v>
      </c>
      <c r="F1" s="233"/>
      <c r="G1" s="233"/>
      <c r="H1" s="233"/>
      <c r="I1" s="233"/>
      <c r="J1" s="233"/>
      <c r="K1" s="233"/>
      <c r="L1" s="233"/>
      <c r="M1" s="233"/>
      <c r="N1" s="233"/>
      <c r="O1" s="233"/>
      <c r="P1" s="233"/>
      <c r="Q1" s="233"/>
      <c r="R1" s="233"/>
      <c r="S1" s="233"/>
      <c r="T1" s="233"/>
      <c r="U1" s="233"/>
      <c r="V1" s="233"/>
      <c r="W1" s="233"/>
      <c r="X1" s="233"/>
      <c r="Y1" s="233"/>
    </row>
    <row r="2" customFormat="false" ht="17" hidden="false" customHeight="false" outlineLevel="0" collapsed="false">
      <c r="A2" s="240" t="s">
        <v>67</v>
      </c>
      <c r="B2" s="241" t="str">
        <f aca="false">VLOOKUP(A2,ProcessDefinitionsTab,2,0)</f>
        <v>Identity Domain General</v>
      </c>
      <c r="C2" s="241"/>
      <c r="D2" s="253"/>
      <c r="E2" s="254"/>
      <c r="F2" s="255"/>
      <c r="G2" s="255"/>
      <c r="H2" s="255"/>
      <c r="I2" s="255"/>
      <c r="J2" s="255"/>
      <c r="K2" s="255"/>
      <c r="L2" s="255"/>
      <c r="M2" s="255"/>
      <c r="N2" s="255"/>
      <c r="O2" s="255"/>
      <c r="P2" s="255"/>
      <c r="Q2" s="255"/>
      <c r="R2" s="255"/>
      <c r="S2" s="255"/>
      <c r="T2" s="255"/>
      <c r="U2" s="255"/>
      <c r="V2" s="255"/>
      <c r="W2" s="255"/>
      <c r="X2" s="255"/>
      <c r="Y2" s="255"/>
      <c r="Z2" s="229"/>
    </row>
    <row r="3" customFormat="false" ht="17" hidden="false" customHeight="false" outlineLevel="0" collapsed="false">
      <c r="A3" s="76"/>
      <c r="B3" s="28" t="str">
        <f aca="false">VLOOKUP(A2,ProcessDefinitionsTab,3,0)</f>
        <v>General requirements for the identity domain atomic processes</v>
      </c>
      <c r="C3" s="28"/>
      <c r="D3" s="154"/>
      <c r="E3" s="152"/>
    </row>
    <row r="4" customFormat="false" ht="34" hidden="false" customHeight="false" outlineLevel="0" collapsed="false">
      <c r="A4" s="76"/>
      <c r="B4" s="28"/>
      <c r="C4" s="28" t="s">
        <v>1217</v>
      </c>
      <c r="D4" s="154" t="s">
        <v>1145</v>
      </c>
      <c r="E4" s="28" t="s">
        <v>1218</v>
      </c>
    </row>
    <row r="5" customFormat="false" ht="17" hidden="false" customHeight="false" outlineLevel="0" collapsed="false">
      <c r="A5" s="240" t="s">
        <v>103</v>
      </c>
      <c r="B5" s="241" t="str">
        <f aca="false">VLOOKUP(A5,ProcessDefinitionsTab,2,0)</f>
        <v>Identity Resolution</v>
      </c>
      <c r="C5" s="241"/>
      <c r="D5" s="253"/>
      <c r="E5" s="254" t="s">
        <v>49</v>
      </c>
      <c r="F5" s="255"/>
      <c r="G5" s="255"/>
      <c r="H5" s="255"/>
      <c r="I5" s="255"/>
      <c r="J5" s="255"/>
      <c r="K5" s="255"/>
      <c r="L5" s="255"/>
      <c r="M5" s="255"/>
      <c r="N5" s="255"/>
      <c r="O5" s="255"/>
      <c r="P5" s="255"/>
      <c r="Q5" s="255"/>
      <c r="R5" s="255"/>
      <c r="S5" s="255"/>
      <c r="T5" s="255"/>
      <c r="U5" s="255"/>
      <c r="V5" s="255"/>
      <c r="W5" s="255"/>
      <c r="X5" s="255"/>
      <c r="Y5" s="255"/>
      <c r="Z5" s="229"/>
    </row>
    <row r="6" customFormat="false" ht="51" hidden="false" customHeight="false" outlineLevel="0" collapsed="false">
      <c r="A6" s="71"/>
      <c r="B6" s="28" t="str">
        <f aca="false">VLOOKUP(A5,ProcessDefinitionsTab,3,0)</f>
        <v>Identity Resolution is the process of establishing the uniqueness of a Subject within a population through the use of identity information.</v>
      </c>
      <c r="C6" s="152"/>
      <c r="D6" s="152"/>
      <c r="E6" s="152"/>
    </row>
    <row r="7" customFormat="false" ht="85" hidden="false" customHeight="false" outlineLevel="0" collapsed="false">
      <c r="A7" s="71"/>
      <c r="B7" s="28"/>
      <c r="C7" s="28" t="s">
        <v>1219</v>
      </c>
      <c r="D7" s="154" t="s">
        <v>1145</v>
      </c>
      <c r="E7" s="28" t="s">
        <v>1220</v>
      </c>
    </row>
    <row r="8" customFormat="false" ht="51" hidden="false" customHeight="false" outlineLevel="0" collapsed="false">
      <c r="A8" s="71"/>
      <c r="B8" s="28"/>
      <c r="C8" s="28" t="s">
        <v>1221</v>
      </c>
      <c r="D8" s="154" t="s">
        <v>1222</v>
      </c>
      <c r="E8" s="28" t="s">
        <v>1223</v>
      </c>
    </row>
    <row r="9" customFormat="false" ht="51" hidden="false" customHeight="false" outlineLevel="0" collapsed="false">
      <c r="A9" s="71"/>
      <c r="B9" s="28"/>
      <c r="C9" s="28" t="s">
        <v>1224</v>
      </c>
      <c r="D9" s="154" t="s">
        <v>1222</v>
      </c>
      <c r="E9" s="28" t="s">
        <v>1225</v>
      </c>
    </row>
    <row r="10" customFormat="false" ht="51" hidden="false" customHeight="false" outlineLevel="0" collapsed="false">
      <c r="A10" s="71"/>
      <c r="B10" s="28"/>
      <c r="C10" s="28" t="s">
        <v>1226</v>
      </c>
      <c r="D10" s="154" t="s">
        <v>1145</v>
      </c>
      <c r="E10" s="28" t="s">
        <v>1227</v>
      </c>
    </row>
    <row r="11" customFormat="false" ht="51" hidden="false" customHeight="false" outlineLevel="0" collapsed="false">
      <c r="A11" s="71"/>
      <c r="B11" s="28"/>
      <c r="C11" s="28" t="s">
        <v>1228</v>
      </c>
      <c r="D11" s="154"/>
      <c r="E11" s="28" t="s">
        <v>1229</v>
      </c>
    </row>
    <row r="12" customFormat="false" ht="51" hidden="false" customHeight="false" outlineLevel="0" collapsed="false">
      <c r="A12" s="71"/>
      <c r="B12" s="28"/>
      <c r="C12" s="28" t="s">
        <v>1221</v>
      </c>
      <c r="D12" s="154"/>
      <c r="E12" s="28" t="s">
        <v>1230</v>
      </c>
    </row>
    <row r="13" customFormat="false" ht="34" hidden="false" customHeight="false" outlineLevel="0" collapsed="false">
      <c r="A13" s="71"/>
      <c r="B13" s="28"/>
      <c r="C13" s="28" t="s">
        <v>1231</v>
      </c>
      <c r="D13" s="154" t="s">
        <v>1232</v>
      </c>
      <c r="E13" s="28" t="s">
        <v>1233</v>
      </c>
    </row>
    <row r="14" customFormat="false" ht="85" hidden="false" customHeight="false" outlineLevel="0" collapsed="false">
      <c r="A14" s="76"/>
      <c r="B14" s="28"/>
      <c r="C14" s="28" t="s">
        <v>1234</v>
      </c>
      <c r="D14" s="154"/>
      <c r="E14" s="28" t="s">
        <v>1235</v>
      </c>
    </row>
    <row r="15" customFormat="false" ht="17" hidden="false" customHeight="false" outlineLevel="0" collapsed="false">
      <c r="A15" s="240" t="s">
        <v>111</v>
      </c>
      <c r="B15" s="241" t="str">
        <f aca="false">VLOOKUP(A15,ProcessDefinitionsTab,2,0)</f>
        <v>Identity Establishment</v>
      </c>
      <c r="C15" s="241"/>
      <c r="D15" s="253"/>
      <c r="E15" s="241"/>
      <c r="F15" s="255"/>
      <c r="G15" s="255"/>
      <c r="H15" s="255"/>
      <c r="I15" s="255"/>
      <c r="J15" s="255"/>
      <c r="K15" s="255"/>
      <c r="L15" s="255"/>
      <c r="M15" s="255"/>
      <c r="N15" s="255"/>
      <c r="O15" s="255"/>
      <c r="P15" s="255"/>
      <c r="Q15" s="255"/>
      <c r="R15" s="255"/>
      <c r="S15" s="255"/>
      <c r="T15" s="255"/>
      <c r="U15" s="255"/>
      <c r="V15" s="255"/>
      <c r="W15" s="255"/>
      <c r="X15" s="255"/>
      <c r="Y15" s="255"/>
      <c r="Z15" s="229"/>
    </row>
    <row r="16" customFormat="false" ht="34" hidden="false" customHeight="false" outlineLevel="0" collapsed="false">
      <c r="A16" s="75"/>
      <c r="B16" s="28" t="str">
        <f aca="false">VLOOKUP(A15,ProcessDefinitionsTab,3,0)</f>
        <v>Identity Establishment is the process of creating a record of identity of a Subject within a population.</v>
      </c>
      <c r="C16" s="152"/>
      <c r="D16" s="152"/>
      <c r="E16" s="152"/>
    </row>
    <row r="17" customFormat="false" ht="51" hidden="false" customHeight="false" outlineLevel="0" collapsed="false">
      <c r="A17" s="71"/>
      <c r="B17" s="28"/>
      <c r="C17" s="28" t="s">
        <v>1236</v>
      </c>
      <c r="D17" s="154" t="s">
        <v>1145</v>
      </c>
      <c r="E17" s="28" t="s">
        <v>1237</v>
      </c>
    </row>
    <row r="18" customFormat="false" ht="17" hidden="false" customHeight="false" outlineLevel="0" collapsed="false">
      <c r="A18" s="240" t="s">
        <v>95</v>
      </c>
      <c r="B18" s="241" t="str">
        <f aca="false">VLOOKUP(A18,ProcessDefinitionsTab,2,0)</f>
        <v>Identity Information Validation</v>
      </c>
      <c r="C18" s="241"/>
      <c r="D18" s="253"/>
      <c r="E18" s="241" t="s">
        <v>49</v>
      </c>
      <c r="F18" s="255"/>
      <c r="G18" s="255"/>
      <c r="H18" s="255"/>
      <c r="I18" s="255"/>
      <c r="J18" s="255"/>
      <c r="K18" s="255"/>
      <c r="L18" s="255"/>
      <c r="M18" s="255"/>
      <c r="N18" s="255"/>
      <c r="O18" s="255"/>
      <c r="P18" s="255"/>
      <c r="Q18" s="255"/>
      <c r="R18" s="255"/>
      <c r="S18" s="255"/>
      <c r="T18" s="255"/>
      <c r="U18" s="255"/>
      <c r="V18" s="255"/>
      <c r="W18" s="255"/>
      <c r="X18" s="255"/>
      <c r="Y18" s="255"/>
      <c r="Z18" s="229"/>
    </row>
    <row r="19" customFormat="false" ht="51" hidden="false" customHeight="false" outlineLevel="0" collapsed="false">
      <c r="A19" s="71"/>
      <c r="B19" s="28" t="str">
        <f aca="false">VLOOKUP(A18,ProcessDefinitionsTab,3,0)</f>
        <v>Identity Information Validation is the process of confirming the accuracy of identity information about a Subject as established by the Issuer. </v>
      </c>
      <c r="C19" s="28" t="s">
        <v>49</v>
      </c>
      <c r="D19" s="154" t="s">
        <v>49</v>
      </c>
      <c r="E19" s="28" t="s">
        <v>49</v>
      </c>
    </row>
    <row r="20" customFormat="false" ht="17" hidden="false" customHeight="false" outlineLevel="0" collapsed="false">
      <c r="A20" s="71"/>
      <c r="B20" s="28"/>
      <c r="C20" s="28" t="s">
        <v>1228</v>
      </c>
      <c r="D20" s="154" t="s">
        <v>1238</v>
      </c>
      <c r="E20" s="28" t="s">
        <v>1239</v>
      </c>
    </row>
    <row r="21" customFormat="false" ht="34" hidden="false" customHeight="false" outlineLevel="0" collapsed="false">
      <c r="A21" s="71"/>
      <c r="B21" s="28"/>
      <c r="C21" s="28" t="s">
        <v>1240</v>
      </c>
      <c r="D21" s="154" t="s">
        <v>1238</v>
      </c>
      <c r="E21" s="28" t="s">
        <v>1241</v>
      </c>
    </row>
    <row r="22" customFormat="false" ht="51" hidden="false" customHeight="false" outlineLevel="0" collapsed="false">
      <c r="A22" s="71"/>
      <c r="B22" s="28"/>
      <c r="C22" s="28" t="s">
        <v>1242</v>
      </c>
      <c r="D22" s="154" t="s">
        <v>1222</v>
      </c>
      <c r="E22" s="28" t="s">
        <v>1243</v>
      </c>
    </row>
    <row r="23" customFormat="false" ht="17" hidden="false" customHeight="false" outlineLevel="0" collapsed="false">
      <c r="A23" s="256"/>
      <c r="B23" s="257"/>
      <c r="C23" s="28" t="s">
        <v>1244</v>
      </c>
      <c r="D23" s="154" t="s">
        <v>1222</v>
      </c>
      <c r="E23" s="28" t="s">
        <v>1245</v>
      </c>
      <c r="F23" s="258"/>
      <c r="G23" s="258"/>
      <c r="H23" s="258"/>
      <c r="I23" s="258"/>
      <c r="J23" s="258"/>
      <c r="K23" s="258"/>
      <c r="L23" s="258"/>
      <c r="M23" s="258"/>
      <c r="N23" s="258"/>
      <c r="O23" s="258"/>
      <c r="P23" s="258"/>
      <c r="Q23" s="258"/>
      <c r="R23" s="258"/>
      <c r="S23" s="258"/>
      <c r="T23" s="258"/>
      <c r="U23" s="258"/>
      <c r="V23" s="258"/>
      <c r="W23" s="258"/>
      <c r="X23" s="258"/>
      <c r="Y23" s="258"/>
    </row>
    <row r="24" customFormat="false" ht="68" hidden="false" customHeight="false" outlineLevel="0" collapsed="false">
      <c r="A24" s="256"/>
      <c r="B24" s="257"/>
      <c r="C24" s="28" t="s">
        <v>1246</v>
      </c>
      <c r="D24" s="154" t="s">
        <v>1222</v>
      </c>
      <c r="E24" s="28" t="s">
        <v>1247</v>
      </c>
      <c r="F24" s="258"/>
      <c r="G24" s="258"/>
      <c r="H24" s="258"/>
      <c r="I24" s="258"/>
      <c r="J24" s="258"/>
      <c r="K24" s="258"/>
      <c r="L24" s="258"/>
      <c r="M24" s="258"/>
      <c r="N24" s="258"/>
      <c r="O24" s="258"/>
      <c r="P24" s="258"/>
      <c r="Q24" s="258"/>
      <c r="R24" s="258"/>
      <c r="S24" s="258"/>
      <c r="T24" s="258"/>
      <c r="U24" s="258"/>
      <c r="V24" s="258"/>
      <c r="W24" s="258"/>
      <c r="X24" s="258"/>
      <c r="Y24" s="258"/>
    </row>
    <row r="25" customFormat="false" ht="17" hidden="false" customHeight="false" outlineLevel="0" collapsed="false">
      <c r="A25" s="256"/>
      <c r="B25" s="257"/>
      <c r="C25" s="28" t="s">
        <v>1248</v>
      </c>
      <c r="D25" s="154" t="s">
        <v>1222</v>
      </c>
      <c r="E25" s="28" t="s">
        <v>1249</v>
      </c>
      <c r="F25" s="258"/>
      <c r="G25" s="258"/>
      <c r="H25" s="258"/>
      <c r="I25" s="258"/>
      <c r="J25" s="258"/>
      <c r="K25" s="258"/>
      <c r="L25" s="258"/>
      <c r="M25" s="258"/>
      <c r="N25" s="258"/>
      <c r="O25" s="258"/>
      <c r="P25" s="258"/>
      <c r="Q25" s="258"/>
      <c r="R25" s="258"/>
      <c r="S25" s="258"/>
      <c r="T25" s="258"/>
      <c r="U25" s="258"/>
      <c r="V25" s="258"/>
      <c r="W25" s="258"/>
      <c r="X25" s="258"/>
      <c r="Y25" s="258"/>
    </row>
    <row r="26" customFormat="false" ht="68" hidden="false" customHeight="false" outlineLevel="0" collapsed="false">
      <c r="A26" s="256"/>
      <c r="B26" s="257"/>
      <c r="C26" s="28" t="s">
        <v>1250</v>
      </c>
      <c r="D26" s="154" t="s">
        <v>1251</v>
      </c>
      <c r="E26" s="28" t="s">
        <v>1252</v>
      </c>
      <c r="F26" s="258"/>
      <c r="G26" s="258"/>
      <c r="H26" s="258"/>
      <c r="I26" s="258"/>
      <c r="J26" s="258"/>
      <c r="K26" s="258"/>
      <c r="L26" s="258"/>
      <c r="M26" s="258"/>
      <c r="N26" s="258"/>
      <c r="O26" s="258"/>
      <c r="P26" s="258"/>
      <c r="Q26" s="258"/>
      <c r="R26" s="258"/>
      <c r="S26" s="258"/>
      <c r="T26" s="258"/>
      <c r="U26" s="258"/>
      <c r="V26" s="258"/>
      <c r="W26" s="258"/>
      <c r="X26" s="258"/>
      <c r="Y26" s="258"/>
    </row>
    <row r="27" customFormat="false" ht="17" hidden="false" customHeight="false" outlineLevel="0" collapsed="false">
      <c r="A27" s="256"/>
      <c r="B27" s="257"/>
      <c r="C27" s="28" t="s">
        <v>1253</v>
      </c>
      <c r="D27" s="154" t="s">
        <v>1251</v>
      </c>
      <c r="E27" s="28" t="s">
        <v>1254</v>
      </c>
      <c r="F27" s="258"/>
      <c r="G27" s="258"/>
      <c r="H27" s="258"/>
      <c r="I27" s="258"/>
      <c r="J27" s="258"/>
      <c r="K27" s="258"/>
      <c r="L27" s="258"/>
      <c r="M27" s="258"/>
      <c r="N27" s="258"/>
      <c r="O27" s="258"/>
      <c r="P27" s="258"/>
      <c r="Q27" s="258"/>
      <c r="R27" s="258"/>
      <c r="S27" s="258"/>
      <c r="T27" s="258"/>
      <c r="U27" s="258"/>
      <c r="V27" s="258"/>
      <c r="W27" s="258"/>
      <c r="X27" s="258"/>
      <c r="Y27" s="258"/>
    </row>
    <row r="28" customFormat="false" ht="17" hidden="false" customHeight="false" outlineLevel="0" collapsed="false">
      <c r="A28" s="256"/>
      <c r="B28" s="257"/>
      <c r="C28" s="28" t="s">
        <v>1255</v>
      </c>
      <c r="D28" s="154" t="s">
        <v>1232</v>
      </c>
      <c r="E28" s="28" t="s">
        <v>1256</v>
      </c>
      <c r="F28" s="258"/>
      <c r="G28" s="258"/>
      <c r="H28" s="258"/>
      <c r="I28" s="258"/>
      <c r="J28" s="258"/>
      <c r="K28" s="258"/>
      <c r="L28" s="258"/>
      <c r="M28" s="258"/>
      <c r="N28" s="258"/>
      <c r="O28" s="258"/>
      <c r="P28" s="258"/>
      <c r="Q28" s="258"/>
      <c r="R28" s="258"/>
      <c r="S28" s="258"/>
      <c r="T28" s="258"/>
      <c r="U28" s="258"/>
      <c r="V28" s="258"/>
      <c r="W28" s="258"/>
      <c r="X28" s="258"/>
      <c r="Y28" s="258"/>
    </row>
    <row r="29" customFormat="false" ht="51" hidden="false" customHeight="false" outlineLevel="0" collapsed="false">
      <c r="A29" s="256"/>
      <c r="B29" s="257"/>
      <c r="C29" s="28" t="s">
        <v>1257</v>
      </c>
      <c r="D29" s="154" t="s">
        <v>1232</v>
      </c>
      <c r="E29" s="28" t="s">
        <v>1258</v>
      </c>
      <c r="F29" s="258"/>
      <c r="G29" s="258"/>
      <c r="H29" s="258"/>
      <c r="I29" s="258"/>
      <c r="J29" s="258"/>
      <c r="K29" s="258"/>
      <c r="L29" s="258"/>
      <c r="M29" s="258"/>
      <c r="N29" s="258"/>
      <c r="O29" s="258"/>
      <c r="P29" s="258"/>
      <c r="Q29" s="258"/>
      <c r="R29" s="258"/>
      <c r="S29" s="258"/>
      <c r="T29" s="258"/>
      <c r="U29" s="258"/>
      <c r="V29" s="258"/>
      <c r="W29" s="258"/>
      <c r="X29" s="258"/>
      <c r="Y29" s="258"/>
    </row>
    <row r="30" customFormat="false" ht="47.25" hidden="false" customHeight="true" outlineLevel="0" collapsed="false">
      <c r="A30" s="256"/>
      <c r="B30" s="257"/>
      <c r="C30" s="28" t="s">
        <v>1259</v>
      </c>
      <c r="D30" s="154"/>
      <c r="E30" s="28" t="s">
        <v>1260</v>
      </c>
      <c r="F30" s="258"/>
      <c r="G30" s="258"/>
      <c r="H30" s="258"/>
      <c r="I30" s="258"/>
      <c r="J30" s="258"/>
      <c r="K30" s="258"/>
      <c r="L30" s="258"/>
      <c r="M30" s="258"/>
      <c r="N30" s="258"/>
      <c r="O30" s="258"/>
      <c r="P30" s="258"/>
      <c r="Q30" s="258"/>
      <c r="R30" s="258"/>
      <c r="S30" s="258"/>
      <c r="T30" s="258"/>
      <c r="U30" s="258"/>
      <c r="V30" s="258"/>
      <c r="W30" s="258"/>
      <c r="X30" s="258"/>
      <c r="Y30" s="258"/>
    </row>
    <row r="31" customFormat="false" ht="17" hidden="false" customHeight="false" outlineLevel="0" collapsed="false">
      <c r="A31" s="245" t="s">
        <v>118</v>
      </c>
      <c r="B31" s="241" t="str">
        <f aca="false">VLOOKUP(A31,ProcessDefinitionsTab,2,0)</f>
        <v>Identity Verification</v>
      </c>
      <c r="C31" s="259"/>
      <c r="D31" s="260"/>
      <c r="E31" s="241"/>
      <c r="F31" s="261"/>
      <c r="G31" s="261"/>
      <c r="H31" s="261"/>
      <c r="I31" s="261"/>
      <c r="J31" s="261"/>
      <c r="K31" s="261"/>
      <c r="L31" s="261"/>
      <c r="M31" s="261"/>
      <c r="N31" s="261"/>
      <c r="O31" s="261"/>
      <c r="P31" s="261"/>
      <c r="Q31" s="261"/>
      <c r="R31" s="261"/>
      <c r="S31" s="261"/>
      <c r="T31" s="261"/>
      <c r="U31" s="261"/>
      <c r="V31" s="261"/>
      <c r="W31" s="261"/>
      <c r="X31" s="261"/>
      <c r="Y31" s="261"/>
      <c r="Z31" s="229"/>
    </row>
    <row r="32" customFormat="false" ht="34" hidden="false" customHeight="false" outlineLevel="0" collapsed="false">
      <c r="A32" s="71"/>
      <c r="B32" s="28" t="str">
        <f aca="false">VLOOKUP(A31,ProcessDefinitionsTab,3,0)</f>
        <v>Identity Verification is the process of confirming that the identity information is under the control of the Subject.</v>
      </c>
      <c r="C32" s="152"/>
      <c r="D32" s="152"/>
      <c r="E32" s="152"/>
    </row>
    <row r="33" customFormat="false" ht="17" hidden="false" customHeight="false" outlineLevel="0" collapsed="false">
      <c r="A33" s="71"/>
      <c r="B33" s="28"/>
      <c r="C33" s="28" t="s">
        <v>1228</v>
      </c>
      <c r="D33" s="154" t="s">
        <v>1238</v>
      </c>
      <c r="E33" s="28" t="s">
        <v>1239</v>
      </c>
    </row>
    <row r="34" customFormat="false" ht="34" hidden="false" customHeight="false" outlineLevel="0" collapsed="false">
      <c r="A34" s="71"/>
      <c r="B34" s="28"/>
      <c r="C34" s="28" t="s">
        <v>1261</v>
      </c>
      <c r="D34" s="154" t="s">
        <v>1222</v>
      </c>
      <c r="E34" s="28" t="s">
        <v>1262</v>
      </c>
    </row>
    <row r="35" customFormat="false" ht="34" hidden="false" customHeight="false" outlineLevel="0" collapsed="false">
      <c r="A35" s="71"/>
      <c r="B35" s="28"/>
      <c r="C35" s="28" t="s">
        <v>1263</v>
      </c>
      <c r="D35" s="154" t="s">
        <v>1222</v>
      </c>
      <c r="E35" s="28" t="s">
        <v>1264</v>
      </c>
    </row>
    <row r="36" customFormat="false" ht="68" hidden="false" customHeight="false" outlineLevel="0" collapsed="false">
      <c r="A36" s="71"/>
      <c r="B36" s="28"/>
      <c r="C36" s="28" t="s">
        <v>1265</v>
      </c>
      <c r="D36" s="154" t="s">
        <v>1222</v>
      </c>
      <c r="E36" s="152" t="s">
        <v>1266</v>
      </c>
    </row>
    <row r="37" customFormat="false" ht="364.5" hidden="false" customHeight="true" outlineLevel="0" collapsed="false">
      <c r="A37" s="71"/>
      <c r="B37" s="28"/>
      <c r="C37" s="28" t="s">
        <v>1267</v>
      </c>
      <c r="D37" s="154" t="s">
        <v>1222</v>
      </c>
      <c r="E37" s="28" t="s">
        <v>1268</v>
      </c>
    </row>
    <row r="38" customFormat="false" ht="34" hidden="false" customHeight="false" outlineLevel="0" collapsed="false">
      <c r="A38" s="71"/>
      <c r="B38" s="28"/>
      <c r="C38" s="28" t="s">
        <v>1269</v>
      </c>
      <c r="D38" s="154" t="s">
        <v>1222</v>
      </c>
      <c r="E38" s="28" t="s">
        <v>1270</v>
      </c>
    </row>
    <row r="39" customFormat="false" ht="17" hidden="false" customHeight="false" outlineLevel="0" collapsed="false">
      <c r="A39" s="71"/>
      <c r="B39" s="28"/>
      <c r="C39" s="28" t="s">
        <v>1271</v>
      </c>
      <c r="D39" s="154" t="s">
        <v>1232</v>
      </c>
      <c r="E39" s="28" t="s">
        <v>1272</v>
      </c>
    </row>
    <row r="40" customFormat="false" ht="34" hidden="false" customHeight="false" outlineLevel="0" collapsed="false">
      <c r="A40" s="71"/>
      <c r="B40" s="28"/>
      <c r="C40" s="28" t="s">
        <v>1259</v>
      </c>
      <c r="D40" s="154" t="s">
        <v>1232</v>
      </c>
      <c r="E40" s="28" t="s">
        <v>1273</v>
      </c>
    </row>
    <row r="41" customFormat="false" ht="68" hidden="false" customHeight="false" outlineLevel="0" collapsed="false">
      <c r="A41" s="71"/>
      <c r="B41" s="28"/>
      <c r="C41" s="28" t="s">
        <v>1274</v>
      </c>
      <c r="D41" s="154" t="s">
        <v>1145</v>
      </c>
      <c r="E41" s="28" t="s">
        <v>1275</v>
      </c>
    </row>
    <row r="42" customFormat="false" ht="34" hidden="false" customHeight="false" outlineLevel="0" collapsed="false">
      <c r="A42" s="71"/>
      <c r="B42" s="28"/>
      <c r="C42" s="28" t="s">
        <v>1276</v>
      </c>
      <c r="D42" s="154" t="s">
        <v>1145</v>
      </c>
      <c r="E42" s="28" t="s">
        <v>1277</v>
      </c>
    </row>
    <row r="43" customFormat="false" ht="68" hidden="false" customHeight="false" outlineLevel="0" collapsed="false">
      <c r="A43" s="71"/>
      <c r="B43" s="28"/>
      <c r="C43" s="28" t="s">
        <v>1278</v>
      </c>
      <c r="D43" s="154" t="s">
        <v>1145</v>
      </c>
      <c r="E43" s="28" t="s">
        <v>1279</v>
      </c>
    </row>
    <row r="44" customFormat="false" ht="34" hidden="false" customHeight="false" outlineLevel="0" collapsed="false">
      <c r="A44" s="71"/>
      <c r="B44" s="28"/>
      <c r="C44" s="28" t="s">
        <v>1280</v>
      </c>
      <c r="D44" s="154" t="s">
        <v>1145</v>
      </c>
      <c r="E44" s="152" t="s">
        <v>1281</v>
      </c>
    </row>
    <row r="45" customFormat="false" ht="34" hidden="false" customHeight="false" outlineLevel="0" collapsed="false">
      <c r="A45" s="71"/>
      <c r="B45" s="28"/>
      <c r="C45" s="28" t="s">
        <v>1282</v>
      </c>
      <c r="D45" s="154" t="s">
        <v>1222</v>
      </c>
      <c r="E45" s="152" t="s">
        <v>1283</v>
      </c>
    </row>
    <row r="46" customFormat="false" ht="68" hidden="false" customHeight="false" outlineLevel="0" collapsed="false">
      <c r="A46" s="71"/>
      <c r="B46" s="28"/>
      <c r="C46" s="28" t="s">
        <v>1284</v>
      </c>
      <c r="D46" s="154" t="s">
        <v>1222</v>
      </c>
      <c r="E46" s="152" t="s">
        <v>1285</v>
      </c>
    </row>
    <row r="47" customFormat="false" ht="34" hidden="false" customHeight="false" outlineLevel="0" collapsed="false">
      <c r="A47" s="71"/>
      <c r="B47" s="28"/>
      <c r="C47" s="28" t="s">
        <v>1286</v>
      </c>
      <c r="D47" s="154" t="s">
        <v>1222</v>
      </c>
      <c r="E47" s="152" t="s">
        <v>1287</v>
      </c>
    </row>
    <row r="48" customFormat="false" ht="102" hidden="false" customHeight="false" outlineLevel="0" collapsed="false">
      <c r="A48" s="71"/>
      <c r="B48" s="28"/>
      <c r="C48" s="28" t="s">
        <v>1288</v>
      </c>
      <c r="D48" s="154" t="s">
        <v>1222</v>
      </c>
      <c r="E48" s="152" t="s">
        <v>1289</v>
      </c>
    </row>
    <row r="49" customFormat="false" ht="394.5" hidden="false" customHeight="true" outlineLevel="0" collapsed="false">
      <c r="A49" s="71"/>
      <c r="B49" s="28"/>
      <c r="C49" s="28" t="s">
        <v>1290</v>
      </c>
      <c r="D49" s="154" t="s">
        <v>1222</v>
      </c>
      <c r="E49" s="28" t="s">
        <v>1291</v>
      </c>
    </row>
    <row r="50" customFormat="false" ht="17" hidden="false" customHeight="false" outlineLevel="0" collapsed="false">
      <c r="A50" s="240" t="s">
        <v>87</v>
      </c>
      <c r="B50" s="241" t="str">
        <f aca="false">VLOOKUP(A50,ProcessDefinitionsTab,2,0)</f>
        <v>Identity Evidence Acceptance</v>
      </c>
      <c r="C50" s="242"/>
      <c r="D50" s="243"/>
      <c r="E50" s="262"/>
      <c r="F50" s="244"/>
      <c r="G50" s="244"/>
      <c r="H50" s="244"/>
      <c r="I50" s="244"/>
      <c r="J50" s="244"/>
      <c r="K50" s="244"/>
      <c r="L50" s="244"/>
      <c r="M50" s="244"/>
      <c r="N50" s="244"/>
      <c r="O50" s="244"/>
      <c r="P50" s="244"/>
      <c r="Q50" s="244"/>
      <c r="R50" s="244"/>
      <c r="S50" s="244"/>
      <c r="T50" s="244"/>
      <c r="U50" s="244"/>
      <c r="V50" s="244"/>
      <c r="W50" s="244"/>
      <c r="X50" s="244"/>
      <c r="Y50" s="244"/>
      <c r="Z50" s="229"/>
    </row>
    <row r="51" customFormat="false" ht="51" hidden="false" customHeight="false" outlineLevel="0" collapsed="false">
      <c r="A51" s="71"/>
      <c r="B51" s="28" t="str">
        <f aca="false">VLOOKUP(A50,ProcessDefinitionsTab,3,0)</f>
        <v>Identity Evidence Acceptance is the process of confirming that the evidence of identity presented (whether physical or electronic) is acceptable.</v>
      </c>
      <c r="C51" s="28"/>
      <c r="D51" s="154"/>
      <c r="E51" s="152"/>
    </row>
    <row r="52" customFormat="false" ht="51" hidden="false" customHeight="false" outlineLevel="0" collapsed="false">
      <c r="A52" s="75"/>
      <c r="B52" s="28"/>
      <c r="C52" s="76" t="s">
        <v>1292</v>
      </c>
      <c r="D52" s="154" t="s">
        <v>1145</v>
      </c>
      <c r="E52" s="152" t="s">
        <v>1293</v>
      </c>
    </row>
    <row r="53" customFormat="false" ht="34" hidden="false" customHeight="false" outlineLevel="0" collapsed="false">
      <c r="A53" s="75"/>
      <c r="B53" s="28"/>
      <c r="C53" s="76" t="s">
        <v>1294</v>
      </c>
      <c r="D53" s="154" t="s">
        <v>1145</v>
      </c>
      <c r="E53" s="152" t="s">
        <v>1295</v>
      </c>
    </row>
    <row r="54" customFormat="false" ht="85" hidden="false" customHeight="false" outlineLevel="0" collapsed="false">
      <c r="A54" s="71"/>
      <c r="B54" s="28"/>
      <c r="C54" s="28" t="s">
        <v>1296</v>
      </c>
      <c r="D54" s="154" t="s">
        <v>1145</v>
      </c>
      <c r="E54" s="28" t="s">
        <v>1297</v>
      </c>
    </row>
    <row r="55" customFormat="false" ht="68" hidden="false" customHeight="false" outlineLevel="0" collapsed="false">
      <c r="A55" s="71"/>
      <c r="B55" s="28"/>
      <c r="C55" s="28" t="s">
        <v>1298</v>
      </c>
      <c r="D55" s="154" t="s">
        <v>1145</v>
      </c>
      <c r="E55" s="28" t="s">
        <v>1299</v>
      </c>
    </row>
    <row r="56" customFormat="false" ht="51" hidden="false" customHeight="false" outlineLevel="0" collapsed="false">
      <c r="A56" s="71"/>
      <c r="B56" s="28"/>
      <c r="C56" s="28" t="s">
        <v>1300</v>
      </c>
      <c r="D56" s="154" t="s">
        <v>1145</v>
      </c>
      <c r="E56" s="28" t="s">
        <v>1301</v>
      </c>
    </row>
    <row r="57" customFormat="false" ht="68" hidden="false" customHeight="false" outlineLevel="0" collapsed="false">
      <c r="A57" s="71"/>
      <c r="B57" s="28"/>
      <c r="C57" s="28" t="s">
        <v>1302</v>
      </c>
      <c r="D57" s="154" t="s">
        <v>1145</v>
      </c>
      <c r="E57" s="28" t="s">
        <v>1303</v>
      </c>
    </row>
    <row r="58" customFormat="false" ht="34" hidden="false" customHeight="false" outlineLevel="0" collapsed="false">
      <c r="A58" s="71"/>
      <c r="B58" s="28"/>
      <c r="C58" s="28" t="s">
        <v>1304</v>
      </c>
      <c r="D58" s="154" t="s">
        <v>1145</v>
      </c>
      <c r="E58" s="28" t="s">
        <v>1305</v>
      </c>
    </row>
    <row r="59" customFormat="false" ht="34" hidden="false" customHeight="false" outlineLevel="0" collapsed="false">
      <c r="A59" s="71"/>
      <c r="B59" s="28"/>
      <c r="C59" s="28" t="s">
        <v>1306</v>
      </c>
      <c r="D59" s="154" t="s">
        <v>1145</v>
      </c>
      <c r="E59" s="28" t="s">
        <v>1307</v>
      </c>
    </row>
    <row r="60" customFormat="false" ht="68" hidden="false" customHeight="false" outlineLevel="0" collapsed="false">
      <c r="A60" s="71"/>
      <c r="B60" s="28"/>
      <c r="C60" s="28" t="s">
        <v>1308</v>
      </c>
      <c r="D60" s="154" t="s">
        <v>1222</v>
      </c>
      <c r="E60" s="28" t="s">
        <v>1309</v>
      </c>
    </row>
    <row r="61" customFormat="false" ht="17" hidden="false" customHeight="false" outlineLevel="0" collapsed="false">
      <c r="A61" s="71"/>
      <c r="B61" s="28"/>
      <c r="C61" s="28" t="s">
        <v>1310</v>
      </c>
      <c r="D61" s="154" t="s">
        <v>1222</v>
      </c>
      <c r="E61" s="28" t="s">
        <v>1311</v>
      </c>
    </row>
    <row r="62" customFormat="false" ht="17" hidden="false" customHeight="false" outlineLevel="0" collapsed="false">
      <c r="A62" s="71"/>
      <c r="B62" s="28"/>
      <c r="C62" s="28" t="s">
        <v>1312</v>
      </c>
      <c r="D62" s="154" t="s">
        <v>1222</v>
      </c>
      <c r="E62" s="28" t="s">
        <v>1313</v>
      </c>
    </row>
    <row r="63" customFormat="false" ht="68" hidden="false" customHeight="false" outlineLevel="0" collapsed="false">
      <c r="A63" s="71"/>
      <c r="B63" s="28"/>
      <c r="C63" s="28" t="s">
        <v>1314</v>
      </c>
      <c r="D63" s="154" t="s">
        <v>1222</v>
      </c>
      <c r="E63" s="28" t="s">
        <v>1315</v>
      </c>
    </row>
    <row r="64" customFormat="false" ht="51" hidden="false" customHeight="false" outlineLevel="0" collapsed="false">
      <c r="A64" s="71"/>
      <c r="B64" s="28"/>
      <c r="C64" s="28" t="s">
        <v>1316</v>
      </c>
      <c r="D64" s="154" t="s">
        <v>1222</v>
      </c>
      <c r="E64" s="152" t="s">
        <v>1317</v>
      </c>
    </row>
    <row r="65" customFormat="false" ht="102" hidden="false" customHeight="false" outlineLevel="0" collapsed="false">
      <c r="A65" s="71"/>
      <c r="B65" s="28"/>
      <c r="C65" s="28" t="s">
        <v>1318</v>
      </c>
      <c r="D65" s="154" t="s">
        <v>1232</v>
      </c>
      <c r="E65" s="28" t="s">
        <v>1319</v>
      </c>
    </row>
    <row r="66" customFormat="false" ht="68" hidden="false" customHeight="false" outlineLevel="0" collapsed="false">
      <c r="A66" s="256"/>
      <c r="B66" s="257"/>
      <c r="C66" s="28" t="s">
        <v>1320</v>
      </c>
      <c r="D66" s="154" t="s">
        <v>1232</v>
      </c>
      <c r="E66" s="28" t="s">
        <v>1321</v>
      </c>
      <c r="F66" s="258"/>
      <c r="G66" s="258"/>
      <c r="H66" s="258"/>
      <c r="I66" s="258"/>
      <c r="J66" s="258"/>
      <c r="K66" s="258"/>
      <c r="L66" s="258"/>
      <c r="M66" s="258"/>
      <c r="N66" s="258"/>
      <c r="O66" s="258"/>
      <c r="P66" s="258"/>
      <c r="Q66" s="258"/>
      <c r="R66" s="258"/>
      <c r="S66" s="258"/>
      <c r="T66" s="258"/>
      <c r="U66" s="258"/>
      <c r="V66" s="258"/>
      <c r="W66" s="258"/>
      <c r="X66" s="258"/>
      <c r="Y66" s="258"/>
    </row>
    <row r="67" customFormat="false" ht="51" hidden="false" customHeight="false" outlineLevel="0" collapsed="false">
      <c r="A67" s="71"/>
      <c r="B67" s="28"/>
      <c r="C67" s="28" t="s">
        <v>1322</v>
      </c>
      <c r="D67" s="154" t="s">
        <v>1232</v>
      </c>
      <c r="E67" s="28" t="s">
        <v>1323</v>
      </c>
    </row>
    <row r="68" customFormat="false" ht="17" hidden="false" customHeight="false" outlineLevel="0" collapsed="false">
      <c r="A68" s="240" t="s">
        <v>126</v>
      </c>
      <c r="B68" s="241" t="str">
        <f aca="false">VLOOKUP(A68,ProcessDefinitionsTab,2,0)</f>
        <v>Identity Continuity</v>
      </c>
      <c r="C68" s="242"/>
      <c r="D68" s="243"/>
      <c r="E68" s="242"/>
      <c r="F68" s="244"/>
      <c r="G68" s="244"/>
      <c r="H68" s="244"/>
      <c r="I68" s="244"/>
      <c r="J68" s="244"/>
      <c r="K68" s="244"/>
      <c r="L68" s="244"/>
      <c r="M68" s="244"/>
      <c r="N68" s="244"/>
      <c r="O68" s="244"/>
      <c r="P68" s="244"/>
      <c r="Q68" s="244"/>
      <c r="R68" s="244"/>
      <c r="S68" s="244"/>
      <c r="T68" s="244"/>
      <c r="U68" s="244"/>
      <c r="V68" s="244"/>
      <c r="W68" s="244"/>
      <c r="X68" s="244"/>
      <c r="Y68" s="244"/>
      <c r="Z68" s="229"/>
    </row>
    <row r="69" customFormat="false" ht="80.25" hidden="false" customHeight="true" outlineLevel="0" collapsed="false">
      <c r="A69" s="71"/>
      <c r="B69" s="28" t="str">
        <f aca="false">VLOOKUP(A68,ProcessDefinitionsTab,3,0)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28" t="s">
        <v>49</v>
      </c>
      <c r="D69" s="154" t="s">
        <v>49</v>
      </c>
      <c r="E69" s="28" t="s">
        <v>49</v>
      </c>
    </row>
    <row r="70" customFormat="false" ht="170" hidden="false" customHeight="false" outlineLevel="0" collapsed="false">
      <c r="A70" s="71"/>
      <c r="B70" s="28"/>
      <c r="C70" s="28" t="s">
        <v>1324</v>
      </c>
      <c r="D70" s="154" t="s">
        <v>1145</v>
      </c>
      <c r="E70" s="28" t="s">
        <v>1325</v>
      </c>
    </row>
    <row r="71" customFormat="false" ht="51" hidden="false" customHeight="false" outlineLevel="0" collapsed="false">
      <c r="A71" s="71"/>
      <c r="B71" s="28"/>
      <c r="C71" s="28" t="s">
        <v>1242</v>
      </c>
      <c r="D71" s="154" t="s">
        <v>1222</v>
      </c>
      <c r="E71" s="28" t="s">
        <v>1326</v>
      </c>
    </row>
    <row r="72" customFormat="false" ht="34" hidden="false" customHeight="false" outlineLevel="0" collapsed="false">
      <c r="A72" s="71"/>
      <c r="B72" s="28"/>
      <c r="C72" s="28" t="s">
        <v>1327</v>
      </c>
      <c r="D72" s="154" t="s">
        <v>1222</v>
      </c>
      <c r="E72" s="28" t="s">
        <v>1328</v>
      </c>
    </row>
    <row r="73" customFormat="false" ht="34" hidden="false" customHeight="false" outlineLevel="0" collapsed="false">
      <c r="A73" s="71"/>
      <c r="B73" s="28"/>
      <c r="C73" s="28" t="s">
        <v>1269</v>
      </c>
      <c r="D73" s="154" t="s">
        <v>1222</v>
      </c>
      <c r="E73" s="28" t="s">
        <v>1270</v>
      </c>
    </row>
    <row r="74" customFormat="false" ht="34" hidden="false" customHeight="false" outlineLevel="0" collapsed="false">
      <c r="A74" s="71"/>
      <c r="B74" s="28"/>
      <c r="C74" s="28" t="s">
        <v>1322</v>
      </c>
      <c r="D74" s="154" t="s">
        <v>1232</v>
      </c>
      <c r="E74" s="28" t="s">
        <v>1329</v>
      </c>
    </row>
    <row r="75" customFormat="false" ht="34" hidden="false" customHeight="false" outlineLevel="0" collapsed="false">
      <c r="A75" s="71"/>
      <c r="B75" s="28"/>
      <c r="C75" s="28" t="s">
        <v>1271</v>
      </c>
      <c r="D75" s="154" t="s">
        <v>1232</v>
      </c>
      <c r="E75" s="28" t="s">
        <v>1330</v>
      </c>
    </row>
    <row r="76" customFormat="false" ht="34" hidden="false" customHeight="false" outlineLevel="0" collapsed="false">
      <c r="A76" s="71"/>
      <c r="B76" s="28"/>
      <c r="C76" s="28" t="s">
        <v>1327</v>
      </c>
      <c r="D76" s="154" t="s">
        <v>1222</v>
      </c>
      <c r="E76" s="28" t="s">
        <v>1328</v>
      </c>
    </row>
    <row r="77" customFormat="false" ht="34" hidden="false" customHeight="false" outlineLevel="0" collapsed="false">
      <c r="A77" s="71"/>
      <c r="B77" s="28"/>
      <c r="C77" s="28" t="s">
        <v>1331</v>
      </c>
      <c r="D77" s="154" t="s">
        <v>1232</v>
      </c>
      <c r="E77" s="28" t="s">
        <v>1332</v>
      </c>
    </row>
    <row r="78" customFormat="false" ht="51" hidden="false" customHeight="false" outlineLevel="0" collapsed="false">
      <c r="A78" s="71"/>
      <c r="B78" s="28"/>
      <c r="C78" s="28" t="s">
        <v>1333</v>
      </c>
      <c r="D78" s="154" t="s">
        <v>1232</v>
      </c>
      <c r="E78" s="28" t="s">
        <v>1334</v>
      </c>
    </row>
    <row r="79" customFormat="false" ht="51" hidden="false" customHeight="false" outlineLevel="0" collapsed="false">
      <c r="A79" s="71"/>
      <c r="B79" s="28"/>
      <c r="C79" s="28" t="s">
        <v>1335</v>
      </c>
      <c r="D79" s="154" t="s">
        <v>1145</v>
      </c>
      <c r="E79" s="28" t="s">
        <v>1336</v>
      </c>
    </row>
    <row r="80" customFormat="false" ht="51" hidden="false" customHeight="false" outlineLevel="0" collapsed="false">
      <c r="A80" s="71"/>
      <c r="B80" s="28"/>
      <c r="C80" s="28" t="s">
        <v>1337</v>
      </c>
      <c r="D80" s="154" t="s">
        <v>1145</v>
      </c>
      <c r="E80" s="28" t="s">
        <v>1338</v>
      </c>
    </row>
    <row r="81" customFormat="false" ht="51" hidden="false" customHeight="false" outlineLevel="0" collapsed="false">
      <c r="A81" s="71"/>
      <c r="B81" s="28"/>
      <c r="C81" s="28" t="s">
        <v>1339</v>
      </c>
      <c r="D81" s="154" t="s">
        <v>1145</v>
      </c>
      <c r="E81" s="28" t="s">
        <v>1340</v>
      </c>
    </row>
    <row r="82" customFormat="false" ht="51" hidden="false" customHeight="false" outlineLevel="0" collapsed="false">
      <c r="A82" s="71"/>
      <c r="B82" s="28"/>
      <c r="C82" s="28" t="s">
        <v>1341</v>
      </c>
      <c r="D82" s="154" t="s">
        <v>1145</v>
      </c>
      <c r="E82" s="28" t="s">
        <v>1342</v>
      </c>
    </row>
    <row r="83" customFormat="false" ht="34" hidden="false" customHeight="false" outlineLevel="0" collapsed="false">
      <c r="A83" s="71"/>
      <c r="B83" s="28"/>
      <c r="C83" s="28" t="s">
        <v>1343</v>
      </c>
      <c r="D83" s="154" t="s">
        <v>1145</v>
      </c>
      <c r="E83" s="28" t="s">
        <v>1344</v>
      </c>
    </row>
    <row r="84" customFormat="false" ht="34" hidden="false" customHeight="false" outlineLevel="0" collapsed="false">
      <c r="A84" s="71"/>
      <c r="B84" s="28"/>
      <c r="C84" s="28" t="s">
        <v>1345</v>
      </c>
      <c r="D84" s="154" t="s">
        <v>1145</v>
      </c>
      <c r="E84" s="28" t="s">
        <v>1346</v>
      </c>
    </row>
    <row r="85" customFormat="false" ht="34" hidden="false" customHeight="false" outlineLevel="0" collapsed="false">
      <c r="A85" s="71"/>
      <c r="B85" s="28"/>
      <c r="C85" s="28" t="s">
        <v>1347</v>
      </c>
      <c r="D85" s="154" t="s">
        <v>1145</v>
      </c>
      <c r="E85" s="28" t="s">
        <v>1348</v>
      </c>
    </row>
    <row r="86" customFormat="false" ht="34" hidden="false" customHeight="false" outlineLevel="0" collapsed="false">
      <c r="A86" s="71"/>
      <c r="B86" s="28"/>
      <c r="C86" s="28" t="s">
        <v>1349</v>
      </c>
      <c r="D86" s="154" t="s">
        <v>1145</v>
      </c>
      <c r="E86" s="28" t="s">
        <v>1350</v>
      </c>
    </row>
    <row r="87" customFormat="false" ht="68" hidden="false" customHeight="false" outlineLevel="0" collapsed="false">
      <c r="A87" s="71"/>
      <c r="B87" s="28"/>
      <c r="C87" s="28" t="s">
        <v>1351</v>
      </c>
      <c r="D87" s="154" t="s">
        <v>1145</v>
      </c>
      <c r="E87" s="28" t="s">
        <v>1352</v>
      </c>
    </row>
    <row r="88" customFormat="false" ht="17" hidden="false" customHeight="false" outlineLevel="0" collapsed="false">
      <c r="A88" s="240" t="s">
        <v>141</v>
      </c>
      <c r="B88" s="241" t="str">
        <f aca="false">VLOOKUP(A88,ProcessDefinitionsTab,2,0)</f>
        <v>Identity Linking</v>
      </c>
      <c r="C88" s="242"/>
      <c r="D88" s="243"/>
      <c r="E88" s="242"/>
      <c r="F88" s="229"/>
      <c r="G88" s="229"/>
      <c r="H88" s="229"/>
      <c r="I88" s="229"/>
      <c r="J88" s="229"/>
      <c r="K88" s="229"/>
      <c r="L88" s="229"/>
      <c r="M88" s="229"/>
      <c r="N88" s="229"/>
      <c r="O88" s="229"/>
      <c r="P88" s="229"/>
      <c r="Q88" s="229"/>
      <c r="R88" s="229"/>
      <c r="S88" s="229"/>
      <c r="T88" s="229"/>
      <c r="U88" s="229"/>
      <c r="V88" s="229"/>
      <c r="W88" s="229"/>
      <c r="X88" s="229"/>
      <c r="Y88" s="229"/>
      <c r="Z88" s="229"/>
    </row>
    <row r="89" customFormat="false" ht="34" hidden="false" customHeight="false" outlineLevel="0" collapsed="false">
      <c r="A89" s="71"/>
      <c r="B89" s="28" t="str">
        <f aca="false">VLOOKUP(A88,ProcessDefinitionsTab,3,0)</f>
        <v>Identity Linking is the process of mapping one or more assigned identifiers to a Subject.</v>
      </c>
      <c r="C89" s="28" t="s">
        <v>49</v>
      </c>
      <c r="D89" s="154" t="s">
        <v>49</v>
      </c>
      <c r="E89" s="28" t="s">
        <v>49</v>
      </c>
    </row>
    <row r="90" customFormat="false" ht="102" hidden="false" customHeight="false" outlineLevel="0" collapsed="false">
      <c r="A90" s="71"/>
      <c r="B90" s="28"/>
      <c r="C90" s="28" t="s">
        <v>1353</v>
      </c>
      <c r="D90" s="154" t="s">
        <v>1145</v>
      </c>
      <c r="E90" s="28" t="s">
        <v>1354</v>
      </c>
    </row>
    <row r="91" customFormat="false" ht="17" hidden="false" customHeight="false" outlineLevel="0" collapsed="false">
      <c r="A91" s="240" t="s">
        <v>221</v>
      </c>
      <c r="B91" s="241" t="str">
        <f aca="false">VLOOKUP(A91,ProcessDefinitionsTab,2,0)</f>
        <v>Credential Authenticator Binding</v>
      </c>
      <c r="C91" s="242"/>
      <c r="D91" s="243"/>
      <c r="E91" s="242"/>
      <c r="F91" s="229"/>
      <c r="G91" s="229"/>
      <c r="H91" s="229"/>
      <c r="I91" s="229"/>
      <c r="J91" s="229"/>
      <c r="K91" s="229"/>
      <c r="L91" s="229"/>
      <c r="M91" s="229"/>
      <c r="N91" s="229"/>
      <c r="O91" s="229"/>
      <c r="P91" s="229"/>
      <c r="Q91" s="229"/>
      <c r="R91" s="229"/>
      <c r="S91" s="229"/>
      <c r="T91" s="229"/>
      <c r="U91" s="229"/>
      <c r="V91" s="229"/>
      <c r="W91" s="229"/>
      <c r="X91" s="229"/>
      <c r="Y91" s="229"/>
      <c r="Z91" s="229"/>
    </row>
    <row r="92" customFormat="false" ht="153" hidden="false" customHeight="false" outlineLevel="0" collapsed="false">
      <c r="A92" s="71"/>
      <c r="B92" s="28" t="str">
        <f aca="false">VLOOKUP(A91,ProcessDefinitionsTab,3,0)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28" t="s">
        <v>49</v>
      </c>
      <c r="D92" s="154" t="s">
        <v>49</v>
      </c>
      <c r="E92" s="28" t="s">
        <v>49</v>
      </c>
    </row>
    <row r="93" customFormat="false" ht="51" hidden="false" customHeight="false" outlineLevel="0" collapsed="false">
      <c r="A93" s="71"/>
      <c r="B93" s="28"/>
      <c r="C93" s="28" t="s">
        <v>1355</v>
      </c>
      <c r="D93" s="154" t="s">
        <v>1145</v>
      </c>
      <c r="E93" s="28" t="s">
        <v>1356</v>
      </c>
    </row>
    <row r="94" customFormat="false" ht="34" hidden="false" customHeight="false" outlineLevel="0" collapsed="false">
      <c r="A94" s="71"/>
      <c r="B94" s="28"/>
      <c r="C94" s="28" t="s">
        <v>1357</v>
      </c>
      <c r="D94" s="154" t="s">
        <v>1145</v>
      </c>
      <c r="E94" s="28" t="s">
        <v>1358</v>
      </c>
    </row>
    <row r="95" customFormat="false" ht="34" hidden="false" customHeight="false" outlineLevel="0" collapsed="false">
      <c r="A95" s="71"/>
      <c r="B95" s="28"/>
      <c r="C95" s="28" t="s">
        <v>1357</v>
      </c>
      <c r="D95" s="154" t="s">
        <v>1145</v>
      </c>
      <c r="E95" s="28" t="s">
        <v>1359</v>
      </c>
    </row>
    <row r="96" customFormat="false" ht="51" hidden="false" customHeight="false" outlineLevel="0" collapsed="false">
      <c r="A96" s="71"/>
      <c r="B96" s="28"/>
      <c r="C96" s="28" t="s">
        <v>1357</v>
      </c>
      <c r="D96" s="154" t="s">
        <v>1145</v>
      </c>
      <c r="E96" s="28" t="s">
        <v>1360</v>
      </c>
    </row>
    <row r="97" customFormat="false" ht="34" hidden="false" customHeight="false" outlineLevel="0" collapsed="false">
      <c r="A97" s="71"/>
      <c r="B97" s="28"/>
      <c r="C97" s="28" t="s">
        <v>1357</v>
      </c>
      <c r="D97" s="154" t="s">
        <v>1145</v>
      </c>
      <c r="E97" s="28" t="s">
        <v>1361</v>
      </c>
    </row>
    <row r="98" customFormat="false" ht="34" hidden="false" customHeight="false" outlineLevel="0" collapsed="false">
      <c r="A98" s="71"/>
      <c r="B98" s="28"/>
      <c r="C98" s="28" t="s">
        <v>1357</v>
      </c>
      <c r="D98" s="154" t="s">
        <v>1145</v>
      </c>
      <c r="E98" s="28" t="s">
        <v>1362</v>
      </c>
    </row>
    <row r="99" customFormat="false" ht="34" hidden="false" customHeight="false" outlineLevel="0" collapsed="false">
      <c r="A99" s="71"/>
      <c r="B99" s="28"/>
      <c r="C99" s="28" t="s">
        <v>1357</v>
      </c>
      <c r="D99" s="154" t="s">
        <v>1145</v>
      </c>
      <c r="E99" s="28" t="s">
        <v>1363</v>
      </c>
    </row>
    <row r="100" customFormat="false" ht="51" hidden="false" customHeight="false" outlineLevel="0" collapsed="false">
      <c r="A100" s="71"/>
      <c r="B100" s="28"/>
      <c r="C100" s="28"/>
      <c r="D100" s="154"/>
      <c r="E100" s="28" t="s">
        <v>1364</v>
      </c>
    </row>
    <row r="101" customFormat="false" ht="68" hidden="false" customHeight="false" outlineLevel="0" collapsed="false">
      <c r="A101" s="71"/>
      <c r="B101" s="28"/>
      <c r="C101" s="28" t="s">
        <v>1365</v>
      </c>
      <c r="D101" s="154" t="s">
        <v>1145</v>
      </c>
      <c r="E101" s="28" t="s">
        <v>1366</v>
      </c>
    </row>
    <row r="102" customFormat="false" ht="34" hidden="false" customHeight="false" outlineLevel="0" collapsed="false">
      <c r="A102" s="71"/>
      <c r="B102" s="28"/>
      <c r="C102" s="28" t="s">
        <v>1367</v>
      </c>
      <c r="D102" s="154" t="s">
        <v>1238</v>
      </c>
      <c r="E102" s="28" t="s">
        <v>1368</v>
      </c>
    </row>
    <row r="103" customFormat="false" ht="51" hidden="false" customHeight="false" outlineLevel="0" collapsed="false">
      <c r="A103" s="71"/>
      <c r="B103" s="28"/>
      <c r="C103" s="28" t="s">
        <v>1369</v>
      </c>
      <c r="D103" s="154" t="s">
        <v>1238</v>
      </c>
      <c r="E103" s="28" t="s">
        <v>1370</v>
      </c>
    </row>
    <row r="104" customFormat="false" ht="68" hidden="false" customHeight="false" outlineLevel="0" collapsed="false">
      <c r="A104" s="71"/>
      <c r="B104" s="28"/>
      <c r="C104" s="28" t="s">
        <v>1371</v>
      </c>
      <c r="D104" s="154" t="s">
        <v>1145</v>
      </c>
      <c r="E104" s="28" t="s">
        <v>1372</v>
      </c>
    </row>
    <row r="105" customFormat="false" ht="34" hidden="false" customHeight="false" outlineLevel="0" collapsed="false">
      <c r="A105" s="71"/>
      <c r="B105" s="28"/>
      <c r="C105" s="28" t="s">
        <v>1373</v>
      </c>
      <c r="D105" s="154" t="s">
        <v>1145</v>
      </c>
      <c r="E105" s="28" t="s">
        <v>1374</v>
      </c>
    </row>
    <row r="106" customFormat="false" ht="51" hidden="false" customHeight="false" outlineLevel="0" collapsed="false">
      <c r="A106" s="71"/>
      <c r="B106" s="28"/>
      <c r="C106" s="28" t="s">
        <v>1375</v>
      </c>
      <c r="D106" s="154" t="s">
        <v>1145</v>
      </c>
      <c r="E106" s="28" t="s">
        <v>1376</v>
      </c>
    </row>
    <row r="107" customFormat="false" ht="17" hidden="false" customHeight="false" outlineLevel="0" collapsed="false">
      <c r="A107" s="71"/>
      <c r="B107" s="28"/>
      <c r="C107" s="28" t="s">
        <v>1377</v>
      </c>
      <c r="D107" s="154" t="s">
        <v>1145</v>
      </c>
      <c r="E107" s="28" t="s">
        <v>1378</v>
      </c>
    </row>
    <row r="108" customFormat="false" ht="68" hidden="false" customHeight="false" outlineLevel="0" collapsed="false">
      <c r="A108" s="71"/>
      <c r="B108" s="28"/>
      <c r="C108" s="28" t="s">
        <v>1379</v>
      </c>
      <c r="D108" s="154" t="s">
        <v>1145</v>
      </c>
      <c r="E108" s="28" t="s">
        <v>1380</v>
      </c>
    </row>
    <row r="109" customFormat="false" ht="51" hidden="false" customHeight="false" outlineLevel="0" collapsed="false">
      <c r="A109" s="71"/>
      <c r="B109" s="28"/>
      <c r="C109" s="28" t="s">
        <v>1381</v>
      </c>
      <c r="D109" s="154"/>
      <c r="E109" s="28" t="s">
        <v>1382</v>
      </c>
    </row>
    <row r="110" customFormat="false" ht="17" hidden="false" customHeight="false" outlineLevel="0" collapsed="false">
      <c r="A110" s="71"/>
      <c r="B110" s="28"/>
      <c r="C110" s="28" t="s">
        <v>1381</v>
      </c>
      <c r="D110" s="154"/>
      <c r="E110" s="28" t="s">
        <v>1383</v>
      </c>
    </row>
    <row r="111" customFormat="false" ht="34" hidden="false" customHeight="false" outlineLevel="0" collapsed="false">
      <c r="A111" s="71"/>
      <c r="B111" s="28"/>
      <c r="C111" s="28" t="s">
        <v>1381</v>
      </c>
      <c r="D111" s="154"/>
      <c r="E111" s="28" t="s">
        <v>1384</v>
      </c>
    </row>
    <row r="112" customFormat="false" ht="34" hidden="false" customHeight="false" outlineLevel="0" collapsed="false">
      <c r="A112" s="71"/>
      <c r="B112" s="28"/>
      <c r="C112" s="28" t="s">
        <v>1381</v>
      </c>
      <c r="D112" s="154"/>
      <c r="E112" s="28" t="s">
        <v>1385</v>
      </c>
    </row>
    <row r="113" customFormat="false" ht="17" hidden="false" customHeight="false" outlineLevel="0" collapsed="false">
      <c r="A113" s="71"/>
      <c r="B113" s="28"/>
      <c r="C113" s="28" t="s">
        <v>1381</v>
      </c>
      <c r="D113" s="154"/>
      <c r="E113" s="28" t="s">
        <v>1386</v>
      </c>
    </row>
    <row r="114" customFormat="false" ht="68" hidden="false" customHeight="false" outlineLevel="0" collapsed="false">
      <c r="A114" s="71"/>
      <c r="B114" s="28"/>
      <c r="C114" s="28" t="s">
        <v>1387</v>
      </c>
      <c r="D114" s="154"/>
      <c r="E114" s="28" t="s">
        <v>1388</v>
      </c>
    </row>
    <row r="115" customFormat="false" ht="34" hidden="false" customHeight="false" outlineLevel="0" collapsed="false">
      <c r="A115" s="71"/>
      <c r="B115" s="28"/>
      <c r="C115" s="28" t="s">
        <v>1387</v>
      </c>
      <c r="D115" s="154"/>
      <c r="E115" s="28" t="s">
        <v>1389</v>
      </c>
    </row>
    <row r="116" customFormat="false" ht="34" hidden="false" customHeight="false" outlineLevel="0" collapsed="false">
      <c r="A116" s="71"/>
      <c r="B116" s="28"/>
      <c r="C116" s="28" t="s">
        <v>1387</v>
      </c>
      <c r="D116" s="154"/>
      <c r="E116" s="28" t="s">
        <v>1390</v>
      </c>
    </row>
    <row r="117" customFormat="false" ht="51" hidden="false" customHeight="false" outlineLevel="0" collapsed="false">
      <c r="A117" s="71"/>
      <c r="B117" s="28"/>
      <c r="C117" s="28" t="s">
        <v>1391</v>
      </c>
      <c r="D117" s="154"/>
      <c r="E117" s="28" t="s">
        <v>1392</v>
      </c>
    </row>
    <row r="118" customFormat="false" ht="102" hidden="false" customHeight="false" outlineLevel="0" collapsed="false">
      <c r="A118" s="71"/>
      <c r="B118" s="28"/>
      <c r="C118" s="28" t="s">
        <v>1391</v>
      </c>
      <c r="D118" s="154"/>
      <c r="E118" s="28" t="s">
        <v>1393</v>
      </c>
    </row>
    <row r="119" customFormat="false" ht="102" hidden="false" customHeight="false" outlineLevel="0" collapsed="false">
      <c r="A119" s="71"/>
      <c r="B119" s="28"/>
      <c r="C119" s="28" t="s">
        <v>1391</v>
      </c>
      <c r="D119" s="154"/>
      <c r="E119" s="28" t="s">
        <v>1393</v>
      </c>
    </row>
    <row r="120" customFormat="false" ht="17" hidden="false" customHeight="false" outlineLevel="0" collapsed="false">
      <c r="A120" s="240" t="s">
        <v>245</v>
      </c>
      <c r="B120" s="241" t="str">
        <f aca="false">VLOOKUP(A120,ProcessDefinitionsTab,2,0)</f>
        <v>Credential Suspension</v>
      </c>
      <c r="C120" s="242"/>
      <c r="D120" s="243"/>
      <c r="E120" s="242"/>
      <c r="F120" s="229"/>
      <c r="G120" s="229"/>
      <c r="H120" s="229"/>
      <c r="I120" s="229"/>
      <c r="J120" s="229"/>
      <c r="K120" s="229"/>
      <c r="L120" s="229"/>
      <c r="M120" s="229"/>
      <c r="N120" s="229"/>
      <c r="O120" s="229"/>
      <c r="P120" s="229"/>
      <c r="Q120" s="229"/>
      <c r="R120" s="229"/>
      <c r="S120" s="229"/>
      <c r="T120" s="229"/>
      <c r="U120" s="229"/>
      <c r="V120" s="229"/>
      <c r="W120" s="229"/>
      <c r="X120" s="229"/>
      <c r="Y120" s="229"/>
      <c r="Z120" s="229"/>
    </row>
    <row r="121" customFormat="false" ht="51" hidden="false" customHeight="false" outlineLevel="0" collapsed="false">
      <c r="A121" s="71"/>
      <c r="B121" s="28" t="str">
        <f aca="false">VLOOKUP(A120,ProcessDefinitionsTab,3,0)</f>
        <v>Credential Suspension is the process of transforming an issued Credential into a suspended Credential by flagging the issued Credential as temporarily unusable. </v>
      </c>
      <c r="C121" s="28" t="s">
        <v>49</v>
      </c>
      <c r="D121" s="154" t="s">
        <v>49</v>
      </c>
      <c r="E121" s="28" t="s">
        <v>49</v>
      </c>
    </row>
    <row r="122" customFormat="false" ht="51" hidden="false" customHeight="false" outlineLevel="0" collapsed="false">
      <c r="A122" s="71"/>
      <c r="B122" s="28"/>
      <c r="C122" s="28" t="s">
        <v>1394</v>
      </c>
      <c r="D122" s="154"/>
      <c r="E122" s="28" t="s">
        <v>1395</v>
      </c>
    </row>
    <row r="123" customFormat="false" ht="34" hidden="false" customHeight="false" outlineLevel="0" collapsed="false">
      <c r="A123" s="71"/>
      <c r="B123" s="28"/>
      <c r="C123" s="28" t="s">
        <v>1396</v>
      </c>
      <c r="D123" s="154"/>
      <c r="E123" s="28" t="s">
        <v>1397</v>
      </c>
    </row>
    <row r="124" customFormat="false" ht="51" hidden="false" customHeight="false" outlineLevel="0" collapsed="false">
      <c r="A124" s="71"/>
      <c r="B124" s="28"/>
      <c r="C124" s="28" t="s">
        <v>1396</v>
      </c>
      <c r="D124" s="154"/>
      <c r="E124" s="28" t="s">
        <v>1398</v>
      </c>
    </row>
    <row r="125" customFormat="false" ht="34" hidden="false" customHeight="false" outlineLevel="0" collapsed="false">
      <c r="A125" s="71"/>
      <c r="B125" s="28"/>
      <c r="C125" s="28" t="s">
        <v>1396</v>
      </c>
      <c r="D125" s="154"/>
      <c r="E125" s="28" t="s">
        <v>1399</v>
      </c>
    </row>
    <row r="126" customFormat="false" ht="34" hidden="false" customHeight="false" outlineLevel="0" collapsed="false">
      <c r="A126" s="71"/>
      <c r="B126" s="28"/>
      <c r="C126" s="28" t="s">
        <v>1400</v>
      </c>
      <c r="D126" s="154"/>
      <c r="E126" s="28" t="s">
        <v>1401</v>
      </c>
    </row>
    <row r="127" customFormat="false" ht="51" hidden="false" customHeight="false" outlineLevel="0" collapsed="false">
      <c r="A127" s="71"/>
      <c r="B127" s="28"/>
      <c r="C127" s="28" t="s">
        <v>1400</v>
      </c>
      <c r="D127" s="154"/>
      <c r="E127" s="28" t="s">
        <v>1402</v>
      </c>
    </row>
    <row r="128" customFormat="false" ht="51" hidden="false" customHeight="false" outlineLevel="0" collapsed="false">
      <c r="A128" s="71"/>
      <c r="B128" s="28"/>
      <c r="C128" s="28" t="s">
        <v>1403</v>
      </c>
      <c r="D128" s="154"/>
      <c r="E128" s="28" t="s">
        <v>1404</v>
      </c>
    </row>
    <row r="129" customFormat="false" ht="68" hidden="false" customHeight="false" outlineLevel="0" collapsed="false">
      <c r="A129" s="71"/>
      <c r="B129" s="28"/>
      <c r="C129" s="28" t="s">
        <v>1405</v>
      </c>
      <c r="D129" s="154"/>
      <c r="E129" s="28" t="s">
        <v>1406</v>
      </c>
    </row>
    <row r="130" customFormat="false" ht="85" hidden="false" customHeight="false" outlineLevel="0" collapsed="false">
      <c r="A130" s="71"/>
      <c r="B130" s="28"/>
      <c r="C130" s="28" t="s">
        <v>1405</v>
      </c>
      <c r="D130" s="154"/>
      <c r="E130" s="28" t="s">
        <v>1407</v>
      </c>
    </row>
    <row r="131" customFormat="false" ht="17" hidden="false" customHeight="false" outlineLevel="0" collapsed="false">
      <c r="A131" s="240" t="s">
        <v>252</v>
      </c>
      <c r="B131" s="241" t="str">
        <f aca="false">VLOOKUP(A131,ProcessDefinitionsTab,2,0)</f>
        <v>Credential Recovery</v>
      </c>
      <c r="C131" s="242"/>
      <c r="D131" s="243"/>
      <c r="E131" s="242"/>
      <c r="F131" s="229"/>
      <c r="G131" s="229"/>
      <c r="H131" s="229"/>
      <c r="I131" s="229"/>
      <c r="J131" s="229"/>
      <c r="K131" s="229"/>
      <c r="L131" s="229"/>
      <c r="M131" s="229"/>
      <c r="N131" s="229"/>
      <c r="O131" s="229"/>
      <c r="P131" s="229"/>
      <c r="Q131" s="229"/>
      <c r="R131" s="229"/>
      <c r="S131" s="229"/>
      <c r="T131" s="229"/>
      <c r="U131" s="229"/>
      <c r="V131" s="229"/>
      <c r="W131" s="229"/>
      <c r="X131" s="229"/>
      <c r="Y131" s="229"/>
      <c r="Z131" s="229"/>
    </row>
    <row r="132" customFormat="false" ht="34" hidden="false" customHeight="false" outlineLevel="0" collapsed="false">
      <c r="A132" s="71"/>
      <c r="B132" s="28" t="str">
        <f aca="false">VLOOKUP(A131,ProcessDefinitionsTab,3,0)</f>
        <v>Credential Recovery is the process of transforming a suspended Credential back to a usable state (i.e., an issued Credential).</v>
      </c>
      <c r="C132" s="28" t="s">
        <v>49</v>
      </c>
      <c r="D132" s="154" t="s">
        <v>49</v>
      </c>
      <c r="E132" s="28" t="s">
        <v>49</v>
      </c>
    </row>
    <row r="133" customFormat="false" ht="51" hidden="false" customHeight="false" outlineLevel="0" collapsed="false">
      <c r="A133" s="71"/>
      <c r="B133" s="28"/>
      <c r="C133" s="28" t="s">
        <v>1408</v>
      </c>
      <c r="D133" s="154"/>
      <c r="E133" s="28" t="s">
        <v>1409</v>
      </c>
    </row>
    <row r="134" customFormat="false" ht="51" hidden="false" customHeight="false" outlineLevel="0" collapsed="false">
      <c r="A134" s="71"/>
      <c r="B134" s="28"/>
      <c r="C134" s="28" t="s">
        <v>1408</v>
      </c>
      <c r="D134" s="154"/>
      <c r="E134" s="28" t="s">
        <v>1410</v>
      </c>
    </row>
    <row r="135" customFormat="false" ht="34" hidden="false" customHeight="false" outlineLevel="0" collapsed="false">
      <c r="A135" s="71"/>
      <c r="B135" s="28"/>
      <c r="C135" s="28" t="s">
        <v>1408</v>
      </c>
      <c r="D135" s="154"/>
      <c r="E135" s="28" t="s">
        <v>1411</v>
      </c>
    </row>
    <row r="136" customFormat="false" ht="49.5" hidden="false" customHeight="true" outlineLevel="0" collapsed="false">
      <c r="A136" s="71"/>
      <c r="B136" s="28"/>
      <c r="C136" s="28" t="s">
        <v>1408</v>
      </c>
      <c r="D136" s="154" t="s">
        <v>1232</v>
      </c>
      <c r="E136" s="28" t="s">
        <v>1412</v>
      </c>
    </row>
    <row r="137" customFormat="false" ht="34" hidden="false" customHeight="false" outlineLevel="0" collapsed="false">
      <c r="A137" s="71"/>
      <c r="B137" s="28"/>
      <c r="C137" s="28" t="s">
        <v>1408</v>
      </c>
      <c r="D137" s="154"/>
      <c r="E137" s="28" t="s">
        <v>1413</v>
      </c>
    </row>
    <row r="138" customFormat="false" ht="34" hidden="false" customHeight="false" outlineLevel="0" collapsed="false">
      <c r="A138" s="71"/>
      <c r="B138" s="28"/>
      <c r="C138" s="28" t="s">
        <v>1408</v>
      </c>
      <c r="D138" s="154"/>
      <c r="E138" s="28" t="s">
        <v>1414</v>
      </c>
    </row>
    <row r="139" customFormat="false" ht="68" hidden="false" customHeight="false" outlineLevel="0" collapsed="false">
      <c r="A139" s="71"/>
      <c r="B139" s="28"/>
      <c r="C139" s="28" t="s">
        <v>1408</v>
      </c>
      <c r="D139" s="154"/>
      <c r="E139" s="28" t="s">
        <v>1415</v>
      </c>
    </row>
    <row r="140" customFormat="false" ht="102" hidden="false" customHeight="false" outlineLevel="0" collapsed="false">
      <c r="A140" s="71"/>
      <c r="B140" s="28"/>
      <c r="C140" s="28" t="s">
        <v>1408</v>
      </c>
      <c r="D140" s="154"/>
      <c r="E140" s="28" t="s">
        <v>1416</v>
      </c>
    </row>
    <row r="141" customFormat="false" ht="85" hidden="false" customHeight="false" outlineLevel="0" collapsed="false">
      <c r="A141" s="71"/>
      <c r="B141" s="28"/>
      <c r="C141" s="28" t="s">
        <v>1394</v>
      </c>
      <c r="D141" s="154"/>
      <c r="E141" s="28" t="s">
        <v>1417</v>
      </c>
    </row>
    <row r="142" customFormat="false" ht="51" hidden="false" customHeight="false" outlineLevel="0" collapsed="false">
      <c r="A142" s="71"/>
      <c r="B142" s="28"/>
      <c r="C142" s="28" t="s">
        <v>1396</v>
      </c>
      <c r="D142" s="154"/>
      <c r="E142" s="28" t="s">
        <v>1418</v>
      </c>
    </row>
    <row r="143" customFormat="false" ht="51" hidden="false" customHeight="false" outlineLevel="0" collapsed="false">
      <c r="A143" s="71"/>
      <c r="B143" s="28"/>
      <c r="C143" s="28" t="s">
        <v>1396</v>
      </c>
      <c r="D143" s="154"/>
      <c r="E143" s="28" t="s">
        <v>1419</v>
      </c>
    </row>
    <row r="144" customFormat="false" ht="34" hidden="false" customHeight="false" outlineLevel="0" collapsed="false">
      <c r="A144" s="71"/>
      <c r="B144" s="28"/>
      <c r="C144" s="28" t="s">
        <v>1396</v>
      </c>
      <c r="D144" s="154"/>
      <c r="E144" s="28" t="s">
        <v>1420</v>
      </c>
    </row>
    <row r="145" customFormat="false" ht="17" hidden="false" customHeight="false" outlineLevel="0" collapsed="false">
      <c r="A145" s="240" t="s">
        <v>268</v>
      </c>
      <c r="B145" s="241" t="str">
        <f aca="false">VLOOKUP(A145,ProcessDefinitionsTab,2,0)</f>
        <v>Consent Notice Formulation</v>
      </c>
      <c r="C145" s="242"/>
      <c r="D145" s="243"/>
      <c r="E145" s="242"/>
      <c r="F145" s="229"/>
      <c r="G145" s="229"/>
      <c r="H145" s="229"/>
      <c r="I145" s="229"/>
      <c r="J145" s="229"/>
      <c r="K145" s="229"/>
      <c r="L145" s="229"/>
      <c r="M145" s="229"/>
      <c r="N145" s="229"/>
      <c r="O145" s="229"/>
      <c r="P145" s="229"/>
      <c r="Q145" s="229"/>
      <c r="R145" s="229"/>
      <c r="S145" s="229"/>
      <c r="T145" s="229"/>
      <c r="U145" s="229"/>
      <c r="V145" s="229"/>
      <c r="W145" s="229"/>
      <c r="X145" s="229"/>
      <c r="Y145" s="229"/>
      <c r="Z145" s="229"/>
    </row>
    <row r="146" customFormat="false" ht="238" hidden="false" customHeight="false" outlineLevel="0" collapsed="false">
      <c r="A146" s="71"/>
      <c r="B146" s="28" t="str">
        <f aca="false">VLOOKUP(A145,ProcessDefinitionsTab,3,0)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28" t="s">
        <v>49</v>
      </c>
      <c r="D146" s="154" t="s">
        <v>49</v>
      </c>
      <c r="E146" s="28" t="s">
        <v>49</v>
      </c>
    </row>
    <row r="147" customFormat="false" ht="85" hidden="false" customHeight="false" outlineLevel="0" collapsed="false">
      <c r="A147" s="71"/>
      <c r="B147" s="28"/>
      <c r="C147" s="28" t="s">
        <v>1421</v>
      </c>
      <c r="D147" s="154" t="s">
        <v>1145</v>
      </c>
      <c r="E147" s="28" t="s">
        <v>1422</v>
      </c>
    </row>
    <row r="148" customFormat="false" ht="119" hidden="false" customHeight="false" outlineLevel="0" collapsed="false">
      <c r="A148" s="71"/>
      <c r="B148" s="28"/>
      <c r="C148" s="28" t="s">
        <v>1423</v>
      </c>
      <c r="D148" s="154" t="s">
        <v>1145</v>
      </c>
      <c r="E148" s="28" t="s">
        <v>1424</v>
      </c>
    </row>
    <row r="149" customFormat="false" ht="68" hidden="false" customHeight="false" outlineLevel="0" collapsed="false">
      <c r="A149" s="71"/>
      <c r="B149" s="28"/>
      <c r="C149" s="28" t="s">
        <v>1425</v>
      </c>
      <c r="D149" s="154"/>
      <c r="E149" s="28" t="s">
        <v>1426</v>
      </c>
    </row>
    <row r="150" customFormat="false" ht="102" hidden="false" customHeight="false" outlineLevel="0" collapsed="false">
      <c r="A150" s="71"/>
      <c r="B150" s="28"/>
      <c r="C150" s="28" t="s">
        <v>1427</v>
      </c>
      <c r="D150" s="154"/>
      <c r="E150" s="28" t="s">
        <v>1428</v>
      </c>
    </row>
    <row r="151" customFormat="false" ht="17" hidden="false" customHeight="false" outlineLevel="0" collapsed="false">
      <c r="A151" s="240" t="s">
        <v>281</v>
      </c>
      <c r="B151" s="241" t="str">
        <f aca="false">VLOOKUP(A151,ProcessDefinitionsTab,2,0)</f>
        <v>Consent Request</v>
      </c>
      <c r="C151" s="242"/>
      <c r="D151" s="243"/>
      <c r="E151" s="242"/>
      <c r="F151" s="229"/>
      <c r="G151" s="229"/>
      <c r="H151" s="229"/>
      <c r="I151" s="229"/>
      <c r="J151" s="229"/>
      <c r="K151" s="229"/>
      <c r="L151" s="229"/>
      <c r="M151" s="229"/>
      <c r="N151" s="229"/>
      <c r="O151" s="229"/>
      <c r="P151" s="229"/>
      <c r="Q151" s="229"/>
      <c r="R151" s="229"/>
      <c r="S151" s="229"/>
      <c r="T151" s="229"/>
      <c r="U151" s="229"/>
      <c r="V151" s="229"/>
      <c r="W151" s="229"/>
      <c r="X151" s="229"/>
      <c r="Y151" s="229"/>
      <c r="Z151" s="229"/>
    </row>
    <row r="152" customFormat="false" ht="68" hidden="false" customHeight="false" outlineLevel="0" collapsed="false">
      <c r="A152" s="71"/>
      <c r="B152" s="28" t="str">
        <f aca="false">VLOOKUP(A151,ProcessDefinitionsTab,3,0)</f>
        <v>Consent Request is the process of asking a person to agree to provide consent (“Yes”) or decline to provide consent (“No”) based on the contents of a presented consent notice statement, resulting in either a “yes” or “no” consent decision.</v>
      </c>
      <c r="C152" s="28" t="s">
        <v>49</v>
      </c>
      <c r="D152" s="154" t="s">
        <v>49</v>
      </c>
      <c r="E152" s="28" t="s">
        <v>49</v>
      </c>
    </row>
    <row r="153" customFormat="false" ht="17" hidden="false" customHeight="false" outlineLevel="0" collapsed="false">
      <c r="A153" s="71"/>
      <c r="B153" s="28"/>
      <c r="C153" s="28" t="s">
        <v>1429</v>
      </c>
      <c r="D153" s="154"/>
      <c r="E153" s="28" t="s">
        <v>1430</v>
      </c>
    </row>
    <row r="154" customFormat="false" ht="17" hidden="false" customHeight="false" outlineLevel="0" collapsed="false">
      <c r="A154" s="240" t="s">
        <v>49</v>
      </c>
      <c r="B154" s="241" t="s">
        <v>1431</v>
      </c>
      <c r="C154" s="242"/>
      <c r="D154" s="243"/>
      <c r="E154" s="242"/>
      <c r="F154" s="229"/>
      <c r="G154" s="229"/>
      <c r="H154" s="229"/>
      <c r="I154" s="229"/>
      <c r="J154" s="229"/>
      <c r="K154" s="229"/>
      <c r="L154" s="229"/>
      <c r="M154" s="229"/>
      <c r="N154" s="229"/>
      <c r="O154" s="229"/>
      <c r="P154" s="229"/>
      <c r="Q154" s="229"/>
      <c r="R154" s="229"/>
      <c r="S154" s="229"/>
      <c r="T154" s="229"/>
      <c r="U154" s="229"/>
      <c r="V154" s="229"/>
      <c r="W154" s="229"/>
      <c r="X154" s="229"/>
      <c r="Y154" s="229"/>
      <c r="Z154" s="229"/>
    </row>
    <row r="155" customFormat="false" ht="17" hidden="false" customHeight="false" outlineLevel="0" collapsed="false">
      <c r="A155" s="71"/>
      <c r="B155" s="28" t="s">
        <v>1432</v>
      </c>
      <c r="C155" s="28" t="s">
        <v>49</v>
      </c>
      <c r="D155" s="154" t="s">
        <v>49</v>
      </c>
      <c r="E155" s="28" t="s">
        <v>49</v>
      </c>
    </row>
    <row r="156" customFormat="false" ht="17" hidden="false" customHeight="false" outlineLevel="0" collapsed="false">
      <c r="A156" s="71"/>
      <c r="B156" s="28"/>
      <c r="C156" s="28" t="s">
        <v>1433</v>
      </c>
      <c r="D156" s="154" t="s">
        <v>1238</v>
      </c>
      <c r="E156" s="28" t="s">
        <v>1434</v>
      </c>
    </row>
    <row r="157" customFormat="false" ht="207.75" hidden="false" customHeight="true" outlineLevel="0" collapsed="false">
      <c r="A157" s="71"/>
      <c r="B157" s="28"/>
      <c r="C157" s="28" t="s">
        <v>1435</v>
      </c>
      <c r="D157" s="154" t="s">
        <v>1145</v>
      </c>
      <c r="E157" s="28" t="s">
        <v>1436</v>
      </c>
    </row>
    <row r="158" customFormat="false" ht="34" hidden="false" customHeight="false" outlineLevel="0" collapsed="false">
      <c r="A158" s="71"/>
      <c r="B158" s="28"/>
      <c r="C158" s="28" t="s">
        <v>1437</v>
      </c>
      <c r="D158" s="154" t="s">
        <v>1145</v>
      </c>
      <c r="E158" s="28" t="s">
        <v>1438</v>
      </c>
    </row>
    <row r="159" customFormat="false" ht="34" hidden="false" customHeight="false" outlineLevel="0" collapsed="false">
      <c r="A159" s="71"/>
      <c r="B159" s="28"/>
      <c r="C159" s="28" t="s">
        <v>1439</v>
      </c>
      <c r="D159" s="154" t="s">
        <v>1145</v>
      </c>
      <c r="E159" s="28" t="s">
        <v>1440</v>
      </c>
    </row>
    <row r="160" customFormat="false" ht="51" hidden="false" customHeight="false" outlineLevel="0" collapsed="false">
      <c r="A160" s="71"/>
      <c r="B160" s="28"/>
      <c r="C160" s="28" t="s">
        <v>1441</v>
      </c>
      <c r="D160" s="154"/>
      <c r="E160" s="28" t="s">
        <v>1442</v>
      </c>
    </row>
    <row r="161" customFormat="false" ht="153" hidden="false" customHeight="false" outlineLevel="0" collapsed="false">
      <c r="A161" s="71"/>
      <c r="B161" s="28"/>
      <c r="C161" s="28" t="s">
        <v>1443</v>
      </c>
      <c r="D161" s="154"/>
      <c r="E161" s="28" t="s">
        <v>1444</v>
      </c>
    </row>
    <row r="162" customFormat="false" ht="34" hidden="false" customHeight="false" outlineLevel="0" collapsed="false">
      <c r="A162" s="71"/>
      <c r="B162" s="28"/>
      <c r="C162" s="28" t="s">
        <v>1445</v>
      </c>
      <c r="D162" s="154" t="s">
        <v>1145</v>
      </c>
      <c r="E162" s="28" t="s">
        <v>1446</v>
      </c>
    </row>
    <row r="163" customFormat="false" ht="17" hidden="false" customHeight="false" outlineLevel="0" collapsed="false">
      <c r="A163" s="240"/>
      <c r="B163" s="241" t="s">
        <v>1447</v>
      </c>
      <c r="C163" s="242"/>
      <c r="D163" s="243"/>
      <c r="E163" s="242"/>
      <c r="F163" s="229"/>
      <c r="G163" s="229"/>
      <c r="H163" s="229"/>
      <c r="I163" s="229"/>
      <c r="J163" s="229"/>
      <c r="K163" s="229"/>
      <c r="L163" s="229"/>
      <c r="M163" s="229"/>
      <c r="N163" s="229"/>
      <c r="O163" s="229"/>
      <c r="P163" s="229"/>
      <c r="Q163" s="229"/>
      <c r="R163" s="229"/>
      <c r="S163" s="229"/>
      <c r="T163" s="229"/>
      <c r="U163" s="229"/>
      <c r="V163" s="229"/>
      <c r="W163" s="229"/>
      <c r="X163" s="229"/>
      <c r="Y163" s="229"/>
      <c r="Z163" s="229"/>
    </row>
    <row r="164" customFormat="false" ht="17" hidden="false" customHeight="false" outlineLevel="0" collapsed="false">
      <c r="A164" s="71"/>
      <c r="B164" s="28" t="s">
        <v>1448</v>
      </c>
      <c r="C164" s="28"/>
      <c r="D164" s="154"/>
      <c r="E164" s="28"/>
    </row>
    <row r="165" customFormat="false" ht="204" hidden="false" customHeight="false" outlineLevel="0" collapsed="false">
      <c r="A165" s="71"/>
      <c r="B165" s="28" t="s">
        <v>49</v>
      </c>
      <c r="C165" s="28"/>
      <c r="D165" s="154"/>
      <c r="E165" s="28" t="s">
        <v>1449</v>
      </c>
    </row>
    <row r="166" customFormat="false" ht="34" hidden="false" customHeight="false" outlineLevel="0" collapsed="false">
      <c r="A166" s="71"/>
      <c r="B166" s="28"/>
      <c r="C166" s="28"/>
      <c r="D166" s="154"/>
      <c r="E166" s="28" t="s">
        <v>1450</v>
      </c>
    </row>
    <row r="167" customFormat="false" ht="17" hidden="false" customHeight="false" outlineLevel="0" collapsed="false">
      <c r="A167" s="240"/>
      <c r="B167" s="241" t="s">
        <v>1451</v>
      </c>
      <c r="C167" s="242"/>
      <c r="D167" s="243"/>
      <c r="E167" s="242"/>
      <c r="F167" s="229"/>
      <c r="G167" s="229"/>
      <c r="H167" s="229"/>
      <c r="I167" s="229"/>
      <c r="J167" s="229"/>
      <c r="K167" s="229"/>
      <c r="L167" s="229"/>
      <c r="M167" s="229"/>
      <c r="N167" s="229"/>
      <c r="O167" s="229"/>
      <c r="P167" s="229"/>
      <c r="Q167" s="229"/>
      <c r="R167" s="229"/>
      <c r="S167" s="229"/>
      <c r="T167" s="229"/>
      <c r="U167" s="229"/>
      <c r="V167" s="229"/>
      <c r="W167" s="229"/>
      <c r="X167" s="229"/>
      <c r="Y167" s="229"/>
      <c r="Z167" s="229"/>
    </row>
    <row r="168" customFormat="false" ht="17" hidden="false" customHeight="false" outlineLevel="0" collapsed="false">
      <c r="A168" s="71"/>
      <c r="B168" s="28" t="s">
        <v>1452</v>
      </c>
      <c r="C168" s="28"/>
      <c r="D168" s="154"/>
      <c r="E168" s="28"/>
    </row>
    <row r="169" customFormat="false" ht="34" hidden="false" customHeight="false" outlineLevel="0" collapsed="false">
      <c r="A169" s="71"/>
      <c r="B169" s="176" t="s">
        <v>49</v>
      </c>
      <c r="C169" s="28" t="s">
        <v>1453</v>
      </c>
      <c r="D169" s="154"/>
      <c r="E169" s="28" t="s">
        <v>1454</v>
      </c>
    </row>
    <row r="170" customFormat="false" ht="17" hidden="false" customHeight="false" outlineLevel="0" collapsed="false">
      <c r="A170" s="71"/>
      <c r="B170" s="28"/>
      <c r="C170" s="28" t="s">
        <v>1453</v>
      </c>
      <c r="D170" s="154"/>
      <c r="E170" s="28"/>
    </row>
    <row r="171" customFormat="false" ht="68" hidden="false" customHeight="false" outlineLevel="0" collapsed="false">
      <c r="A171" s="71"/>
      <c r="B171" s="28"/>
      <c r="C171" s="28" t="s">
        <v>1453</v>
      </c>
      <c r="D171" s="154"/>
      <c r="E171" s="28" t="s">
        <v>1455</v>
      </c>
    </row>
    <row r="172" customFormat="false" ht="170" hidden="false" customHeight="false" outlineLevel="0" collapsed="false">
      <c r="A172" s="71"/>
      <c r="B172" s="28"/>
      <c r="C172" s="28" t="s">
        <v>1453</v>
      </c>
      <c r="D172" s="154"/>
      <c r="E172" s="28" t="s">
        <v>1456</v>
      </c>
    </row>
    <row r="173" customFormat="false" ht="85" hidden="false" customHeight="false" outlineLevel="0" collapsed="false">
      <c r="A173" s="71"/>
      <c r="B173" s="28" t="s">
        <v>49</v>
      </c>
      <c r="C173" s="28" t="s">
        <v>1457</v>
      </c>
      <c r="D173" s="154" t="s">
        <v>1222</v>
      </c>
      <c r="E173" s="28" t="s">
        <v>1458</v>
      </c>
    </row>
    <row r="174" customFormat="false" ht="68" hidden="false" customHeight="false" outlineLevel="0" collapsed="false">
      <c r="A174" s="71"/>
      <c r="B174" s="28"/>
      <c r="C174" s="28" t="s">
        <v>1459</v>
      </c>
      <c r="D174" s="154" t="s">
        <v>1232</v>
      </c>
      <c r="E174" s="28" t="s">
        <v>1460</v>
      </c>
    </row>
    <row r="175" customFormat="false" ht="15.75" hidden="false" customHeight="true" outlineLevel="0" collapsed="false">
      <c r="A175" s="224"/>
      <c r="B175" s="84"/>
      <c r="C175" s="84"/>
      <c r="D175" s="263"/>
      <c r="E175" s="84"/>
    </row>
    <row r="176" customFormat="false" ht="15.75" hidden="false" customHeight="true" outlineLevel="0" collapsed="false">
      <c r="A176" s="224"/>
      <c r="B176" s="84"/>
      <c r="C176" s="84"/>
      <c r="D176" s="263"/>
      <c r="E176" s="84"/>
    </row>
    <row r="177" customFormat="false" ht="15.75" hidden="false" customHeight="true" outlineLevel="0" collapsed="false">
      <c r="A177" s="224"/>
      <c r="B177" s="84"/>
      <c r="C177" s="84"/>
      <c r="D177" s="263"/>
      <c r="E177" s="84"/>
    </row>
    <row r="178" customFormat="false" ht="15.75" hidden="false" customHeight="true" outlineLevel="0" collapsed="false">
      <c r="A178" s="224"/>
      <c r="B178" s="84"/>
      <c r="C178" s="84"/>
      <c r="D178" s="263"/>
      <c r="E178" s="84"/>
    </row>
    <row r="179" customFormat="false" ht="15.75" hidden="false" customHeight="true" outlineLevel="0" collapsed="false">
      <c r="A179" s="224"/>
      <c r="B179" s="84"/>
      <c r="C179" s="84"/>
      <c r="D179" s="263"/>
      <c r="E179" s="84"/>
    </row>
    <row r="180" customFormat="false" ht="15.75" hidden="false" customHeight="true" outlineLevel="0" collapsed="false">
      <c r="A180" s="224"/>
      <c r="B180" s="84"/>
      <c r="C180" s="84"/>
      <c r="D180" s="263"/>
      <c r="E180" s="84"/>
    </row>
    <row r="181" customFormat="false" ht="15.75" hidden="false" customHeight="true" outlineLevel="0" collapsed="false">
      <c r="A181" s="224"/>
      <c r="B181" s="84"/>
      <c r="C181" s="84"/>
      <c r="D181" s="263"/>
      <c r="E181" s="84"/>
    </row>
    <row r="182" customFormat="false" ht="15.75" hidden="false" customHeight="true" outlineLevel="0" collapsed="false">
      <c r="A182" s="224"/>
      <c r="B182" s="84"/>
      <c r="C182" s="84"/>
      <c r="D182" s="263"/>
      <c r="E182" s="84"/>
    </row>
    <row r="183" customFormat="false" ht="15.75" hidden="false" customHeight="true" outlineLevel="0" collapsed="false">
      <c r="A183" s="224"/>
      <c r="B183" s="84"/>
      <c r="C183" s="84"/>
      <c r="D183" s="263"/>
      <c r="E183" s="84"/>
    </row>
    <row r="184" customFormat="false" ht="15.75" hidden="false" customHeight="true" outlineLevel="0" collapsed="false">
      <c r="A184" s="224"/>
      <c r="B184" s="84"/>
      <c r="C184" s="84"/>
      <c r="D184" s="263"/>
      <c r="E184" s="84"/>
    </row>
    <row r="185" customFormat="false" ht="15.75" hidden="false" customHeight="true" outlineLevel="0" collapsed="false">
      <c r="A185" s="224"/>
      <c r="B185" s="84"/>
      <c r="C185" s="84"/>
      <c r="D185" s="263"/>
      <c r="E185" s="84"/>
    </row>
    <row r="186" customFormat="false" ht="15.75" hidden="false" customHeight="true" outlineLevel="0" collapsed="false">
      <c r="A186" s="224"/>
      <c r="B186" s="84"/>
      <c r="C186" s="84"/>
      <c r="D186" s="263"/>
      <c r="E186" s="84"/>
    </row>
    <row r="187" customFormat="false" ht="15.75" hidden="false" customHeight="true" outlineLevel="0" collapsed="false">
      <c r="A187" s="224"/>
      <c r="B187" s="84"/>
      <c r="C187" s="84"/>
      <c r="D187" s="263"/>
      <c r="E187" s="84"/>
    </row>
    <row r="188" customFormat="false" ht="15.75" hidden="false" customHeight="true" outlineLevel="0" collapsed="false">
      <c r="A188" s="224"/>
      <c r="B188" s="84"/>
      <c r="C188" s="84"/>
      <c r="D188" s="263"/>
      <c r="E188" s="84"/>
    </row>
    <row r="189" customFormat="false" ht="15.75" hidden="false" customHeight="true" outlineLevel="0" collapsed="false">
      <c r="A189" s="224"/>
      <c r="B189" s="84"/>
      <c r="C189" s="84"/>
      <c r="D189" s="263"/>
      <c r="E189" s="84"/>
    </row>
    <row r="190" customFormat="false" ht="15.75" hidden="false" customHeight="true" outlineLevel="0" collapsed="false">
      <c r="A190" s="224"/>
      <c r="B190" s="84"/>
      <c r="C190" s="84"/>
      <c r="D190" s="263"/>
      <c r="E190" s="84"/>
    </row>
    <row r="191" customFormat="false" ht="15.75" hidden="false" customHeight="true" outlineLevel="0" collapsed="false">
      <c r="A191" s="224"/>
      <c r="B191" s="84"/>
      <c r="C191" s="84"/>
      <c r="D191" s="263"/>
      <c r="E191" s="84"/>
    </row>
    <row r="192" customFormat="false" ht="15.75" hidden="false" customHeight="true" outlineLevel="0" collapsed="false">
      <c r="A192" s="224"/>
      <c r="B192" s="84"/>
      <c r="C192" s="84"/>
      <c r="D192" s="263"/>
      <c r="E192" s="84"/>
    </row>
    <row r="193" customFormat="false" ht="15.75" hidden="false" customHeight="true" outlineLevel="0" collapsed="false">
      <c r="A193" s="224"/>
      <c r="B193" s="84"/>
      <c r="C193" s="84"/>
      <c r="D193" s="263"/>
      <c r="E193" s="84"/>
    </row>
    <row r="194" customFormat="false" ht="15.75" hidden="false" customHeight="true" outlineLevel="0" collapsed="false">
      <c r="A194" s="224"/>
      <c r="B194" s="84"/>
      <c r="C194" s="84"/>
      <c r="D194" s="263"/>
      <c r="E194" s="84"/>
    </row>
    <row r="195" customFormat="false" ht="15.75" hidden="false" customHeight="true" outlineLevel="0" collapsed="false">
      <c r="A195" s="224"/>
      <c r="B195" s="84"/>
      <c r="C195" s="84"/>
      <c r="D195" s="263"/>
      <c r="E195" s="84"/>
    </row>
    <row r="196" customFormat="false" ht="15.75" hidden="false" customHeight="true" outlineLevel="0" collapsed="false">
      <c r="A196" s="224"/>
      <c r="B196" s="84"/>
      <c r="C196" s="84"/>
      <c r="D196" s="263"/>
      <c r="E196" s="84"/>
    </row>
    <row r="197" customFormat="false" ht="15.75" hidden="false" customHeight="true" outlineLevel="0" collapsed="false">
      <c r="A197" s="224"/>
      <c r="B197" s="84"/>
      <c r="C197" s="84"/>
      <c r="D197" s="263"/>
      <c r="E197" s="84"/>
    </row>
    <row r="198" customFormat="false" ht="15.75" hidden="false" customHeight="true" outlineLevel="0" collapsed="false">
      <c r="A198" s="224"/>
      <c r="B198" s="84"/>
      <c r="C198" s="84"/>
      <c r="D198" s="263"/>
      <c r="E198" s="84"/>
    </row>
    <row r="199" customFormat="false" ht="15.75" hidden="false" customHeight="true" outlineLevel="0" collapsed="false">
      <c r="A199" s="224"/>
      <c r="B199" s="84"/>
      <c r="C199" s="84"/>
      <c r="D199" s="263"/>
      <c r="E199" s="84"/>
    </row>
    <row r="200" customFormat="false" ht="15.75" hidden="false" customHeight="true" outlineLevel="0" collapsed="false">
      <c r="A200" s="224"/>
      <c r="B200" s="84"/>
      <c r="C200" s="84"/>
      <c r="D200" s="263"/>
      <c r="E200" s="84"/>
    </row>
    <row r="201" customFormat="false" ht="15.75" hidden="false" customHeight="true" outlineLevel="0" collapsed="false">
      <c r="A201" s="224"/>
      <c r="B201" s="84"/>
      <c r="C201" s="84"/>
      <c r="D201" s="263"/>
      <c r="E201" s="84"/>
    </row>
    <row r="202" customFormat="false" ht="15.75" hidden="false" customHeight="true" outlineLevel="0" collapsed="false">
      <c r="A202" s="224"/>
      <c r="B202" s="84"/>
      <c r="C202" s="84"/>
      <c r="D202" s="263"/>
      <c r="E202" s="84"/>
    </row>
    <row r="203" customFormat="false" ht="15.75" hidden="false" customHeight="true" outlineLevel="0" collapsed="false">
      <c r="A203" s="224"/>
      <c r="B203" s="84"/>
      <c r="C203" s="84"/>
      <c r="D203" s="263"/>
      <c r="E203" s="84"/>
    </row>
    <row r="204" customFormat="false" ht="15.75" hidden="false" customHeight="true" outlineLevel="0" collapsed="false">
      <c r="A204" s="224"/>
      <c r="B204" s="84"/>
      <c r="C204" s="84"/>
      <c r="D204" s="263"/>
      <c r="E204" s="84"/>
    </row>
    <row r="205" customFormat="false" ht="15.75" hidden="false" customHeight="true" outlineLevel="0" collapsed="false">
      <c r="A205" s="224"/>
      <c r="B205" s="84"/>
      <c r="C205" s="84"/>
      <c r="D205" s="263"/>
      <c r="E205" s="84"/>
    </row>
    <row r="206" customFormat="false" ht="15.75" hidden="false" customHeight="true" outlineLevel="0" collapsed="false">
      <c r="A206" s="224"/>
      <c r="B206" s="84"/>
      <c r="C206" s="84"/>
      <c r="D206" s="263"/>
      <c r="E206" s="84"/>
    </row>
    <row r="207" customFormat="false" ht="15.75" hidden="false" customHeight="true" outlineLevel="0" collapsed="false">
      <c r="A207" s="224"/>
      <c r="B207" s="84"/>
      <c r="C207" s="84"/>
      <c r="D207" s="263"/>
      <c r="E207" s="84"/>
    </row>
    <row r="208" customFormat="false" ht="15.75" hidden="false" customHeight="true" outlineLevel="0" collapsed="false">
      <c r="A208" s="224"/>
      <c r="B208" s="84"/>
      <c r="C208" s="84"/>
      <c r="D208" s="263"/>
      <c r="E208" s="84"/>
    </row>
    <row r="209" customFormat="false" ht="15.75" hidden="false" customHeight="true" outlineLevel="0" collapsed="false">
      <c r="A209" s="224"/>
      <c r="B209" s="84"/>
      <c r="C209" s="84"/>
      <c r="D209" s="263"/>
      <c r="E209" s="84"/>
    </row>
    <row r="210" customFormat="false" ht="15.75" hidden="false" customHeight="true" outlineLevel="0" collapsed="false">
      <c r="A210" s="224"/>
      <c r="B210" s="84"/>
      <c r="C210" s="84"/>
      <c r="D210" s="263"/>
      <c r="E210" s="84"/>
    </row>
    <row r="211" customFormat="false" ht="15.75" hidden="false" customHeight="true" outlineLevel="0" collapsed="false">
      <c r="A211" s="224"/>
      <c r="B211" s="84"/>
      <c r="C211" s="84"/>
      <c r="D211" s="263"/>
      <c r="E211" s="84"/>
    </row>
    <row r="212" customFormat="false" ht="15.75" hidden="false" customHeight="true" outlineLevel="0" collapsed="false">
      <c r="A212" s="224"/>
      <c r="B212" s="84"/>
      <c r="C212" s="84"/>
      <c r="D212" s="263"/>
      <c r="E212" s="84"/>
    </row>
    <row r="213" customFormat="false" ht="15.75" hidden="false" customHeight="true" outlineLevel="0" collapsed="false">
      <c r="A213" s="224"/>
      <c r="B213" s="84"/>
      <c r="C213" s="84"/>
      <c r="D213" s="263"/>
      <c r="E213" s="84"/>
    </row>
    <row r="214" customFormat="false" ht="15.75" hidden="false" customHeight="true" outlineLevel="0" collapsed="false">
      <c r="A214" s="224"/>
      <c r="B214" s="84"/>
      <c r="C214" s="84"/>
      <c r="D214" s="263"/>
      <c r="E214" s="84"/>
    </row>
    <row r="215" customFormat="false" ht="15.75" hidden="false" customHeight="true" outlineLevel="0" collapsed="false">
      <c r="A215" s="224"/>
      <c r="B215" s="84"/>
      <c r="C215" s="84"/>
      <c r="D215" s="263"/>
      <c r="E215" s="84"/>
    </row>
    <row r="216" customFormat="false" ht="15.75" hidden="false" customHeight="true" outlineLevel="0" collapsed="false">
      <c r="A216" s="224"/>
      <c r="B216" s="84"/>
      <c r="C216" s="84"/>
      <c r="D216" s="263"/>
      <c r="E216" s="84"/>
    </row>
    <row r="217" customFormat="false" ht="15.75" hidden="false" customHeight="true" outlineLevel="0" collapsed="false">
      <c r="A217" s="224"/>
      <c r="B217" s="84"/>
      <c r="C217" s="84"/>
      <c r="D217" s="263"/>
      <c r="E217" s="84"/>
    </row>
    <row r="218" customFormat="false" ht="15.75" hidden="false" customHeight="true" outlineLevel="0" collapsed="false">
      <c r="A218" s="224"/>
      <c r="B218" s="84"/>
      <c r="C218" s="84"/>
      <c r="D218" s="263"/>
      <c r="E218" s="84"/>
    </row>
    <row r="219" customFormat="false" ht="15.75" hidden="false" customHeight="true" outlineLevel="0" collapsed="false">
      <c r="A219" s="224"/>
      <c r="B219" s="84"/>
      <c r="C219" s="84"/>
      <c r="D219" s="263"/>
      <c r="E219" s="84"/>
    </row>
    <row r="220" customFormat="false" ht="15.75" hidden="false" customHeight="true" outlineLevel="0" collapsed="false">
      <c r="A220" s="224"/>
      <c r="B220" s="84"/>
      <c r="C220" s="84"/>
      <c r="D220" s="263"/>
      <c r="E220" s="84"/>
    </row>
    <row r="221" customFormat="false" ht="15.75" hidden="false" customHeight="true" outlineLevel="0" collapsed="false">
      <c r="A221" s="224"/>
      <c r="B221" s="84"/>
      <c r="C221" s="84"/>
      <c r="D221" s="263"/>
      <c r="E221" s="84"/>
    </row>
    <row r="222" customFormat="false" ht="15.75" hidden="false" customHeight="true" outlineLevel="0" collapsed="false">
      <c r="A222" s="224"/>
      <c r="B222" s="84"/>
      <c r="C222" s="84"/>
      <c r="D222" s="263"/>
      <c r="E222" s="84"/>
    </row>
    <row r="223" customFormat="false" ht="15.75" hidden="false" customHeight="true" outlineLevel="0" collapsed="false">
      <c r="A223" s="224"/>
      <c r="B223" s="84"/>
      <c r="C223" s="84"/>
      <c r="D223" s="263"/>
      <c r="E223" s="84"/>
    </row>
    <row r="224" customFormat="false" ht="15.75" hidden="false" customHeight="true" outlineLevel="0" collapsed="false">
      <c r="A224" s="224"/>
      <c r="B224" s="84"/>
      <c r="C224" s="84"/>
      <c r="D224" s="263"/>
      <c r="E224" s="84"/>
    </row>
    <row r="225" customFormat="false" ht="15.75" hidden="false" customHeight="true" outlineLevel="0" collapsed="false">
      <c r="A225" s="224"/>
      <c r="B225" s="84"/>
      <c r="C225" s="84"/>
      <c r="D225" s="263"/>
      <c r="E225" s="84"/>
    </row>
    <row r="226" customFormat="false" ht="15.75" hidden="false" customHeight="true" outlineLevel="0" collapsed="false">
      <c r="A226" s="224"/>
      <c r="B226" s="84"/>
      <c r="C226" s="84"/>
      <c r="D226" s="263"/>
      <c r="E226" s="84"/>
    </row>
    <row r="227" customFormat="false" ht="15.75" hidden="false" customHeight="true" outlineLevel="0" collapsed="false">
      <c r="A227" s="224"/>
      <c r="B227" s="84"/>
      <c r="C227" s="84"/>
      <c r="D227" s="263"/>
      <c r="E227" s="84"/>
    </row>
    <row r="228" customFormat="false" ht="15.75" hidden="false" customHeight="true" outlineLevel="0" collapsed="false">
      <c r="A228" s="224"/>
      <c r="B228" s="84"/>
      <c r="C228" s="84"/>
      <c r="D228" s="263"/>
      <c r="E228" s="84"/>
    </row>
    <row r="229" customFormat="false" ht="15.75" hidden="false" customHeight="true" outlineLevel="0" collapsed="false">
      <c r="A229" s="224"/>
      <c r="B229" s="84"/>
      <c r="C229" s="84"/>
      <c r="D229" s="263"/>
      <c r="E229" s="84"/>
    </row>
    <row r="230" customFormat="false" ht="15.75" hidden="false" customHeight="true" outlineLevel="0" collapsed="false">
      <c r="A230" s="224"/>
      <c r="B230" s="84"/>
      <c r="C230" s="84"/>
      <c r="D230" s="263"/>
      <c r="E230" s="84"/>
    </row>
    <row r="231" customFormat="false" ht="15.75" hidden="false" customHeight="true" outlineLevel="0" collapsed="false">
      <c r="A231" s="224"/>
      <c r="B231" s="84"/>
      <c r="C231" s="84"/>
      <c r="D231" s="263"/>
      <c r="E231" s="84"/>
    </row>
    <row r="232" customFormat="false" ht="15.75" hidden="false" customHeight="true" outlineLevel="0" collapsed="false">
      <c r="A232" s="224"/>
      <c r="B232" s="84"/>
      <c r="C232" s="84"/>
      <c r="D232" s="263"/>
      <c r="E232" s="84"/>
    </row>
    <row r="233" customFormat="false" ht="15.75" hidden="false" customHeight="true" outlineLevel="0" collapsed="false">
      <c r="A233" s="224"/>
      <c r="B233" s="84"/>
      <c r="C233" s="84"/>
      <c r="D233" s="263"/>
      <c r="E233" s="84"/>
    </row>
    <row r="234" customFormat="false" ht="15.75" hidden="false" customHeight="true" outlineLevel="0" collapsed="false">
      <c r="A234" s="224"/>
      <c r="B234" s="84"/>
      <c r="C234" s="84"/>
      <c r="D234" s="263"/>
      <c r="E234" s="84"/>
    </row>
    <row r="235" customFormat="false" ht="15.75" hidden="false" customHeight="true" outlineLevel="0" collapsed="false">
      <c r="A235" s="224"/>
      <c r="B235" s="84"/>
      <c r="C235" s="84"/>
      <c r="D235" s="263"/>
      <c r="E235" s="84"/>
    </row>
    <row r="236" customFormat="false" ht="15.75" hidden="false" customHeight="true" outlineLevel="0" collapsed="false">
      <c r="A236" s="224"/>
      <c r="B236" s="84"/>
      <c r="C236" s="84"/>
      <c r="D236" s="263"/>
      <c r="E236" s="84"/>
    </row>
    <row r="237" customFormat="false" ht="15.75" hidden="false" customHeight="true" outlineLevel="0" collapsed="false">
      <c r="A237" s="224"/>
      <c r="B237" s="84"/>
      <c r="C237" s="84"/>
      <c r="D237" s="263"/>
      <c r="E237" s="84"/>
    </row>
    <row r="238" customFormat="false" ht="15.75" hidden="false" customHeight="true" outlineLevel="0" collapsed="false">
      <c r="A238" s="224"/>
      <c r="B238" s="84"/>
      <c r="C238" s="84"/>
      <c r="D238" s="263"/>
      <c r="E238" s="84"/>
    </row>
    <row r="239" customFormat="false" ht="15.75" hidden="false" customHeight="true" outlineLevel="0" collapsed="false">
      <c r="A239" s="224"/>
      <c r="B239" s="84"/>
      <c r="C239" s="84"/>
      <c r="D239" s="263"/>
      <c r="E239" s="84"/>
    </row>
    <row r="240" customFormat="false" ht="15.75" hidden="false" customHeight="true" outlineLevel="0" collapsed="false">
      <c r="A240" s="224"/>
      <c r="B240" s="84"/>
      <c r="C240" s="84"/>
      <c r="D240" s="263"/>
      <c r="E240" s="84"/>
    </row>
    <row r="241" customFormat="false" ht="15.75" hidden="false" customHeight="true" outlineLevel="0" collapsed="false">
      <c r="A241" s="224"/>
      <c r="B241" s="84"/>
      <c r="C241" s="84"/>
      <c r="D241" s="263"/>
      <c r="E241" s="84"/>
    </row>
    <row r="242" customFormat="false" ht="15.75" hidden="false" customHeight="true" outlineLevel="0" collapsed="false">
      <c r="A242" s="224"/>
      <c r="B242" s="84"/>
      <c r="C242" s="84"/>
      <c r="D242" s="263"/>
      <c r="E242" s="84"/>
    </row>
    <row r="243" customFormat="false" ht="15.75" hidden="false" customHeight="true" outlineLevel="0" collapsed="false">
      <c r="A243" s="224"/>
      <c r="B243" s="84"/>
      <c r="C243" s="84"/>
      <c r="D243" s="263"/>
      <c r="E243" s="84"/>
    </row>
    <row r="244" customFormat="false" ht="15.75" hidden="false" customHeight="true" outlineLevel="0" collapsed="false">
      <c r="A244" s="224"/>
      <c r="B244" s="84"/>
      <c r="C244" s="84"/>
      <c r="D244" s="263"/>
      <c r="E244" s="84"/>
    </row>
    <row r="245" customFormat="false" ht="15.75" hidden="false" customHeight="true" outlineLevel="0" collapsed="false">
      <c r="A245" s="224"/>
      <c r="B245" s="84"/>
      <c r="C245" s="84"/>
      <c r="D245" s="263"/>
      <c r="E245" s="84"/>
    </row>
    <row r="246" customFormat="false" ht="15.75" hidden="false" customHeight="true" outlineLevel="0" collapsed="false">
      <c r="A246" s="224"/>
      <c r="B246" s="84"/>
      <c r="C246" s="84"/>
      <c r="D246" s="263"/>
      <c r="E246" s="84"/>
    </row>
    <row r="247" customFormat="false" ht="15.75" hidden="false" customHeight="true" outlineLevel="0" collapsed="false">
      <c r="A247" s="224"/>
      <c r="B247" s="84"/>
      <c r="C247" s="84"/>
      <c r="D247" s="263"/>
      <c r="E247" s="84"/>
    </row>
    <row r="248" customFormat="false" ht="15.75" hidden="false" customHeight="true" outlineLevel="0" collapsed="false">
      <c r="A248" s="224"/>
      <c r="B248" s="84"/>
      <c r="C248" s="84"/>
      <c r="D248" s="263"/>
      <c r="E248" s="84"/>
    </row>
    <row r="249" customFormat="false" ht="15.75" hidden="false" customHeight="true" outlineLevel="0" collapsed="false">
      <c r="A249" s="224"/>
      <c r="B249" s="84"/>
      <c r="C249" s="84"/>
      <c r="D249" s="263"/>
      <c r="E249" s="84"/>
    </row>
    <row r="250" customFormat="false" ht="15.75" hidden="false" customHeight="true" outlineLevel="0" collapsed="false">
      <c r="A250" s="224"/>
      <c r="B250" s="84"/>
      <c r="C250" s="84"/>
      <c r="D250" s="263"/>
      <c r="E250" s="84"/>
    </row>
    <row r="251" customFormat="false" ht="15.75" hidden="false" customHeight="true" outlineLevel="0" collapsed="false">
      <c r="A251" s="224"/>
      <c r="B251" s="84"/>
      <c r="C251" s="84"/>
      <c r="D251" s="263"/>
      <c r="E251" s="84"/>
    </row>
    <row r="252" customFormat="false" ht="15.75" hidden="false" customHeight="true" outlineLevel="0" collapsed="false">
      <c r="A252" s="224"/>
      <c r="B252" s="84"/>
      <c r="C252" s="84"/>
      <c r="D252" s="263"/>
      <c r="E252" s="84"/>
    </row>
    <row r="253" customFormat="false" ht="15.75" hidden="false" customHeight="true" outlineLevel="0" collapsed="false">
      <c r="A253" s="224"/>
      <c r="B253" s="84"/>
      <c r="C253" s="84"/>
      <c r="D253" s="263"/>
      <c r="E253" s="84"/>
    </row>
    <row r="254" customFormat="false" ht="15.75" hidden="false" customHeight="true" outlineLevel="0" collapsed="false">
      <c r="A254" s="224"/>
      <c r="B254" s="84"/>
      <c r="C254" s="84"/>
      <c r="D254" s="263"/>
      <c r="E254" s="84"/>
    </row>
    <row r="255" customFormat="false" ht="15.75" hidden="false" customHeight="true" outlineLevel="0" collapsed="false">
      <c r="A255" s="224"/>
      <c r="B255" s="84"/>
      <c r="C255" s="84"/>
      <c r="D255" s="263"/>
      <c r="E255" s="84"/>
    </row>
    <row r="256" customFormat="false" ht="15.75" hidden="false" customHeight="true" outlineLevel="0" collapsed="false">
      <c r="A256" s="224"/>
      <c r="B256" s="84"/>
      <c r="C256" s="84"/>
      <c r="D256" s="263"/>
      <c r="E256" s="84"/>
    </row>
    <row r="257" customFormat="false" ht="15.75" hidden="false" customHeight="true" outlineLevel="0" collapsed="false">
      <c r="A257" s="224"/>
      <c r="B257" s="84"/>
      <c r="C257" s="84"/>
      <c r="D257" s="263"/>
      <c r="E257" s="84"/>
    </row>
    <row r="258" customFormat="false" ht="15.75" hidden="false" customHeight="true" outlineLevel="0" collapsed="false">
      <c r="A258" s="224"/>
      <c r="B258" s="84"/>
      <c r="C258" s="84"/>
      <c r="D258" s="263"/>
      <c r="E258" s="84"/>
    </row>
    <row r="259" customFormat="false" ht="15.75" hidden="false" customHeight="true" outlineLevel="0" collapsed="false">
      <c r="A259" s="224"/>
      <c r="B259" s="84"/>
      <c r="C259" s="84"/>
      <c r="D259" s="263"/>
      <c r="E259" s="84"/>
    </row>
    <row r="260" customFormat="false" ht="15.75" hidden="false" customHeight="true" outlineLevel="0" collapsed="false">
      <c r="A260" s="224"/>
      <c r="B260" s="84"/>
      <c r="C260" s="84"/>
      <c r="D260" s="263"/>
      <c r="E260" s="84"/>
    </row>
    <row r="261" customFormat="false" ht="15.75" hidden="false" customHeight="true" outlineLevel="0" collapsed="false">
      <c r="A261" s="224"/>
      <c r="B261" s="84"/>
      <c r="C261" s="84"/>
      <c r="D261" s="263"/>
      <c r="E261" s="84"/>
    </row>
    <row r="262" customFormat="false" ht="15.75" hidden="false" customHeight="true" outlineLevel="0" collapsed="false">
      <c r="A262" s="224"/>
      <c r="B262" s="84"/>
      <c r="C262" s="84"/>
      <c r="D262" s="263"/>
      <c r="E262" s="84"/>
    </row>
    <row r="263" customFormat="false" ht="15.75" hidden="false" customHeight="true" outlineLevel="0" collapsed="false">
      <c r="A263" s="224"/>
      <c r="B263" s="84"/>
      <c r="C263" s="84"/>
      <c r="D263" s="263"/>
      <c r="E263" s="84"/>
    </row>
    <row r="264" customFormat="false" ht="15.75" hidden="false" customHeight="true" outlineLevel="0" collapsed="false">
      <c r="A264" s="224"/>
      <c r="B264" s="84"/>
      <c r="C264" s="84"/>
      <c r="D264" s="263"/>
      <c r="E264" s="84"/>
    </row>
    <row r="265" customFormat="false" ht="15.75" hidden="false" customHeight="true" outlineLevel="0" collapsed="false">
      <c r="A265" s="224"/>
      <c r="B265" s="84"/>
      <c r="C265" s="84"/>
      <c r="D265" s="263"/>
      <c r="E265" s="84"/>
    </row>
    <row r="266" customFormat="false" ht="15.75" hidden="false" customHeight="true" outlineLevel="0" collapsed="false">
      <c r="A266" s="224"/>
      <c r="B266" s="84"/>
      <c r="C266" s="84"/>
      <c r="D266" s="263"/>
      <c r="E266" s="84"/>
    </row>
    <row r="267" customFormat="false" ht="15.75" hidden="false" customHeight="true" outlineLevel="0" collapsed="false">
      <c r="A267" s="224"/>
      <c r="B267" s="84"/>
      <c r="C267" s="84"/>
      <c r="D267" s="263"/>
      <c r="E267" s="84"/>
    </row>
    <row r="268" customFormat="false" ht="15.75" hidden="false" customHeight="true" outlineLevel="0" collapsed="false">
      <c r="A268" s="224"/>
      <c r="B268" s="84"/>
      <c r="C268" s="84"/>
      <c r="D268" s="263"/>
      <c r="E268" s="84"/>
    </row>
    <row r="269" customFormat="false" ht="15.75" hidden="false" customHeight="true" outlineLevel="0" collapsed="false">
      <c r="A269" s="224"/>
      <c r="B269" s="84"/>
      <c r="C269" s="84"/>
      <c r="D269" s="263"/>
      <c r="E269" s="84"/>
    </row>
    <row r="270" customFormat="false" ht="15.75" hidden="false" customHeight="true" outlineLevel="0" collapsed="false">
      <c r="A270" s="224"/>
      <c r="B270" s="84"/>
      <c r="C270" s="84"/>
      <c r="D270" s="263"/>
      <c r="E270" s="84"/>
    </row>
    <row r="271" customFormat="false" ht="15.75" hidden="false" customHeight="true" outlineLevel="0" collapsed="false">
      <c r="A271" s="224"/>
      <c r="B271" s="84"/>
      <c r="C271" s="84"/>
      <c r="D271" s="263"/>
      <c r="E271" s="84"/>
    </row>
    <row r="272" customFormat="false" ht="15.75" hidden="false" customHeight="true" outlineLevel="0" collapsed="false">
      <c r="A272" s="224"/>
      <c r="B272" s="84"/>
      <c r="C272" s="84"/>
      <c r="D272" s="263"/>
      <c r="E272" s="84"/>
    </row>
    <row r="273" customFormat="false" ht="15.75" hidden="false" customHeight="true" outlineLevel="0" collapsed="false">
      <c r="A273" s="224"/>
      <c r="B273" s="84"/>
      <c r="C273" s="84"/>
      <c r="D273" s="263"/>
      <c r="E273" s="84"/>
    </row>
    <row r="274" customFormat="false" ht="15.75" hidden="false" customHeight="true" outlineLevel="0" collapsed="false">
      <c r="A274" s="224"/>
      <c r="B274" s="84"/>
      <c r="C274" s="84"/>
      <c r="D274" s="263"/>
      <c r="E274" s="84"/>
    </row>
    <row r="275" customFormat="false" ht="15.75" hidden="false" customHeight="true" outlineLevel="0" collapsed="false">
      <c r="A275" s="224"/>
      <c r="B275" s="84"/>
      <c r="C275" s="84"/>
      <c r="D275" s="263"/>
      <c r="E275" s="84"/>
    </row>
    <row r="276" customFormat="false" ht="15.75" hidden="false" customHeight="true" outlineLevel="0" collapsed="false">
      <c r="A276" s="224"/>
      <c r="B276" s="84"/>
      <c r="C276" s="84"/>
      <c r="D276" s="263"/>
      <c r="E276" s="84"/>
    </row>
    <row r="277" customFormat="false" ht="15.75" hidden="false" customHeight="true" outlineLevel="0" collapsed="false">
      <c r="A277" s="224"/>
      <c r="B277" s="84"/>
      <c r="C277" s="84"/>
      <c r="D277" s="263"/>
      <c r="E277" s="84"/>
    </row>
    <row r="278" customFormat="false" ht="15.75" hidden="false" customHeight="true" outlineLevel="0" collapsed="false">
      <c r="A278" s="224"/>
      <c r="B278" s="84"/>
      <c r="C278" s="84"/>
      <c r="D278" s="263"/>
      <c r="E278" s="84"/>
    </row>
    <row r="279" customFormat="false" ht="15.75" hidden="false" customHeight="true" outlineLevel="0" collapsed="false">
      <c r="A279" s="224"/>
      <c r="B279" s="84"/>
      <c r="C279" s="84"/>
      <c r="D279" s="263"/>
      <c r="E279" s="84"/>
    </row>
    <row r="280" customFormat="false" ht="15.75" hidden="false" customHeight="true" outlineLevel="0" collapsed="false">
      <c r="A280" s="224"/>
      <c r="B280" s="84"/>
      <c r="C280" s="84"/>
      <c r="D280" s="263"/>
      <c r="E280" s="84"/>
    </row>
    <row r="281" customFormat="false" ht="15.75" hidden="false" customHeight="true" outlineLevel="0" collapsed="false">
      <c r="A281" s="224"/>
      <c r="B281" s="84"/>
      <c r="C281" s="84"/>
      <c r="D281" s="263"/>
      <c r="E281" s="84"/>
    </row>
    <row r="282" customFormat="false" ht="15.75" hidden="false" customHeight="true" outlineLevel="0" collapsed="false">
      <c r="A282" s="224"/>
      <c r="B282" s="84"/>
      <c r="C282" s="84"/>
      <c r="D282" s="263"/>
      <c r="E282" s="84"/>
    </row>
    <row r="283" customFormat="false" ht="15.75" hidden="false" customHeight="true" outlineLevel="0" collapsed="false">
      <c r="A283" s="224"/>
      <c r="B283" s="84"/>
      <c r="C283" s="84"/>
      <c r="D283" s="263"/>
      <c r="E283" s="84"/>
    </row>
    <row r="284" customFormat="false" ht="15.75" hidden="false" customHeight="true" outlineLevel="0" collapsed="false">
      <c r="A284" s="224"/>
      <c r="B284" s="84"/>
      <c r="C284" s="84"/>
      <c r="D284" s="263"/>
      <c r="E284" s="84"/>
    </row>
    <row r="285" customFormat="false" ht="15.75" hidden="false" customHeight="true" outlineLevel="0" collapsed="false">
      <c r="A285" s="224"/>
      <c r="B285" s="84"/>
      <c r="C285" s="84"/>
      <c r="D285" s="263"/>
      <c r="E285" s="84"/>
    </row>
    <row r="286" customFormat="false" ht="15.75" hidden="false" customHeight="true" outlineLevel="0" collapsed="false">
      <c r="A286" s="224"/>
      <c r="B286" s="84"/>
      <c r="C286" s="84"/>
      <c r="D286" s="263"/>
      <c r="E286" s="84"/>
    </row>
    <row r="287" customFormat="false" ht="15.75" hidden="false" customHeight="true" outlineLevel="0" collapsed="false">
      <c r="A287" s="224"/>
      <c r="B287" s="84"/>
      <c r="C287" s="84"/>
      <c r="D287" s="263"/>
      <c r="E287" s="84"/>
    </row>
    <row r="288" customFormat="false" ht="15.75" hidden="false" customHeight="true" outlineLevel="0" collapsed="false">
      <c r="A288" s="224"/>
      <c r="B288" s="84"/>
      <c r="C288" s="84"/>
      <c r="D288" s="263"/>
      <c r="E288" s="84"/>
    </row>
    <row r="289" customFormat="false" ht="15.75" hidden="false" customHeight="true" outlineLevel="0" collapsed="false">
      <c r="A289" s="224"/>
      <c r="B289" s="84"/>
      <c r="C289" s="84"/>
      <c r="D289" s="263"/>
      <c r="E289" s="84"/>
    </row>
    <row r="290" customFormat="false" ht="15.75" hidden="false" customHeight="true" outlineLevel="0" collapsed="false">
      <c r="A290" s="224"/>
      <c r="B290" s="84"/>
      <c r="C290" s="84"/>
      <c r="D290" s="263"/>
      <c r="E290" s="84"/>
    </row>
    <row r="291" customFormat="false" ht="15.75" hidden="false" customHeight="true" outlineLevel="0" collapsed="false">
      <c r="A291" s="224"/>
      <c r="B291" s="84"/>
      <c r="C291" s="84"/>
      <c r="D291" s="263"/>
      <c r="E291" s="84"/>
    </row>
    <row r="292" customFormat="false" ht="15.75" hidden="false" customHeight="true" outlineLevel="0" collapsed="false">
      <c r="A292" s="224"/>
      <c r="B292" s="84"/>
      <c r="C292" s="84"/>
      <c r="D292" s="263"/>
      <c r="E292" s="84"/>
    </row>
    <row r="293" customFormat="false" ht="15.75" hidden="false" customHeight="true" outlineLevel="0" collapsed="false">
      <c r="A293" s="224"/>
      <c r="B293" s="84"/>
      <c r="C293" s="84"/>
      <c r="D293" s="263"/>
      <c r="E293" s="84"/>
    </row>
    <row r="294" customFormat="false" ht="15.75" hidden="false" customHeight="true" outlineLevel="0" collapsed="false">
      <c r="A294" s="224"/>
      <c r="B294" s="84"/>
      <c r="C294" s="84"/>
      <c r="D294" s="263"/>
      <c r="E294" s="84"/>
    </row>
    <row r="295" customFormat="false" ht="15.75" hidden="false" customHeight="true" outlineLevel="0" collapsed="false">
      <c r="A295" s="224"/>
      <c r="B295" s="84"/>
      <c r="C295" s="84"/>
      <c r="D295" s="263"/>
      <c r="E295" s="84"/>
    </row>
    <row r="296" customFormat="false" ht="15.75" hidden="false" customHeight="true" outlineLevel="0" collapsed="false">
      <c r="A296" s="224"/>
      <c r="B296" s="84"/>
      <c r="C296" s="84"/>
      <c r="D296" s="263"/>
      <c r="E296" s="84"/>
    </row>
    <row r="297" customFormat="false" ht="15.75" hidden="false" customHeight="true" outlineLevel="0" collapsed="false">
      <c r="A297" s="224"/>
      <c r="B297" s="84"/>
      <c r="C297" s="84"/>
      <c r="D297" s="263"/>
      <c r="E297" s="84"/>
    </row>
    <row r="298" customFormat="false" ht="15.75" hidden="false" customHeight="true" outlineLevel="0" collapsed="false">
      <c r="A298" s="224"/>
      <c r="B298" s="84"/>
      <c r="C298" s="84"/>
      <c r="D298" s="263"/>
      <c r="E298" s="84"/>
    </row>
    <row r="299" customFormat="false" ht="15.75" hidden="false" customHeight="true" outlineLevel="0" collapsed="false">
      <c r="A299" s="224"/>
      <c r="B299" s="84"/>
      <c r="C299" s="84"/>
      <c r="D299" s="263"/>
      <c r="E299" s="84"/>
    </row>
    <row r="300" customFormat="false" ht="15.75" hidden="false" customHeight="true" outlineLevel="0" collapsed="false">
      <c r="A300" s="224"/>
      <c r="B300" s="84"/>
      <c r="C300" s="84"/>
      <c r="D300" s="263"/>
      <c r="E300" s="84"/>
    </row>
    <row r="301" customFormat="false" ht="15.75" hidden="false" customHeight="true" outlineLevel="0" collapsed="false">
      <c r="A301" s="224"/>
      <c r="B301" s="84"/>
      <c r="C301" s="84"/>
      <c r="D301" s="263"/>
      <c r="E301" s="84"/>
    </row>
    <row r="302" customFormat="false" ht="15.75" hidden="false" customHeight="true" outlineLevel="0" collapsed="false">
      <c r="A302" s="224"/>
      <c r="B302" s="84"/>
      <c r="C302" s="84"/>
      <c r="D302" s="263"/>
      <c r="E302" s="84"/>
    </row>
    <row r="303" customFormat="false" ht="15.75" hidden="false" customHeight="true" outlineLevel="0" collapsed="false">
      <c r="A303" s="224"/>
      <c r="B303" s="84"/>
      <c r="C303" s="84"/>
      <c r="D303" s="263"/>
      <c r="E303" s="84"/>
    </row>
    <row r="304" customFormat="false" ht="15.75" hidden="false" customHeight="true" outlineLevel="0" collapsed="false">
      <c r="A304" s="224"/>
      <c r="B304" s="84"/>
      <c r="C304" s="84"/>
      <c r="D304" s="263"/>
      <c r="E304" s="84"/>
    </row>
    <row r="305" customFormat="false" ht="15.75" hidden="false" customHeight="true" outlineLevel="0" collapsed="false">
      <c r="A305" s="224"/>
      <c r="B305" s="84"/>
      <c r="C305" s="84"/>
      <c r="D305" s="263"/>
      <c r="E305" s="84"/>
    </row>
    <row r="306" customFormat="false" ht="15.75" hidden="false" customHeight="true" outlineLevel="0" collapsed="false">
      <c r="A306" s="224"/>
      <c r="B306" s="84"/>
      <c r="C306" s="84"/>
      <c r="D306" s="263"/>
      <c r="E306" s="84"/>
    </row>
    <row r="307" customFormat="false" ht="15.75" hidden="false" customHeight="true" outlineLevel="0" collapsed="false">
      <c r="A307" s="224"/>
      <c r="B307" s="84"/>
      <c r="C307" s="84"/>
      <c r="D307" s="263"/>
      <c r="E307" s="84"/>
    </row>
    <row r="308" customFormat="false" ht="15.75" hidden="false" customHeight="true" outlineLevel="0" collapsed="false">
      <c r="A308" s="224"/>
      <c r="B308" s="84"/>
      <c r="C308" s="84"/>
      <c r="D308" s="263"/>
      <c r="E308" s="84"/>
    </row>
    <row r="309" customFormat="false" ht="15.75" hidden="false" customHeight="true" outlineLevel="0" collapsed="false">
      <c r="A309" s="224"/>
      <c r="B309" s="84"/>
      <c r="C309" s="84"/>
      <c r="D309" s="263"/>
      <c r="E309" s="84"/>
    </row>
    <row r="310" customFormat="false" ht="15.75" hidden="false" customHeight="true" outlineLevel="0" collapsed="false">
      <c r="A310" s="224"/>
      <c r="B310" s="84"/>
      <c r="C310" s="84"/>
      <c r="D310" s="263"/>
      <c r="E310" s="84"/>
    </row>
    <row r="311" customFormat="false" ht="15.75" hidden="false" customHeight="true" outlineLevel="0" collapsed="false">
      <c r="A311" s="224"/>
      <c r="B311" s="84"/>
      <c r="C311" s="84"/>
      <c r="D311" s="263"/>
      <c r="E311" s="84"/>
    </row>
    <row r="312" customFormat="false" ht="15.75" hidden="false" customHeight="true" outlineLevel="0" collapsed="false">
      <c r="A312" s="224"/>
      <c r="B312" s="84"/>
      <c r="C312" s="84"/>
      <c r="D312" s="263"/>
      <c r="E312" s="84"/>
    </row>
    <row r="313" customFormat="false" ht="15.75" hidden="false" customHeight="true" outlineLevel="0" collapsed="false">
      <c r="A313" s="224"/>
      <c r="B313" s="84"/>
      <c r="C313" s="84"/>
      <c r="D313" s="263"/>
      <c r="E313" s="84"/>
    </row>
    <row r="314" customFormat="false" ht="15.75" hidden="false" customHeight="true" outlineLevel="0" collapsed="false">
      <c r="A314" s="224"/>
      <c r="B314" s="84"/>
      <c r="C314" s="84"/>
      <c r="D314" s="263"/>
      <c r="E314" s="84"/>
    </row>
    <row r="315" customFormat="false" ht="15.75" hidden="false" customHeight="true" outlineLevel="0" collapsed="false">
      <c r="A315" s="224"/>
      <c r="B315" s="84"/>
      <c r="C315" s="84"/>
      <c r="D315" s="263"/>
      <c r="E315" s="84"/>
    </row>
    <row r="316" customFormat="false" ht="15.75" hidden="false" customHeight="true" outlineLevel="0" collapsed="false">
      <c r="A316" s="224"/>
      <c r="B316" s="84"/>
      <c r="C316" s="84"/>
      <c r="D316" s="263"/>
      <c r="E316" s="84"/>
    </row>
    <row r="317" customFormat="false" ht="15.75" hidden="false" customHeight="true" outlineLevel="0" collapsed="false">
      <c r="A317" s="224"/>
      <c r="B317" s="84"/>
      <c r="C317" s="84"/>
      <c r="D317" s="263"/>
      <c r="E317" s="84"/>
    </row>
    <row r="318" customFormat="false" ht="15.75" hidden="false" customHeight="true" outlineLevel="0" collapsed="false">
      <c r="A318" s="224"/>
      <c r="B318" s="84"/>
      <c r="C318" s="84"/>
      <c r="D318" s="263"/>
      <c r="E318" s="84"/>
    </row>
    <row r="319" customFormat="false" ht="15.75" hidden="false" customHeight="true" outlineLevel="0" collapsed="false">
      <c r="A319" s="224"/>
      <c r="B319" s="84"/>
      <c r="C319" s="84"/>
      <c r="D319" s="263"/>
      <c r="E319" s="84"/>
    </row>
    <row r="320" customFormat="false" ht="15.75" hidden="false" customHeight="true" outlineLevel="0" collapsed="false">
      <c r="A320" s="224"/>
      <c r="B320" s="84"/>
      <c r="C320" s="84"/>
      <c r="D320" s="263"/>
      <c r="E320" s="84"/>
    </row>
    <row r="321" customFormat="false" ht="15.75" hidden="false" customHeight="true" outlineLevel="0" collapsed="false">
      <c r="A321" s="224"/>
      <c r="B321" s="84"/>
      <c r="C321" s="84"/>
      <c r="D321" s="263"/>
      <c r="E321" s="84"/>
    </row>
    <row r="322" customFormat="false" ht="15.75" hidden="false" customHeight="true" outlineLevel="0" collapsed="false">
      <c r="A322" s="224"/>
      <c r="B322" s="84"/>
      <c r="C322" s="84"/>
      <c r="D322" s="263"/>
      <c r="E322" s="84"/>
    </row>
    <row r="323" customFormat="false" ht="15.75" hidden="false" customHeight="true" outlineLevel="0" collapsed="false">
      <c r="A323" s="224"/>
      <c r="B323" s="84"/>
      <c r="C323" s="84"/>
      <c r="D323" s="263"/>
      <c r="E323" s="84"/>
    </row>
    <row r="324" customFormat="false" ht="15.75" hidden="false" customHeight="true" outlineLevel="0" collapsed="false">
      <c r="A324" s="224"/>
      <c r="B324" s="84"/>
      <c r="C324" s="84"/>
      <c r="D324" s="263"/>
      <c r="E324" s="84"/>
    </row>
    <row r="325" customFormat="false" ht="15.75" hidden="false" customHeight="true" outlineLevel="0" collapsed="false">
      <c r="A325" s="224"/>
      <c r="B325" s="84"/>
      <c r="C325" s="84"/>
      <c r="D325" s="263"/>
      <c r="E325" s="84"/>
    </row>
    <row r="326" customFormat="false" ht="15.75" hidden="false" customHeight="true" outlineLevel="0" collapsed="false">
      <c r="A326" s="224"/>
      <c r="B326" s="84"/>
      <c r="C326" s="84"/>
      <c r="D326" s="263"/>
      <c r="E326" s="84"/>
    </row>
    <row r="327" customFormat="false" ht="15.75" hidden="false" customHeight="true" outlineLevel="0" collapsed="false">
      <c r="A327" s="224"/>
      <c r="B327" s="84"/>
      <c r="C327" s="84"/>
      <c r="D327" s="263"/>
      <c r="E327" s="84"/>
    </row>
    <row r="328" customFormat="false" ht="15.75" hidden="false" customHeight="true" outlineLevel="0" collapsed="false">
      <c r="A328" s="224"/>
      <c r="B328" s="84"/>
      <c r="C328" s="84"/>
      <c r="D328" s="263"/>
      <c r="E328" s="84"/>
    </row>
    <row r="329" customFormat="false" ht="15.75" hidden="false" customHeight="true" outlineLevel="0" collapsed="false">
      <c r="A329" s="224"/>
      <c r="B329" s="84"/>
      <c r="C329" s="84"/>
      <c r="D329" s="263"/>
      <c r="E329" s="84"/>
    </row>
    <row r="330" customFormat="false" ht="15.75" hidden="false" customHeight="true" outlineLevel="0" collapsed="false">
      <c r="A330" s="224"/>
      <c r="B330" s="84"/>
      <c r="C330" s="84"/>
      <c r="D330" s="263"/>
      <c r="E330" s="84"/>
    </row>
    <row r="331" customFormat="false" ht="15.75" hidden="false" customHeight="true" outlineLevel="0" collapsed="false">
      <c r="A331" s="224"/>
      <c r="B331" s="84"/>
      <c r="C331" s="84"/>
      <c r="D331" s="263"/>
      <c r="E331" s="84"/>
    </row>
    <row r="332" customFormat="false" ht="15.75" hidden="false" customHeight="true" outlineLevel="0" collapsed="false">
      <c r="A332" s="224"/>
      <c r="B332" s="84"/>
      <c r="C332" s="84"/>
      <c r="D332" s="263"/>
      <c r="E332" s="84"/>
    </row>
    <row r="333" customFormat="false" ht="15.75" hidden="false" customHeight="true" outlineLevel="0" collapsed="false">
      <c r="A333" s="224"/>
      <c r="B333" s="84"/>
      <c r="C333" s="84"/>
      <c r="D333" s="263"/>
      <c r="E333" s="84"/>
    </row>
    <row r="334" customFormat="false" ht="15.75" hidden="false" customHeight="true" outlineLevel="0" collapsed="false">
      <c r="A334" s="224"/>
      <c r="B334" s="84"/>
      <c r="C334" s="84"/>
      <c r="D334" s="263"/>
      <c r="E334" s="84"/>
    </row>
    <row r="335" customFormat="false" ht="15.75" hidden="false" customHeight="true" outlineLevel="0" collapsed="false">
      <c r="A335" s="224"/>
      <c r="B335" s="84"/>
      <c r="C335" s="84"/>
      <c r="D335" s="263"/>
      <c r="E335" s="84"/>
    </row>
    <row r="336" customFormat="false" ht="15.75" hidden="false" customHeight="true" outlineLevel="0" collapsed="false">
      <c r="A336" s="224"/>
      <c r="B336" s="84"/>
      <c r="C336" s="84"/>
      <c r="D336" s="263"/>
      <c r="E336" s="84"/>
    </row>
    <row r="337" customFormat="false" ht="15.75" hidden="false" customHeight="true" outlineLevel="0" collapsed="false">
      <c r="A337" s="224"/>
      <c r="B337" s="84"/>
      <c r="C337" s="84"/>
      <c r="D337" s="263"/>
      <c r="E337" s="84"/>
    </row>
    <row r="338" customFormat="false" ht="15.75" hidden="false" customHeight="true" outlineLevel="0" collapsed="false">
      <c r="A338" s="224"/>
      <c r="B338" s="84"/>
      <c r="C338" s="84"/>
      <c r="D338" s="263"/>
      <c r="E338" s="84"/>
    </row>
    <row r="339" customFormat="false" ht="15.75" hidden="false" customHeight="true" outlineLevel="0" collapsed="false">
      <c r="A339" s="224"/>
      <c r="B339" s="84"/>
      <c r="C339" s="84"/>
      <c r="D339" s="263"/>
      <c r="E339" s="84"/>
    </row>
    <row r="340" customFormat="false" ht="15.75" hidden="false" customHeight="true" outlineLevel="0" collapsed="false">
      <c r="A340" s="224"/>
      <c r="B340" s="84"/>
      <c r="C340" s="84"/>
      <c r="D340" s="263"/>
      <c r="E340" s="84"/>
    </row>
    <row r="341" customFormat="false" ht="15.75" hidden="false" customHeight="true" outlineLevel="0" collapsed="false">
      <c r="A341" s="224"/>
      <c r="B341" s="84"/>
      <c r="C341" s="84"/>
      <c r="D341" s="263"/>
      <c r="E341" s="84"/>
    </row>
    <row r="342" customFormat="false" ht="15.75" hidden="false" customHeight="true" outlineLevel="0" collapsed="false">
      <c r="A342" s="224"/>
      <c r="B342" s="84"/>
      <c r="C342" s="84"/>
      <c r="D342" s="263"/>
      <c r="E342" s="84"/>
    </row>
    <row r="343" customFormat="false" ht="15.75" hidden="false" customHeight="true" outlineLevel="0" collapsed="false">
      <c r="A343" s="224"/>
      <c r="B343" s="84"/>
      <c r="C343" s="84"/>
      <c r="D343" s="263"/>
      <c r="E343" s="84"/>
    </row>
    <row r="344" customFormat="false" ht="15.75" hidden="false" customHeight="true" outlineLevel="0" collapsed="false">
      <c r="A344" s="224"/>
      <c r="B344" s="84"/>
      <c r="C344" s="84"/>
      <c r="D344" s="263"/>
      <c r="E344" s="84"/>
    </row>
    <row r="345" customFormat="false" ht="15.75" hidden="false" customHeight="true" outlineLevel="0" collapsed="false">
      <c r="A345" s="224"/>
      <c r="B345" s="84"/>
      <c r="C345" s="84"/>
      <c r="D345" s="263"/>
      <c r="E345" s="84"/>
    </row>
    <row r="346" customFormat="false" ht="15.75" hidden="false" customHeight="true" outlineLevel="0" collapsed="false">
      <c r="A346" s="224"/>
      <c r="B346" s="84"/>
      <c r="C346" s="84"/>
      <c r="D346" s="263"/>
      <c r="E346" s="84"/>
    </row>
    <row r="347" customFormat="false" ht="15.75" hidden="false" customHeight="true" outlineLevel="0" collapsed="false">
      <c r="A347" s="224"/>
      <c r="B347" s="84"/>
      <c r="C347" s="84"/>
      <c r="D347" s="263"/>
      <c r="E347" s="84"/>
    </row>
    <row r="348" customFormat="false" ht="15.75" hidden="false" customHeight="true" outlineLevel="0" collapsed="false">
      <c r="A348" s="224"/>
      <c r="B348" s="84"/>
      <c r="C348" s="84"/>
      <c r="D348" s="263"/>
      <c r="E348" s="84"/>
    </row>
    <row r="349" customFormat="false" ht="15.75" hidden="false" customHeight="true" outlineLevel="0" collapsed="false">
      <c r="A349" s="224"/>
      <c r="B349" s="84"/>
      <c r="C349" s="84"/>
      <c r="D349" s="263"/>
      <c r="E349" s="84"/>
    </row>
    <row r="350" customFormat="false" ht="15.75" hidden="false" customHeight="true" outlineLevel="0" collapsed="false">
      <c r="A350" s="224"/>
      <c r="B350" s="84"/>
      <c r="C350" s="84"/>
      <c r="D350" s="263"/>
      <c r="E350" s="84"/>
    </row>
    <row r="351" customFormat="false" ht="15.75" hidden="false" customHeight="true" outlineLevel="0" collapsed="false">
      <c r="A351" s="224"/>
      <c r="B351" s="84"/>
      <c r="C351" s="84"/>
      <c r="D351" s="263"/>
      <c r="E351" s="84"/>
    </row>
    <row r="352" customFormat="false" ht="15.75" hidden="false" customHeight="true" outlineLevel="0" collapsed="false">
      <c r="A352" s="224"/>
      <c r="B352" s="84"/>
      <c r="C352" s="84"/>
      <c r="D352" s="263"/>
      <c r="E352" s="84"/>
    </row>
    <row r="353" customFormat="false" ht="15.75" hidden="false" customHeight="true" outlineLevel="0" collapsed="false">
      <c r="A353" s="224"/>
      <c r="B353" s="84"/>
      <c r="C353" s="84"/>
      <c r="D353" s="263"/>
      <c r="E353" s="84"/>
    </row>
    <row r="354" customFormat="false" ht="15.75" hidden="false" customHeight="true" outlineLevel="0" collapsed="false">
      <c r="A354" s="224"/>
      <c r="B354" s="84"/>
      <c r="C354" s="84"/>
      <c r="D354" s="263"/>
      <c r="E354" s="84"/>
    </row>
    <row r="355" customFormat="false" ht="15.75" hidden="false" customHeight="true" outlineLevel="0" collapsed="false">
      <c r="A355" s="224"/>
      <c r="B355" s="84"/>
      <c r="C355" s="84"/>
      <c r="D355" s="263"/>
      <c r="E355" s="84"/>
    </row>
    <row r="356" customFormat="false" ht="15.75" hidden="false" customHeight="true" outlineLevel="0" collapsed="false">
      <c r="A356" s="224"/>
      <c r="B356" s="84"/>
      <c r="C356" s="84"/>
      <c r="D356" s="263"/>
      <c r="E356" s="84"/>
    </row>
    <row r="357" customFormat="false" ht="15.75" hidden="false" customHeight="true" outlineLevel="0" collapsed="false">
      <c r="A357" s="224"/>
      <c r="B357" s="84"/>
      <c r="C357" s="84"/>
      <c r="D357" s="263"/>
      <c r="E357" s="84"/>
    </row>
    <row r="358" customFormat="false" ht="15.75" hidden="false" customHeight="true" outlineLevel="0" collapsed="false">
      <c r="A358" s="224"/>
      <c r="B358" s="84"/>
      <c r="C358" s="84"/>
      <c r="D358" s="263"/>
      <c r="E358" s="84"/>
    </row>
    <row r="359" customFormat="false" ht="15.75" hidden="false" customHeight="true" outlineLevel="0" collapsed="false">
      <c r="A359" s="224"/>
      <c r="B359" s="84"/>
      <c r="C359" s="84"/>
      <c r="D359" s="263"/>
      <c r="E359" s="84"/>
    </row>
    <row r="360" customFormat="false" ht="15.75" hidden="false" customHeight="true" outlineLevel="0" collapsed="false">
      <c r="A360" s="224"/>
      <c r="B360" s="84"/>
      <c r="C360" s="84"/>
      <c r="D360" s="263"/>
      <c r="E360" s="84"/>
    </row>
    <row r="361" customFormat="false" ht="15.75" hidden="false" customHeight="true" outlineLevel="0" collapsed="false">
      <c r="A361" s="224"/>
      <c r="B361" s="84"/>
      <c r="C361" s="84"/>
      <c r="D361" s="263"/>
      <c r="E361" s="84"/>
    </row>
    <row r="362" customFormat="false" ht="15.75" hidden="false" customHeight="true" outlineLevel="0" collapsed="false">
      <c r="A362" s="224"/>
      <c r="B362" s="84"/>
      <c r="C362" s="84"/>
      <c r="D362" s="263"/>
      <c r="E362" s="84"/>
    </row>
    <row r="363" customFormat="false" ht="15.75" hidden="false" customHeight="true" outlineLevel="0" collapsed="false">
      <c r="A363" s="224"/>
      <c r="B363" s="84"/>
      <c r="C363" s="84"/>
      <c r="D363" s="263"/>
      <c r="E363" s="84"/>
    </row>
    <row r="364" customFormat="false" ht="15.75" hidden="false" customHeight="true" outlineLevel="0" collapsed="false">
      <c r="A364" s="224"/>
      <c r="B364" s="84"/>
      <c r="C364" s="84"/>
      <c r="D364" s="263"/>
      <c r="E364" s="84"/>
    </row>
    <row r="365" customFormat="false" ht="15.75" hidden="false" customHeight="true" outlineLevel="0" collapsed="false">
      <c r="A365" s="224"/>
      <c r="B365" s="84"/>
      <c r="C365" s="84"/>
      <c r="D365" s="263"/>
      <c r="E365" s="84"/>
    </row>
    <row r="366" customFormat="false" ht="15.75" hidden="false" customHeight="true" outlineLevel="0" collapsed="false">
      <c r="A366" s="224"/>
      <c r="B366" s="84"/>
      <c r="C366" s="84"/>
      <c r="D366" s="263"/>
      <c r="E366" s="84"/>
    </row>
    <row r="367" customFormat="false" ht="15.75" hidden="false" customHeight="true" outlineLevel="0" collapsed="false">
      <c r="A367" s="224"/>
      <c r="B367" s="84"/>
      <c r="C367" s="84"/>
      <c r="D367" s="263"/>
      <c r="E367" s="84"/>
    </row>
    <row r="368" customFormat="false" ht="15.75" hidden="false" customHeight="true" outlineLevel="0" collapsed="false">
      <c r="A368" s="224"/>
      <c r="B368" s="84"/>
      <c r="C368" s="84"/>
      <c r="D368" s="263"/>
      <c r="E368" s="84"/>
    </row>
    <row r="369" customFormat="false" ht="15.75" hidden="false" customHeight="true" outlineLevel="0" collapsed="false">
      <c r="A369" s="224"/>
      <c r="B369" s="84"/>
      <c r="C369" s="84"/>
      <c r="D369" s="263"/>
      <c r="E369" s="84"/>
    </row>
    <row r="370" customFormat="false" ht="15.75" hidden="false" customHeight="true" outlineLevel="0" collapsed="false">
      <c r="A370" s="224"/>
      <c r="B370" s="84"/>
      <c r="C370" s="84"/>
      <c r="D370" s="263"/>
      <c r="E370" s="84"/>
    </row>
    <row r="371" customFormat="false" ht="15.75" hidden="false" customHeight="true" outlineLevel="0" collapsed="false">
      <c r="A371" s="224"/>
      <c r="B371" s="84"/>
      <c r="C371" s="84"/>
      <c r="D371" s="263"/>
      <c r="E371" s="84"/>
    </row>
    <row r="372" customFormat="false" ht="15.75" hidden="false" customHeight="true" outlineLevel="0" collapsed="false">
      <c r="A372" s="224"/>
      <c r="B372" s="84"/>
      <c r="C372" s="84"/>
      <c r="D372" s="263"/>
      <c r="E372" s="84"/>
    </row>
    <row r="373" customFormat="false" ht="15.75" hidden="false" customHeight="true" outlineLevel="0" collapsed="false">
      <c r="A373" s="224"/>
      <c r="B373" s="84"/>
      <c r="C373" s="84"/>
      <c r="D373" s="263"/>
      <c r="E373" s="84"/>
    </row>
    <row r="374" customFormat="false" ht="15.75" hidden="false" customHeight="true" outlineLevel="0" collapsed="false">
      <c r="A374" s="224"/>
      <c r="B374" s="84"/>
      <c r="C374" s="84"/>
      <c r="D374" s="263"/>
      <c r="E374" s="84"/>
    </row>
    <row r="375" customFormat="false" ht="15.75" hidden="false" customHeight="true" outlineLevel="0" collapsed="false">
      <c r="A375" s="248"/>
    </row>
    <row r="376" customFormat="false" ht="15.75" hidden="false" customHeight="true" outlineLevel="0" collapsed="false">
      <c r="A376" s="248"/>
    </row>
    <row r="377" customFormat="false" ht="15.75" hidden="false" customHeight="true" outlineLevel="0" collapsed="false">
      <c r="A377" s="248"/>
    </row>
    <row r="378" customFormat="false" ht="15.75" hidden="false" customHeight="true" outlineLevel="0" collapsed="false">
      <c r="A378" s="248"/>
    </row>
    <row r="379" customFormat="false" ht="15.75" hidden="false" customHeight="true" outlineLevel="0" collapsed="false">
      <c r="A379" s="248"/>
    </row>
    <row r="380" customFormat="false" ht="15.75" hidden="false" customHeight="true" outlineLevel="0" collapsed="false">
      <c r="A380" s="248"/>
    </row>
    <row r="381" customFormat="false" ht="15.75" hidden="false" customHeight="true" outlineLevel="0" collapsed="false">
      <c r="A381" s="248"/>
    </row>
    <row r="382" customFormat="false" ht="15.75" hidden="false" customHeight="true" outlineLevel="0" collapsed="false">
      <c r="A382" s="248"/>
    </row>
    <row r="383" customFormat="false" ht="15.75" hidden="false" customHeight="true" outlineLevel="0" collapsed="false">
      <c r="A383" s="248"/>
    </row>
    <row r="384" customFormat="false" ht="15.75" hidden="false" customHeight="true" outlineLevel="0" collapsed="false">
      <c r="A384" s="248"/>
    </row>
    <row r="385" customFormat="false" ht="15.75" hidden="false" customHeight="true" outlineLevel="0" collapsed="false">
      <c r="A385" s="248"/>
    </row>
    <row r="386" customFormat="false" ht="15.75" hidden="false" customHeight="true" outlineLevel="0" collapsed="false">
      <c r="A386" s="248"/>
    </row>
    <row r="387" customFormat="false" ht="15.75" hidden="false" customHeight="true" outlineLevel="0" collapsed="false">
      <c r="A387" s="248"/>
    </row>
    <row r="388" customFormat="false" ht="15.75" hidden="false" customHeight="true" outlineLevel="0" collapsed="false">
      <c r="A388" s="248"/>
    </row>
    <row r="389" customFormat="false" ht="15.75" hidden="false" customHeight="true" outlineLevel="0" collapsed="false">
      <c r="A389" s="248"/>
    </row>
    <row r="390" customFormat="false" ht="15.75" hidden="false" customHeight="true" outlineLevel="0" collapsed="false">
      <c r="A390" s="248"/>
    </row>
    <row r="391" customFormat="false" ht="15.75" hidden="false" customHeight="true" outlineLevel="0" collapsed="false">
      <c r="A391" s="248"/>
    </row>
    <row r="392" customFormat="false" ht="15.75" hidden="false" customHeight="true" outlineLevel="0" collapsed="false">
      <c r="A392" s="248"/>
    </row>
    <row r="393" customFormat="false" ht="15.75" hidden="false" customHeight="true" outlineLevel="0" collapsed="false">
      <c r="A393" s="248"/>
    </row>
    <row r="394" customFormat="false" ht="15.75" hidden="false" customHeight="true" outlineLevel="0" collapsed="false">
      <c r="A394" s="248"/>
    </row>
    <row r="395" customFormat="false" ht="15.75" hidden="false" customHeight="true" outlineLevel="0" collapsed="false">
      <c r="A395" s="248"/>
    </row>
    <row r="396" customFormat="false" ht="15.75" hidden="false" customHeight="true" outlineLevel="0" collapsed="false">
      <c r="A396" s="248"/>
    </row>
    <row r="397" customFormat="false" ht="15.75" hidden="false" customHeight="true" outlineLevel="0" collapsed="false">
      <c r="A397" s="248"/>
    </row>
    <row r="398" customFormat="false" ht="15.75" hidden="false" customHeight="true" outlineLevel="0" collapsed="false">
      <c r="A398" s="248"/>
    </row>
    <row r="399" customFormat="false" ht="15.75" hidden="false" customHeight="true" outlineLevel="0" collapsed="false">
      <c r="A399" s="248"/>
    </row>
    <row r="400" customFormat="false" ht="15.75" hidden="false" customHeight="true" outlineLevel="0" collapsed="false">
      <c r="A400" s="248"/>
    </row>
    <row r="401" customFormat="false" ht="15.75" hidden="false" customHeight="true" outlineLevel="0" collapsed="false">
      <c r="A401" s="248"/>
    </row>
    <row r="402" customFormat="false" ht="15.75" hidden="false" customHeight="true" outlineLevel="0" collapsed="false">
      <c r="A402" s="248"/>
    </row>
    <row r="403" customFormat="false" ht="15.75" hidden="false" customHeight="true" outlineLevel="0" collapsed="false">
      <c r="A403" s="248"/>
    </row>
    <row r="404" customFormat="false" ht="15.75" hidden="false" customHeight="true" outlineLevel="0" collapsed="false">
      <c r="A404" s="248"/>
    </row>
    <row r="405" customFormat="false" ht="15.75" hidden="false" customHeight="true" outlineLevel="0" collapsed="false">
      <c r="A405" s="248"/>
    </row>
    <row r="406" customFormat="false" ht="15.75" hidden="false" customHeight="true" outlineLevel="0" collapsed="false">
      <c r="A406" s="248"/>
    </row>
    <row r="407" customFormat="false" ht="15.75" hidden="false" customHeight="true" outlineLevel="0" collapsed="false">
      <c r="A407" s="248"/>
    </row>
    <row r="408" customFormat="false" ht="15.75" hidden="false" customHeight="true" outlineLevel="0" collapsed="false">
      <c r="A408" s="248"/>
    </row>
    <row r="409" customFormat="false" ht="15.75" hidden="false" customHeight="true" outlineLevel="0" collapsed="false">
      <c r="A409" s="248"/>
    </row>
    <row r="410" customFormat="false" ht="15.75" hidden="false" customHeight="true" outlineLevel="0" collapsed="false">
      <c r="A410" s="248"/>
    </row>
    <row r="411" customFormat="false" ht="15.75" hidden="false" customHeight="true" outlineLevel="0" collapsed="false">
      <c r="A411" s="248"/>
    </row>
    <row r="412" customFormat="false" ht="15.75" hidden="false" customHeight="true" outlineLevel="0" collapsed="false">
      <c r="A412" s="248"/>
    </row>
    <row r="413" customFormat="false" ht="15.75" hidden="false" customHeight="true" outlineLevel="0" collapsed="false">
      <c r="A413" s="248"/>
    </row>
    <row r="414" customFormat="false" ht="15.75" hidden="false" customHeight="true" outlineLevel="0" collapsed="false">
      <c r="A414" s="248"/>
    </row>
    <row r="415" customFormat="false" ht="15.75" hidden="false" customHeight="true" outlineLevel="0" collapsed="false">
      <c r="A415" s="248"/>
    </row>
    <row r="416" customFormat="false" ht="15.75" hidden="false" customHeight="true" outlineLevel="0" collapsed="false">
      <c r="A416" s="248"/>
    </row>
    <row r="417" customFormat="false" ht="15.75" hidden="false" customHeight="true" outlineLevel="0" collapsed="false">
      <c r="A417" s="248"/>
    </row>
    <row r="418" customFormat="false" ht="15.75" hidden="false" customHeight="true" outlineLevel="0" collapsed="false">
      <c r="A418" s="248"/>
    </row>
    <row r="419" customFormat="false" ht="15.75" hidden="false" customHeight="true" outlineLevel="0" collapsed="false">
      <c r="A419" s="248"/>
    </row>
    <row r="420" customFormat="false" ht="15.75" hidden="false" customHeight="true" outlineLevel="0" collapsed="false">
      <c r="A420" s="248"/>
    </row>
    <row r="421" customFormat="false" ht="15.75" hidden="false" customHeight="true" outlineLevel="0" collapsed="false">
      <c r="A421" s="248"/>
    </row>
    <row r="422" customFormat="false" ht="15.75" hidden="false" customHeight="true" outlineLevel="0" collapsed="false">
      <c r="A422" s="248"/>
    </row>
    <row r="423" customFormat="false" ht="15.75" hidden="false" customHeight="true" outlineLevel="0" collapsed="false">
      <c r="A423" s="248"/>
    </row>
    <row r="424" customFormat="false" ht="15.75" hidden="false" customHeight="true" outlineLevel="0" collapsed="false">
      <c r="A424" s="248"/>
    </row>
    <row r="425" customFormat="false" ht="15.75" hidden="false" customHeight="true" outlineLevel="0" collapsed="false">
      <c r="A425" s="248"/>
    </row>
    <row r="426" customFormat="false" ht="15.75" hidden="false" customHeight="true" outlineLevel="0" collapsed="false">
      <c r="A426" s="248"/>
    </row>
    <row r="427" customFormat="false" ht="15.75" hidden="false" customHeight="true" outlineLevel="0" collapsed="false">
      <c r="A427" s="248"/>
    </row>
    <row r="428" customFormat="false" ht="15.75" hidden="false" customHeight="true" outlineLevel="0" collapsed="false">
      <c r="A428" s="248"/>
    </row>
    <row r="429" customFormat="false" ht="15.75" hidden="false" customHeight="true" outlineLevel="0" collapsed="false">
      <c r="A429" s="248"/>
    </row>
    <row r="430" customFormat="false" ht="15.75" hidden="false" customHeight="true" outlineLevel="0" collapsed="false">
      <c r="A430" s="248"/>
    </row>
    <row r="431" customFormat="false" ht="15.75" hidden="false" customHeight="true" outlineLevel="0" collapsed="false">
      <c r="A431" s="248"/>
    </row>
    <row r="432" customFormat="false" ht="15.75" hidden="false" customHeight="true" outlineLevel="0" collapsed="false">
      <c r="A432" s="248"/>
    </row>
    <row r="433" customFormat="false" ht="15.75" hidden="false" customHeight="true" outlineLevel="0" collapsed="false">
      <c r="A433" s="248"/>
    </row>
    <row r="434" customFormat="false" ht="15.75" hidden="false" customHeight="true" outlineLevel="0" collapsed="false">
      <c r="A434" s="248"/>
    </row>
    <row r="435" customFormat="false" ht="15.75" hidden="false" customHeight="true" outlineLevel="0" collapsed="false">
      <c r="A435" s="248"/>
    </row>
    <row r="436" customFormat="false" ht="15.75" hidden="false" customHeight="true" outlineLevel="0" collapsed="false">
      <c r="A436" s="248"/>
    </row>
    <row r="437" customFormat="false" ht="15.75" hidden="false" customHeight="true" outlineLevel="0" collapsed="false">
      <c r="A437" s="248"/>
    </row>
    <row r="438" customFormat="false" ht="15.75" hidden="false" customHeight="true" outlineLevel="0" collapsed="false">
      <c r="A438" s="248"/>
    </row>
    <row r="439" customFormat="false" ht="15.75" hidden="false" customHeight="true" outlineLevel="0" collapsed="false">
      <c r="A439" s="248"/>
    </row>
    <row r="440" customFormat="false" ht="15.75" hidden="false" customHeight="true" outlineLevel="0" collapsed="false">
      <c r="A440" s="248"/>
    </row>
    <row r="441" customFormat="false" ht="15.75" hidden="false" customHeight="true" outlineLevel="0" collapsed="false">
      <c r="A441" s="248"/>
    </row>
    <row r="442" customFormat="false" ht="15.75" hidden="false" customHeight="true" outlineLevel="0" collapsed="false">
      <c r="A442" s="248"/>
    </row>
    <row r="443" customFormat="false" ht="15.75" hidden="false" customHeight="true" outlineLevel="0" collapsed="false">
      <c r="A443" s="248"/>
    </row>
    <row r="444" customFormat="false" ht="15.75" hidden="false" customHeight="true" outlineLevel="0" collapsed="false">
      <c r="A444" s="248"/>
    </row>
    <row r="445" customFormat="false" ht="15.75" hidden="false" customHeight="true" outlineLevel="0" collapsed="false">
      <c r="A445" s="248"/>
    </row>
    <row r="446" customFormat="false" ht="15.75" hidden="false" customHeight="true" outlineLevel="0" collapsed="false">
      <c r="A446" s="248"/>
    </row>
    <row r="447" customFormat="false" ht="15.75" hidden="false" customHeight="true" outlineLevel="0" collapsed="false">
      <c r="A447" s="248"/>
    </row>
    <row r="448" customFormat="false" ht="15.75" hidden="false" customHeight="true" outlineLevel="0" collapsed="false">
      <c r="A448" s="248"/>
    </row>
    <row r="449" customFormat="false" ht="15.75" hidden="false" customHeight="true" outlineLevel="0" collapsed="false">
      <c r="A449" s="248"/>
    </row>
    <row r="450" customFormat="false" ht="15.75" hidden="false" customHeight="true" outlineLevel="0" collapsed="false">
      <c r="A450" s="248"/>
    </row>
    <row r="451" customFormat="false" ht="15.75" hidden="false" customHeight="true" outlineLevel="0" collapsed="false">
      <c r="A451" s="248"/>
    </row>
    <row r="452" customFormat="false" ht="15.75" hidden="false" customHeight="true" outlineLevel="0" collapsed="false">
      <c r="A452" s="248"/>
    </row>
    <row r="453" customFormat="false" ht="15.75" hidden="false" customHeight="true" outlineLevel="0" collapsed="false">
      <c r="A453" s="248"/>
    </row>
    <row r="454" customFormat="false" ht="15.75" hidden="false" customHeight="true" outlineLevel="0" collapsed="false">
      <c r="A454" s="248"/>
    </row>
    <row r="455" customFormat="false" ht="15.75" hidden="false" customHeight="true" outlineLevel="0" collapsed="false">
      <c r="A455" s="248"/>
    </row>
    <row r="456" customFormat="false" ht="15.75" hidden="false" customHeight="true" outlineLevel="0" collapsed="false">
      <c r="A456" s="248"/>
    </row>
    <row r="457" customFormat="false" ht="15.75" hidden="false" customHeight="true" outlineLevel="0" collapsed="false">
      <c r="A457" s="248"/>
    </row>
    <row r="458" customFormat="false" ht="15.75" hidden="false" customHeight="true" outlineLevel="0" collapsed="false">
      <c r="A458" s="248"/>
    </row>
    <row r="459" customFormat="false" ht="15.75" hidden="false" customHeight="true" outlineLevel="0" collapsed="false">
      <c r="A459" s="248"/>
    </row>
    <row r="460" customFormat="false" ht="15.75" hidden="false" customHeight="true" outlineLevel="0" collapsed="false">
      <c r="A460" s="248"/>
    </row>
    <row r="461" customFormat="false" ht="15.75" hidden="false" customHeight="true" outlineLevel="0" collapsed="false">
      <c r="A461" s="248"/>
    </row>
    <row r="462" customFormat="false" ht="15.75" hidden="false" customHeight="true" outlineLevel="0" collapsed="false">
      <c r="A462" s="248"/>
    </row>
    <row r="463" customFormat="false" ht="15.75" hidden="false" customHeight="true" outlineLevel="0" collapsed="false">
      <c r="A463" s="248"/>
    </row>
    <row r="464" customFormat="false" ht="15.75" hidden="false" customHeight="true" outlineLevel="0" collapsed="false">
      <c r="A464" s="248"/>
    </row>
    <row r="465" customFormat="false" ht="15.75" hidden="false" customHeight="true" outlineLevel="0" collapsed="false">
      <c r="A465" s="248"/>
    </row>
    <row r="466" customFormat="false" ht="15.75" hidden="false" customHeight="true" outlineLevel="0" collapsed="false">
      <c r="A466" s="248"/>
    </row>
    <row r="467" customFormat="false" ht="15.75" hidden="false" customHeight="true" outlineLevel="0" collapsed="false">
      <c r="A467" s="248"/>
    </row>
    <row r="468" customFormat="false" ht="15.75" hidden="false" customHeight="true" outlineLevel="0" collapsed="false">
      <c r="A468" s="248"/>
    </row>
    <row r="469" customFormat="false" ht="15.75" hidden="false" customHeight="true" outlineLevel="0" collapsed="false">
      <c r="A469" s="248"/>
    </row>
    <row r="470" customFormat="false" ht="15.75" hidden="false" customHeight="true" outlineLevel="0" collapsed="false">
      <c r="A470" s="248"/>
    </row>
    <row r="471" customFormat="false" ht="15.75" hidden="false" customHeight="true" outlineLevel="0" collapsed="false">
      <c r="A471" s="248"/>
    </row>
    <row r="472" customFormat="false" ht="15.75" hidden="false" customHeight="true" outlineLevel="0" collapsed="false">
      <c r="A472" s="248"/>
    </row>
    <row r="473" customFormat="false" ht="15.75" hidden="false" customHeight="true" outlineLevel="0" collapsed="false">
      <c r="A473" s="248"/>
    </row>
    <row r="474" customFormat="false" ht="15.75" hidden="false" customHeight="true" outlineLevel="0" collapsed="false">
      <c r="A474" s="248"/>
    </row>
    <row r="475" customFormat="false" ht="15.75" hidden="false" customHeight="true" outlineLevel="0" collapsed="false">
      <c r="A475" s="248"/>
    </row>
    <row r="476" customFormat="false" ht="15.75" hidden="false" customHeight="true" outlineLevel="0" collapsed="false">
      <c r="A476" s="248"/>
    </row>
    <row r="477" customFormat="false" ht="15.75" hidden="false" customHeight="true" outlineLevel="0" collapsed="false">
      <c r="A477" s="248"/>
    </row>
    <row r="478" customFormat="false" ht="15.75" hidden="false" customHeight="true" outlineLevel="0" collapsed="false">
      <c r="A478" s="248"/>
    </row>
    <row r="479" customFormat="false" ht="15.75" hidden="false" customHeight="true" outlineLevel="0" collapsed="false">
      <c r="A479" s="248"/>
    </row>
    <row r="480" customFormat="false" ht="15.75" hidden="false" customHeight="true" outlineLevel="0" collapsed="false">
      <c r="A480" s="248"/>
    </row>
    <row r="481" customFormat="false" ht="15.75" hidden="false" customHeight="true" outlineLevel="0" collapsed="false">
      <c r="A481" s="248"/>
    </row>
    <row r="482" customFormat="false" ht="15.75" hidden="false" customHeight="true" outlineLevel="0" collapsed="false">
      <c r="A482" s="248"/>
    </row>
    <row r="483" customFormat="false" ht="15.75" hidden="false" customHeight="true" outlineLevel="0" collapsed="false">
      <c r="A483" s="248"/>
    </row>
    <row r="484" customFormat="false" ht="15.75" hidden="false" customHeight="true" outlineLevel="0" collapsed="false">
      <c r="A484" s="248"/>
    </row>
    <row r="485" customFormat="false" ht="15.75" hidden="false" customHeight="true" outlineLevel="0" collapsed="false">
      <c r="A485" s="248"/>
    </row>
    <row r="486" customFormat="false" ht="15.75" hidden="false" customHeight="true" outlineLevel="0" collapsed="false">
      <c r="A486" s="248"/>
    </row>
    <row r="487" customFormat="false" ht="15.75" hidden="false" customHeight="true" outlineLevel="0" collapsed="false">
      <c r="A487" s="248"/>
    </row>
    <row r="488" customFormat="false" ht="15.75" hidden="false" customHeight="true" outlineLevel="0" collapsed="false">
      <c r="A488" s="248"/>
    </row>
    <row r="489" customFormat="false" ht="15.75" hidden="false" customHeight="true" outlineLevel="0" collapsed="false">
      <c r="A489" s="248"/>
    </row>
    <row r="490" customFormat="false" ht="15.75" hidden="false" customHeight="true" outlineLevel="0" collapsed="false">
      <c r="A490" s="248"/>
    </row>
    <row r="491" customFormat="false" ht="15.75" hidden="false" customHeight="true" outlineLevel="0" collapsed="false">
      <c r="A491" s="248"/>
    </row>
    <row r="492" customFormat="false" ht="15.75" hidden="false" customHeight="true" outlineLevel="0" collapsed="false">
      <c r="A492" s="248"/>
    </row>
    <row r="493" customFormat="false" ht="15.75" hidden="false" customHeight="true" outlineLevel="0" collapsed="false">
      <c r="A493" s="248"/>
    </row>
    <row r="494" customFormat="false" ht="15.75" hidden="false" customHeight="true" outlineLevel="0" collapsed="false">
      <c r="A494" s="248"/>
    </row>
    <row r="495" customFormat="false" ht="15.75" hidden="false" customHeight="true" outlineLevel="0" collapsed="false">
      <c r="A495" s="248"/>
    </row>
    <row r="496" customFormat="false" ht="15.75" hidden="false" customHeight="true" outlineLevel="0" collapsed="false">
      <c r="A496" s="248"/>
    </row>
    <row r="497" customFormat="false" ht="15.75" hidden="false" customHeight="true" outlineLevel="0" collapsed="false">
      <c r="A497" s="248"/>
    </row>
    <row r="498" customFormat="false" ht="15.75" hidden="false" customHeight="true" outlineLevel="0" collapsed="false">
      <c r="A498" s="248"/>
    </row>
    <row r="499" customFormat="false" ht="15.75" hidden="false" customHeight="true" outlineLevel="0" collapsed="false">
      <c r="A499" s="248"/>
    </row>
    <row r="500" customFormat="false" ht="15.75" hidden="false" customHeight="true" outlineLevel="0" collapsed="false">
      <c r="A500" s="248"/>
    </row>
    <row r="501" customFormat="false" ht="15.75" hidden="false" customHeight="true" outlineLevel="0" collapsed="false">
      <c r="A501" s="248"/>
    </row>
    <row r="502" customFormat="false" ht="15.75" hidden="false" customHeight="true" outlineLevel="0" collapsed="false">
      <c r="A502" s="248"/>
    </row>
    <row r="503" customFormat="false" ht="15.75" hidden="false" customHeight="true" outlineLevel="0" collapsed="false">
      <c r="A503" s="248"/>
    </row>
    <row r="504" customFormat="false" ht="15.75" hidden="false" customHeight="true" outlineLevel="0" collapsed="false">
      <c r="A504" s="248"/>
    </row>
    <row r="505" customFormat="false" ht="15.75" hidden="false" customHeight="true" outlineLevel="0" collapsed="false">
      <c r="A505" s="248"/>
    </row>
    <row r="506" customFormat="false" ht="15.75" hidden="false" customHeight="true" outlineLevel="0" collapsed="false">
      <c r="A506" s="248"/>
    </row>
    <row r="507" customFormat="false" ht="15.75" hidden="false" customHeight="true" outlineLevel="0" collapsed="false">
      <c r="A507" s="248"/>
    </row>
    <row r="508" customFormat="false" ht="15.75" hidden="false" customHeight="true" outlineLevel="0" collapsed="false">
      <c r="A508" s="248"/>
    </row>
    <row r="509" customFormat="false" ht="15.75" hidden="false" customHeight="true" outlineLevel="0" collapsed="false">
      <c r="A509" s="248"/>
    </row>
    <row r="510" customFormat="false" ht="15.75" hidden="false" customHeight="true" outlineLevel="0" collapsed="false">
      <c r="A510" s="248"/>
    </row>
    <row r="511" customFormat="false" ht="15.75" hidden="false" customHeight="true" outlineLevel="0" collapsed="false">
      <c r="A511" s="248"/>
    </row>
    <row r="512" customFormat="false" ht="15.75" hidden="false" customHeight="true" outlineLevel="0" collapsed="false">
      <c r="A512" s="248"/>
    </row>
    <row r="513" customFormat="false" ht="15.75" hidden="false" customHeight="true" outlineLevel="0" collapsed="false">
      <c r="A513" s="248"/>
    </row>
    <row r="514" customFormat="false" ht="15.75" hidden="false" customHeight="true" outlineLevel="0" collapsed="false">
      <c r="A514" s="248"/>
    </row>
    <row r="515" customFormat="false" ht="15.75" hidden="false" customHeight="true" outlineLevel="0" collapsed="false">
      <c r="A515" s="248"/>
    </row>
    <row r="516" customFormat="false" ht="15.75" hidden="false" customHeight="true" outlineLevel="0" collapsed="false">
      <c r="A516" s="248"/>
    </row>
    <row r="517" customFormat="false" ht="15.75" hidden="false" customHeight="true" outlineLevel="0" collapsed="false">
      <c r="A517" s="248"/>
    </row>
    <row r="518" customFormat="false" ht="15.75" hidden="false" customHeight="true" outlineLevel="0" collapsed="false">
      <c r="A518" s="248"/>
    </row>
    <row r="519" customFormat="false" ht="15.75" hidden="false" customHeight="true" outlineLevel="0" collapsed="false">
      <c r="A519" s="248"/>
    </row>
    <row r="520" customFormat="false" ht="15.75" hidden="false" customHeight="true" outlineLevel="0" collapsed="false">
      <c r="A520" s="248"/>
    </row>
    <row r="521" customFormat="false" ht="15.75" hidden="false" customHeight="true" outlineLevel="0" collapsed="false">
      <c r="A521" s="248"/>
    </row>
    <row r="522" customFormat="false" ht="15.75" hidden="false" customHeight="true" outlineLevel="0" collapsed="false">
      <c r="A522" s="248"/>
    </row>
    <row r="523" customFormat="false" ht="15.75" hidden="false" customHeight="true" outlineLevel="0" collapsed="false">
      <c r="A523" s="248"/>
    </row>
    <row r="524" customFormat="false" ht="15.75" hidden="false" customHeight="true" outlineLevel="0" collapsed="false">
      <c r="A524" s="248"/>
    </row>
    <row r="525" customFormat="false" ht="15.75" hidden="false" customHeight="true" outlineLevel="0" collapsed="false">
      <c r="A525" s="248"/>
    </row>
    <row r="526" customFormat="false" ht="15.75" hidden="false" customHeight="true" outlineLevel="0" collapsed="false">
      <c r="A526" s="248"/>
    </row>
    <row r="527" customFormat="false" ht="15.75" hidden="false" customHeight="true" outlineLevel="0" collapsed="false">
      <c r="A527" s="248"/>
    </row>
    <row r="528" customFormat="false" ht="15.75" hidden="false" customHeight="true" outlineLevel="0" collapsed="false">
      <c r="A528" s="248"/>
    </row>
    <row r="529" customFormat="false" ht="15.75" hidden="false" customHeight="true" outlineLevel="0" collapsed="false">
      <c r="A529" s="248"/>
    </row>
    <row r="530" customFormat="false" ht="15.75" hidden="false" customHeight="true" outlineLevel="0" collapsed="false">
      <c r="A530" s="248"/>
    </row>
    <row r="531" customFormat="false" ht="15.75" hidden="false" customHeight="true" outlineLevel="0" collapsed="false">
      <c r="A531" s="248"/>
    </row>
    <row r="532" customFormat="false" ht="15.75" hidden="false" customHeight="true" outlineLevel="0" collapsed="false">
      <c r="A532" s="248"/>
    </row>
    <row r="533" customFormat="false" ht="15.75" hidden="false" customHeight="true" outlineLevel="0" collapsed="false">
      <c r="A533" s="248"/>
    </row>
    <row r="534" customFormat="false" ht="15.75" hidden="false" customHeight="true" outlineLevel="0" collapsed="false">
      <c r="A534" s="248"/>
    </row>
    <row r="535" customFormat="false" ht="15.75" hidden="false" customHeight="true" outlineLevel="0" collapsed="false">
      <c r="A535" s="248"/>
    </row>
    <row r="536" customFormat="false" ht="15.75" hidden="false" customHeight="true" outlineLevel="0" collapsed="false">
      <c r="A536" s="248"/>
    </row>
    <row r="537" customFormat="false" ht="15.75" hidden="false" customHeight="true" outlineLevel="0" collapsed="false">
      <c r="A537" s="248"/>
    </row>
    <row r="538" customFormat="false" ht="15.75" hidden="false" customHeight="true" outlineLevel="0" collapsed="false">
      <c r="A538" s="248"/>
    </row>
    <row r="539" customFormat="false" ht="15.75" hidden="false" customHeight="true" outlineLevel="0" collapsed="false">
      <c r="A539" s="248"/>
    </row>
    <row r="540" customFormat="false" ht="15.75" hidden="false" customHeight="true" outlineLevel="0" collapsed="false">
      <c r="A540" s="248"/>
    </row>
    <row r="541" customFormat="false" ht="15.75" hidden="false" customHeight="true" outlineLevel="0" collapsed="false">
      <c r="A541" s="248"/>
    </row>
    <row r="542" customFormat="false" ht="15.75" hidden="false" customHeight="true" outlineLevel="0" collapsed="false">
      <c r="A542" s="248"/>
    </row>
    <row r="543" customFormat="false" ht="15.75" hidden="false" customHeight="true" outlineLevel="0" collapsed="false">
      <c r="A543" s="248"/>
    </row>
    <row r="544" customFormat="false" ht="15.75" hidden="false" customHeight="true" outlineLevel="0" collapsed="false">
      <c r="A544" s="248"/>
    </row>
    <row r="545" customFormat="false" ht="15.75" hidden="false" customHeight="true" outlineLevel="0" collapsed="false">
      <c r="A545" s="248"/>
    </row>
    <row r="546" customFormat="false" ht="15.75" hidden="false" customHeight="true" outlineLevel="0" collapsed="false">
      <c r="A546" s="248"/>
    </row>
    <row r="547" customFormat="false" ht="15.75" hidden="false" customHeight="true" outlineLevel="0" collapsed="false">
      <c r="A547" s="248"/>
    </row>
    <row r="548" customFormat="false" ht="15.75" hidden="false" customHeight="true" outlineLevel="0" collapsed="false">
      <c r="A548" s="248"/>
    </row>
    <row r="549" customFormat="false" ht="15.75" hidden="false" customHeight="true" outlineLevel="0" collapsed="false">
      <c r="A549" s="248"/>
    </row>
    <row r="550" customFormat="false" ht="15.75" hidden="false" customHeight="true" outlineLevel="0" collapsed="false">
      <c r="A550" s="248"/>
    </row>
    <row r="551" customFormat="false" ht="15.75" hidden="false" customHeight="true" outlineLevel="0" collapsed="false">
      <c r="A551" s="248"/>
    </row>
    <row r="552" customFormat="false" ht="15.75" hidden="false" customHeight="true" outlineLevel="0" collapsed="false">
      <c r="A552" s="248"/>
    </row>
    <row r="553" customFormat="false" ht="15.75" hidden="false" customHeight="true" outlineLevel="0" collapsed="false">
      <c r="A553" s="248"/>
    </row>
    <row r="554" customFormat="false" ht="15.75" hidden="false" customHeight="true" outlineLevel="0" collapsed="false">
      <c r="A554" s="248"/>
    </row>
    <row r="555" customFormat="false" ht="15.75" hidden="false" customHeight="true" outlineLevel="0" collapsed="false">
      <c r="A555" s="248"/>
    </row>
    <row r="556" customFormat="false" ht="15.75" hidden="false" customHeight="true" outlineLevel="0" collapsed="false">
      <c r="A556" s="248"/>
    </row>
    <row r="557" customFormat="false" ht="15.75" hidden="false" customHeight="true" outlineLevel="0" collapsed="false">
      <c r="A557" s="248"/>
    </row>
    <row r="558" customFormat="false" ht="15.75" hidden="false" customHeight="true" outlineLevel="0" collapsed="false">
      <c r="A558" s="248"/>
    </row>
    <row r="559" customFormat="false" ht="15.75" hidden="false" customHeight="true" outlineLevel="0" collapsed="false">
      <c r="A559" s="248"/>
    </row>
    <row r="560" customFormat="false" ht="15.75" hidden="false" customHeight="true" outlineLevel="0" collapsed="false">
      <c r="A560" s="248"/>
    </row>
    <row r="561" customFormat="false" ht="15.75" hidden="false" customHeight="true" outlineLevel="0" collapsed="false">
      <c r="A561" s="248"/>
    </row>
    <row r="562" customFormat="false" ht="15.75" hidden="false" customHeight="true" outlineLevel="0" collapsed="false">
      <c r="A562" s="248"/>
    </row>
    <row r="563" customFormat="false" ht="15.75" hidden="false" customHeight="true" outlineLevel="0" collapsed="false">
      <c r="A563" s="248"/>
    </row>
    <row r="564" customFormat="false" ht="15.75" hidden="false" customHeight="true" outlineLevel="0" collapsed="false">
      <c r="A564" s="248"/>
    </row>
    <row r="565" customFormat="false" ht="15.75" hidden="false" customHeight="true" outlineLevel="0" collapsed="false">
      <c r="A565" s="248"/>
    </row>
    <row r="566" customFormat="false" ht="15.75" hidden="false" customHeight="true" outlineLevel="0" collapsed="false">
      <c r="A566" s="248"/>
    </row>
    <row r="567" customFormat="false" ht="15.75" hidden="false" customHeight="true" outlineLevel="0" collapsed="false">
      <c r="A567" s="248"/>
    </row>
    <row r="568" customFormat="false" ht="15.75" hidden="false" customHeight="true" outlineLevel="0" collapsed="false">
      <c r="A568" s="248"/>
    </row>
    <row r="569" customFormat="false" ht="15.75" hidden="false" customHeight="true" outlineLevel="0" collapsed="false">
      <c r="A569" s="248"/>
    </row>
    <row r="570" customFormat="false" ht="15.75" hidden="false" customHeight="true" outlineLevel="0" collapsed="false">
      <c r="A570" s="248"/>
    </row>
    <row r="571" customFormat="false" ht="15.75" hidden="false" customHeight="true" outlineLevel="0" collapsed="false">
      <c r="A571" s="248"/>
    </row>
    <row r="572" customFormat="false" ht="15.75" hidden="false" customHeight="true" outlineLevel="0" collapsed="false">
      <c r="A572" s="248"/>
    </row>
    <row r="573" customFormat="false" ht="15.75" hidden="false" customHeight="true" outlineLevel="0" collapsed="false">
      <c r="A573" s="248"/>
    </row>
    <row r="574" customFormat="false" ht="15.75" hidden="false" customHeight="true" outlineLevel="0" collapsed="false">
      <c r="A574" s="248"/>
    </row>
    <row r="575" customFormat="false" ht="15.75" hidden="false" customHeight="true" outlineLevel="0" collapsed="false">
      <c r="A575" s="248"/>
    </row>
    <row r="576" customFormat="false" ht="15.75" hidden="false" customHeight="true" outlineLevel="0" collapsed="false">
      <c r="A576" s="248"/>
    </row>
    <row r="577" customFormat="false" ht="15.75" hidden="false" customHeight="true" outlineLevel="0" collapsed="false">
      <c r="A577" s="248"/>
    </row>
    <row r="578" customFormat="false" ht="15.75" hidden="false" customHeight="true" outlineLevel="0" collapsed="false">
      <c r="A578" s="248"/>
    </row>
    <row r="579" customFormat="false" ht="15.75" hidden="false" customHeight="true" outlineLevel="0" collapsed="false">
      <c r="A579" s="248"/>
    </row>
    <row r="580" customFormat="false" ht="15.75" hidden="false" customHeight="true" outlineLevel="0" collapsed="false">
      <c r="A580" s="248"/>
    </row>
    <row r="581" customFormat="false" ht="15.75" hidden="false" customHeight="true" outlineLevel="0" collapsed="false">
      <c r="A581" s="248"/>
    </row>
    <row r="582" customFormat="false" ht="15.75" hidden="false" customHeight="true" outlineLevel="0" collapsed="false">
      <c r="A582" s="248"/>
    </row>
    <row r="583" customFormat="false" ht="15.75" hidden="false" customHeight="true" outlineLevel="0" collapsed="false">
      <c r="A583" s="248"/>
    </row>
    <row r="584" customFormat="false" ht="15.75" hidden="false" customHeight="true" outlineLevel="0" collapsed="false">
      <c r="A584" s="248"/>
    </row>
    <row r="585" customFormat="false" ht="15.75" hidden="false" customHeight="true" outlineLevel="0" collapsed="false">
      <c r="A585" s="248"/>
    </row>
    <row r="586" customFormat="false" ht="15.75" hidden="false" customHeight="true" outlineLevel="0" collapsed="false">
      <c r="A586" s="248"/>
    </row>
    <row r="587" customFormat="false" ht="15.75" hidden="false" customHeight="true" outlineLevel="0" collapsed="false">
      <c r="A587" s="248"/>
    </row>
    <row r="588" customFormat="false" ht="15.75" hidden="false" customHeight="true" outlineLevel="0" collapsed="false">
      <c r="A588" s="248"/>
    </row>
    <row r="589" customFormat="false" ht="15.75" hidden="false" customHeight="true" outlineLevel="0" collapsed="false">
      <c r="A589" s="248"/>
    </row>
    <row r="590" customFormat="false" ht="15.75" hidden="false" customHeight="true" outlineLevel="0" collapsed="false">
      <c r="A590" s="248"/>
    </row>
    <row r="591" customFormat="false" ht="15.75" hidden="false" customHeight="true" outlineLevel="0" collapsed="false">
      <c r="A591" s="248"/>
    </row>
    <row r="592" customFormat="false" ht="15.75" hidden="false" customHeight="true" outlineLevel="0" collapsed="false">
      <c r="A592" s="248"/>
    </row>
    <row r="593" customFormat="false" ht="15.75" hidden="false" customHeight="true" outlineLevel="0" collapsed="false">
      <c r="A593" s="248"/>
    </row>
    <row r="594" customFormat="false" ht="15.75" hidden="false" customHeight="true" outlineLevel="0" collapsed="false">
      <c r="A594" s="248"/>
    </row>
    <row r="595" customFormat="false" ht="15.75" hidden="false" customHeight="true" outlineLevel="0" collapsed="false">
      <c r="A595" s="248"/>
    </row>
    <row r="596" customFormat="false" ht="15.75" hidden="false" customHeight="true" outlineLevel="0" collapsed="false">
      <c r="A596" s="248"/>
    </row>
    <row r="597" customFormat="false" ht="15.75" hidden="false" customHeight="true" outlineLevel="0" collapsed="false">
      <c r="A597" s="248"/>
    </row>
    <row r="598" customFormat="false" ht="15.75" hidden="false" customHeight="true" outlineLevel="0" collapsed="false">
      <c r="A598" s="248"/>
    </row>
    <row r="599" customFormat="false" ht="15.75" hidden="false" customHeight="true" outlineLevel="0" collapsed="false">
      <c r="A599" s="248"/>
    </row>
    <row r="600" customFormat="false" ht="15.75" hidden="false" customHeight="true" outlineLevel="0" collapsed="false">
      <c r="A600" s="248"/>
    </row>
    <row r="601" customFormat="false" ht="15.75" hidden="false" customHeight="true" outlineLevel="0" collapsed="false">
      <c r="A601" s="248"/>
    </row>
    <row r="602" customFormat="false" ht="15.75" hidden="false" customHeight="true" outlineLevel="0" collapsed="false">
      <c r="A602" s="248"/>
    </row>
    <row r="603" customFormat="false" ht="15.75" hidden="false" customHeight="true" outlineLevel="0" collapsed="false">
      <c r="A603" s="248"/>
    </row>
    <row r="604" customFormat="false" ht="15.75" hidden="false" customHeight="true" outlineLevel="0" collapsed="false">
      <c r="A604" s="248"/>
    </row>
    <row r="605" customFormat="false" ht="15.75" hidden="false" customHeight="true" outlineLevel="0" collapsed="false">
      <c r="A605" s="248"/>
    </row>
    <row r="606" customFormat="false" ht="15.75" hidden="false" customHeight="true" outlineLevel="0" collapsed="false">
      <c r="A606" s="248"/>
    </row>
    <row r="607" customFormat="false" ht="15.75" hidden="false" customHeight="true" outlineLevel="0" collapsed="false">
      <c r="A607" s="248"/>
    </row>
    <row r="608" customFormat="false" ht="15.75" hidden="false" customHeight="true" outlineLevel="0" collapsed="false">
      <c r="A608" s="248"/>
    </row>
    <row r="609" customFormat="false" ht="15.75" hidden="false" customHeight="true" outlineLevel="0" collapsed="false">
      <c r="A609" s="248"/>
    </row>
    <row r="610" customFormat="false" ht="15.75" hidden="false" customHeight="true" outlineLevel="0" collapsed="false">
      <c r="A610" s="248"/>
    </row>
    <row r="611" customFormat="false" ht="15.75" hidden="false" customHeight="true" outlineLevel="0" collapsed="false">
      <c r="A611" s="248"/>
    </row>
    <row r="612" customFormat="false" ht="15.75" hidden="false" customHeight="true" outlineLevel="0" collapsed="false">
      <c r="A612" s="248"/>
    </row>
    <row r="613" customFormat="false" ht="15.75" hidden="false" customHeight="true" outlineLevel="0" collapsed="false">
      <c r="A613" s="248"/>
    </row>
    <row r="614" customFormat="false" ht="15.75" hidden="false" customHeight="true" outlineLevel="0" collapsed="false">
      <c r="A614" s="248"/>
    </row>
    <row r="615" customFormat="false" ht="15.75" hidden="false" customHeight="true" outlineLevel="0" collapsed="false">
      <c r="A615" s="248"/>
    </row>
    <row r="616" customFormat="false" ht="15.75" hidden="false" customHeight="true" outlineLevel="0" collapsed="false">
      <c r="A616" s="248"/>
    </row>
    <row r="617" customFormat="false" ht="15.75" hidden="false" customHeight="true" outlineLevel="0" collapsed="false">
      <c r="A617" s="248"/>
    </row>
    <row r="618" customFormat="false" ht="15.75" hidden="false" customHeight="true" outlineLevel="0" collapsed="false">
      <c r="A618" s="248"/>
    </row>
    <row r="619" customFormat="false" ht="15.75" hidden="false" customHeight="true" outlineLevel="0" collapsed="false">
      <c r="A619" s="248"/>
    </row>
    <row r="620" customFormat="false" ht="15.75" hidden="false" customHeight="true" outlineLevel="0" collapsed="false">
      <c r="A620" s="248"/>
    </row>
    <row r="621" customFormat="false" ht="15.75" hidden="false" customHeight="true" outlineLevel="0" collapsed="false">
      <c r="A621" s="248"/>
    </row>
    <row r="622" customFormat="false" ht="15.75" hidden="false" customHeight="true" outlineLevel="0" collapsed="false">
      <c r="A622" s="248"/>
    </row>
    <row r="623" customFormat="false" ht="15.75" hidden="false" customHeight="true" outlineLevel="0" collapsed="false">
      <c r="A623" s="248"/>
    </row>
    <row r="624" customFormat="false" ht="15.75" hidden="false" customHeight="true" outlineLevel="0" collapsed="false">
      <c r="A624" s="248"/>
    </row>
    <row r="625" customFormat="false" ht="15.75" hidden="false" customHeight="true" outlineLevel="0" collapsed="false">
      <c r="A625" s="248"/>
    </row>
    <row r="626" customFormat="false" ht="15.75" hidden="false" customHeight="true" outlineLevel="0" collapsed="false">
      <c r="A626" s="248"/>
    </row>
    <row r="627" customFormat="false" ht="15.75" hidden="false" customHeight="true" outlineLevel="0" collapsed="false">
      <c r="A627" s="248"/>
    </row>
    <row r="628" customFormat="false" ht="15.75" hidden="false" customHeight="true" outlineLevel="0" collapsed="false">
      <c r="A628" s="248"/>
    </row>
    <row r="629" customFormat="false" ht="15.75" hidden="false" customHeight="true" outlineLevel="0" collapsed="false">
      <c r="A629" s="248"/>
    </row>
    <row r="630" customFormat="false" ht="15.75" hidden="false" customHeight="true" outlineLevel="0" collapsed="false">
      <c r="A630" s="248"/>
    </row>
    <row r="631" customFormat="false" ht="15.75" hidden="false" customHeight="true" outlineLevel="0" collapsed="false">
      <c r="A631" s="248"/>
    </row>
    <row r="632" customFormat="false" ht="15.75" hidden="false" customHeight="true" outlineLevel="0" collapsed="false">
      <c r="A632" s="248"/>
    </row>
    <row r="633" customFormat="false" ht="15.75" hidden="false" customHeight="true" outlineLevel="0" collapsed="false">
      <c r="A633" s="248"/>
    </row>
    <row r="634" customFormat="false" ht="15.75" hidden="false" customHeight="true" outlineLevel="0" collapsed="false">
      <c r="A634" s="248"/>
    </row>
    <row r="635" customFormat="false" ht="15.75" hidden="false" customHeight="true" outlineLevel="0" collapsed="false">
      <c r="A635" s="248"/>
    </row>
    <row r="636" customFormat="false" ht="15.75" hidden="false" customHeight="true" outlineLevel="0" collapsed="false">
      <c r="A636" s="248"/>
    </row>
    <row r="637" customFormat="false" ht="15.75" hidden="false" customHeight="true" outlineLevel="0" collapsed="false">
      <c r="A637" s="248"/>
    </row>
    <row r="638" customFormat="false" ht="15.75" hidden="false" customHeight="true" outlineLevel="0" collapsed="false">
      <c r="A638" s="248"/>
    </row>
    <row r="639" customFormat="false" ht="15.75" hidden="false" customHeight="true" outlineLevel="0" collapsed="false">
      <c r="A639" s="248"/>
    </row>
    <row r="640" customFormat="false" ht="15.75" hidden="false" customHeight="true" outlineLevel="0" collapsed="false">
      <c r="A640" s="248"/>
    </row>
    <row r="641" customFormat="false" ht="15.75" hidden="false" customHeight="true" outlineLevel="0" collapsed="false">
      <c r="A641" s="248"/>
    </row>
    <row r="642" customFormat="false" ht="15.75" hidden="false" customHeight="true" outlineLevel="0" collapsed="false">
      <c r="A642" s="248"/>
    </row>
    <row r="643" customFormat="false" ht="15.75" hidden="false" customHeight="true" outlineLevel="0" collapsed="false">
      <c r="A643" s="248"/>
    </row>
    <row r="644" customFormat="false" ht="15.75" hidden="false" customHeight="true" outlineLevel="0" collapsed="false">
      <c r="A644" s="248"/>
    </row>
    <row r="645" customFormat="false" ht="15.75" hidden="false" customHeight="true" outlineLevel="0" collapsed="false">
      <c r="A645" s="248"/>
    </row>
    <row r="646" customFormat="false" ht="15.75" hidden="false" customHeight="true" outlineLevel="0" collapsed="false">
      <c r="A646" s="248"/>
    </row>
    <row r="647" customFormat="false" ht="15.75" hidden="false" customHeight="true" outlineLevel="0" collapsed="false">
      <c r="A647" s="248"/>
    </row>
    <row r="648" customFormat="false" ht="15.75" hidden="false" customHeight="true" outlineLevel="0" collapsed="false">
      <c r="A648" s="248"/>
    </row>
    <row r="649" customFormat="false" ht="15.75" hidden="false" customHeight="true" outlineLevel="0" collapsed="false">
      <c r="A649" s="248"/>
    </row>
    <row r="650" customFormat="false" ht="15.75" hidden="false" customHeight="true" outlineLevel="0" collapsed="false">
      <c r="A650" s="248"/>
    </row>
    <row r="651" customFormat="false" ht="15.75" hidden="false" customHeight="true" outlineLevel="0" collapsed="false">
      <c r="A651" s="248"/>
    </row>
    <row r="652" customFormat="false" ht="15.75" hidden="false" customHeight="true" outlineLevel="0" collapsed="false">
      <c r="A652" s="248"/>
    </row>
    <row r="653" customFormat="false" ht="15.75" hidden="false" customHeight="true" outlineLevel="0" collapsed="false">
      <c r="A653" s="248"/>
    </row>
    <row r="654" customFormat="false" ht="15.75" hidden="false" customHeight="true" outlineLevel="0" collapsed="false">
      <c r="A654" s="248"/>
    </row>
    <row r="655" customFormat="false" ht="15.75" hidden="false" customHeight="true" outlineLevel="0" collapsed="false">
      <c r="A655" s="248"/>
    </row>
    <row r="656" customFormat="false" ht="15.75" hidden="false" customHeight="true" outlineLevel="0" collapsed="false">
      <c r="A656" s="248"/>
    </row>
    <row r="657" customFormat="false" ht="15.75" hidden="false" customHeight="true" outlineLevel="0" collapsed="false">
      <c r="A657" s="248"/>
    </row>
    <row r="658" customFormat="false" ht="15.75" hidden="false" customHeight="true" outlineLevel="0" collapsed="false">
      <c r="A658" s="248"/>
    </row>
    <row r="659" customFormat="false" ht="15.75" hidden="false" customHeight="true" outlineLevel="0" collapsed="false">
      <c r="A659" s="248"/>
    </row>
    <row r="660" customFormat="false" ht="15.75" hidden="false" customHeight="true" outlineLevel="0" collapsed="false">
      <c r="A660" s="248"/>
    </row>
    <row r="661" customFormat="false" ht="15.75" hidden="false" customHeight="true" outlineLevel="0" collapsed="false">
      <c r="A661" s="248"/>
    </row>
    <row r="662" customFormat="false" ht="15.75" hidden="false" customHeight="true" outlineLevel="0" collapsed="false">
      <c r="A662" s="248"/>
    </row>
    <row r="663" customFormat="false" ht="15.75" hidden="false" customHeight="true" outlineLevel="0" collapsed="false">
      <c r="A663" s="248"/>
    </row>
    <row r="664" customFormat="false" ht="15.75" hidden="false" customHeight="true" outlineLevel="0" collapsed="false">
      <c r="A664" s="248"/>
    </row>
    <row r="665" customFormat="false" ht="15.75" hidden="false" customHeight="true" outlineLevel="0" collapsed="false">
      <c r="A665" s="248"/>
    </row>
    <row r="666" customFormat="false" ht="15.75" hidden="false" customHeight="true" outlineLevel="0" collapsed="false">
      <c r="A666" s="248"/>
    </row>
    <row r="667" customFormat="false" ht="15.75" hidden="false" customHeight="true" outlineLevel="0" collapsed="false">
      <c r="A667" s="248"/>
    </row>
    <row r="668" customFormat="false" ht="15.75" hidden="false" customHeight="true" outlineLevel="0" collapsed="false">
      <c r="A668" s="248"/>
    </row>
    <row r="669" customFormat="false" ht="15.75" hidden="false" customHeight="true" outlineLevel="0" collapsed="false">
      <c r="A669" s="248"/>
    </row>
    <row r="670" customFormat="false" ht="15.75" hidden="false" customHeight="true" outlineLevel="0" collapsed="false">
      <c r="A670" s="248"/>
    </row>
    <row r="671" customFormat="false" ht="15.75" hidden="false" customHeight="true" outlineLevel="0" collapsed="false">
      <c r="A671" s="248"/>
    </row>
    <row r="672" customFormat="false" ht="15.75" hidden="false" customHeight="true" outlineLevel="0" collapsed="false">
      <c r="A672" s="248"/>
    </row>
    <row r="673" customFormat="false" ht="15.75" hidden="false" customHeight="true" outlineLevel="0" collapsed="false">
      <c r="A673" s="248"/>
    </row>
    <row r="674" customFormat="false" ht="15.75" hidden="false" customHeight="true" outlineLevel="0" collapsed="false">
      <c r="A674" s="248"/>
    </row>
    <row r="675" customFormat="false" ht="15.75" hidden="false" customHeight="true" outlineLevel="0" collapsed="false">
      <c r="A675" s="248"/>
    </row>
    <row r="676" customFormat="false" ht="15.75" hidden="false" customHeight="true" outlineLevel="0" collapsed="false">
      <c r="A676" s="248"/>
    </row>
    <row r="677" customFormat="false" ht="15.75" hidden="false" customHeight="true" outlineLevel="0" collapsed="false">
      <c r="A677" s="248"/>
    </row>
    <row r="678" customFormat="false" ht="15.75" hidden="false" customHeight="true" outlineLevel="0" collapsed="false">
      <c r="A678" s="248"/>
    </row>
    <row r="679" customFormat="false" ht="15.75" hidden="false" customHeight="true" outlineLevel="0" collapsed="false">
      <c r="A679" s="248"/>
    </row>
    <row r="680" customFormat="false" ht="15.75" hidden="false" customHeight="true" outlineLevel="0" collapsed="false">
      <c r="A680" s="248"/>
    </row>
    <row r="681" customFormat="false" ht="15.75" hidden="false" customHeight="true" outlineLevel="0" collapsed="false">
      <c r="A681" s="248"/>
    </row>
    <row r="682" customFormat="false" ht="15.75" hidden="false" customHeight="true" outlineLevel="0" collapsed="false">
      <c r="A682" s="248"/>
    </row>
    <row r="683" customFormat="false" ht="15.75" hidden="false" customHeight="true" outlineLevel="0" collapsed="false">
      <c r="A683" s="248"/>
    </row>
    <row r="684" customFormat="false" ht="15.75" hidden="false" customHeight="true" outlineLevel="0" collapsed="false">
      <c r="A684" s="248"/>
    </row>
    <row r="685" customFormat="false" ht="15.75" hidden="false" customHeight="true" outlineLevel="0" collapsed="false">
      <c r="A685" s="248"/>
    </row>
    <row r="686" customFormat="false" ht="15.75" hidden="false" customHeight="true" outlineLevel="0" collapsed="false">
      <c r="A686" s="248"/>
    </row>
    <row r="687" customFormat="false" ht="15.75" hidden="false" customHeight="true" outlineLevel="0" collapsed="false">
      <c r="A687" s="248"/>
    </row>
    <row r="688" customFormat="false" ht="15.75" hidden="false" customHeight="true" outlineLevel="0" collapsed="false">
      <c r="A688" s="248"/>
    </row>
    <row r="689" customFormat="false" ht="15.75" hidden="false" customHeight="true" outlineLevel="0" collapsed="false">
      <c r="A689" s="248"/>
    </row>
    <row r="690" customFormat="false" ht="15.75" hidden="false" customHeight="true" outlineLevel="0" collapsed="false">
      <c r="A690" s="248"/>
    </row>
    <row r="691" customFormat="false" ht="15.75" hidden="false" customHeight="true" outlineLevel="0" collapsed="false">
      <c r="A691" s="248"/>
    </row>
    <row r="692" customFormat="false" ht="15.75" hidden="false" customHeight="true" outlineLevel="0" collapsed="false">
      <c r="A692" s="248"/>
    </row>
    <row r="693" customFormat="false" ht="15.75" hidden="false" customHeight="true" outlineLevel="0" collapsed="false">
      <c r="A693" s="248"/>
    </row>
    <row r="694" customFormat="false" ht="15.75" hidden="false" customHeight="true" outlineLevel="0" collapsed="false">
      <c r="A694" s="248"/>
    </row>
    <row r="695" customFormat="false" ht="15.75" hidden="false" customHeight="true" outlineLevel="0" collapsed="false">
      <c r="A695" s="248"/>
    </row>
    <row r="696" customFormat="false" ht="15.75" hidden="false" customHeight="true" outlineLevel="0" collapsed="false">
      <c r="A696" s="248"/>
    </row>
    <row r="697" customFormat="false" ht="15.75" hidden="false" customHeight="true" outlineLevel="0" collapsed="false">
      <c r="A697" s="248"/>
    </row>
    <row r="698" customFormat="false" ht="15.75" hidden="false" customHeight="true" outlineLevel="0" collapsed="false">
      <c r="A698" s="248"/>
    </row>
    <row r="699" customFormat="false" ht="15.75" hidden="false" customHeight="true" outlineLevel="0" collapsed="false">
      <c r="A699" s="248"/>
    </row>
    <row r="700" customFormat="false" ht="15.75" hidden="false" customHeight="true" outlineLevel="0" collapsed="false">
      <c r="A700" s="248"/>
    </row>
    <row r="701" customFormat="false" ht="15.75" hidden="false" customHeight="true" outlineLevel="0" collapsed="false">
      <c r="A701" s="248"/>
    </row>
    <row r="702" customFormat="false" ht="15.75" hidden="false" customHeight="true" outlineLevel="0" collapsed="false">
      <c r="A702" s="248"/>
    </row>
    <row r="703" customFormat="false" ht="15.75" hidden="false" customHeight="true" outlineLevel="0" collapsed="false">
      <c r="A703" s="248"/>
    </row>
    <row r="704" customFormat="false" ht="15.75" hidden="false" customHeight="true" outlineLevel="0" collapsed="false">
      <c r="A704" s="248"/>
    </row>
    <row r="705" customFormat="false" ht="15.75" hidden="false" customHeight="true" outlineLevel="0" collapsed="false">
      <c r="A705" s="248"/>
    </row>
    <row r="706" customFormat="false" ht="15.75" hidden="false" customHeight="true" outlineLevel="0" collapsed="false">
      <c r="A706" s="248"/>
    </row>
    <row r="707" customFormat="false" ht="15.75" hidden="false" customHeight="true" outlineLevel="0" collapsed="false">
      <c r="A707" s="248"/>
    </row>
    <row r="708" customFormat="false" ht="15.75" hidden="false" customHeight="true" outlineLevel="0" collapsed="false">
      <c r="A708" s="248"/>
    </row>
    <row r="709" customFormat="false" ht="15.75" hidden="false" customHeight="true" outlineLevel="0" collapsed="false">
      <c r="A709" s="248"/>
    </row>
    <row r="710" customFormat="false" ht="15.75" hidden="false" customHeight="true" outlineLevel="0" collapsed="false">
      <c r="A710" s="248"/>
    </row>
    <row r="711" customFormat="false" ht="15.75" hidden="false" customHeight="true" outlineLevel="0" collapsed="false">
      <c r="A711" s="248"/>
    </row>
    <row r="712" customFormat="false" ht="15.75" hidden="false" customHeight="true" outlineLevel="0" collapsed="false">
      <c r="A712" s="248"/>
    </row>
    <row r="713" customFormat="false" ht="15.75" hidden="false" customHeight="true" outlineLevel="0" collapsed="false">
      <c r="A713" s="248"/>
    </row>
    <row r="714" customFormat="false" ht="15.75" hidden="false" customHeight="true" outlineLevel="0" collapsed="false">
      <c r="A714" s="248"/>
    </row>
    <row r="715" customFormat="false" ht="15.75" hidden="false" customHeight="true" outlineLevel="0" collapsed="false">
      <c r="A715" s="248"/>
    </row>
    <row r="716" customFormat="false" ht="15.75" hidden="false" customHeight="true" outlineLevel="0" collapsed="false">
      <c r="A716" s="248"/>
    </row>
    <row r="717" customFormat="false" ht="15.75" hidden="false" customHeight="true" outlineLevel="0" collapsed="false">
      <c r="A717" s="248"/>
    </row>
    <row r="718" customFormat="false" ht="15.75" hidden="false" customHeight="true" outlineLevel="0" collapsed="false">
      <c r="A718" s="248"/>
    </row>
    <row r="719" customFormat="false" ht="15.75" hidden="false" customHeight="true" outlineLevel="0" collapsed="false">
      <c r="A719" s="248"/>
    </row>
    <row r="720" customFormat="false" ht="15.75" hidden="false" customHeight="true" outlineLevel="0" collapsed="false">
      <c r="A720" s="248"/>
    </row>
    <row r="721" customFormat="false" ht="15.75" hidden="false" customHeight="true" outlineLevel="0" collapsed="false">
      <c r="A721" s="248"/>
    </row>
    <row r="722" customFormat="false" ht="15.75" hidden="false" customHeight="true" outlineLevel="0" collapsed="false">
      <c r="A722" s="248"/>
    </row>
    <row r="723" customFormat="false" ht="15.75" hidden="false" customHeight="true" outlineLevel="0" collapsed="false">
      <c r="A723" s="248"/>
    </row>
    <row r="724" customFormat="false" ht="15.75" hidden="false" customHeight="true" outlineLevel="0" collapsed="false">
      <c r="A724" s="248"/>
    </row>
    <row r="725" customFormat="false" ht="15.75" hidden="false" customHeight="true" outlineLevel="0" collapsed="false">
      <c r="A725" s="248"/>
    </row>
    <row r="726" customFormat="false" ht="15.75" hidden="false" customHeight="true" outlineLevel="0" collapsed="false">
      <c r="A726" s="248"/>
    </row>
    <row r="727" customFormat="false" ht="15.75" hidden="false" customHeight="true" outlineLevel="0" collapsed="false">
      <c r="A727" s="248"/>
    </row>
    <row r="728" customFormat="false" ht="15.75" hidden="false" customHeight="true" outlineLevel="0" collapsed="false">
      <c r="A728" s="248"/>
    </row>
    <row r="729" customFormat="false" ht="15.75" hidden="false" customHeight="true" outlineLevel="0" collapsed="false">
      <c r="A729" s="248"/>
    </row>
    <row r="730" customFormat="false" ht="15.75" hidden="false" customHeight="true" outlineLevel="0" collapsed="false">
      <c r="A730" s="248"/>
    </row>
    <row r="731" customFormat="false" ht="15.75" hidden="false" customHeight="true" outlineLevel="0" collapsed="false">
      <c r="A731" s="248"/>
    </row>
    <row r="732" customFormat="false" ht="15.75" hidden="false" customHeight="true" outlineLevel="0" collapsed="false">
      <c r="A732" s="248"/>
    </row>
    <row r="733" customFormat="false" ht="15.75" hidden="false" customHeight="true" outlineLevel="0" collapsed="false">
      <c r="A733" s="248"/>
    </row>
    <row r="734" customFormat="false" ht="15.75" hidden="false" customHeight="true" outlineLevel="0" collapsed="false">
      <c r="A734" s="248"/>
    </row>
    <row r="735" customFormat="false" ht="15.75" hidden="false" customHeight="true" outlineLevel="0" collapsed="false">
      <c r="A735" s="248"/>
    </row>
    <row r="736" customFormat="false" ht="15.75" hidden="false" customHeight="true" outlineLevel="0" collapsed="false">
      <c r="A736" s="248"/>
    </row>
    <row r="737" customFormat="false" ht="15.75" hidden="false" customHeight="true" outlineLevel="0" collapsed="false">
      <c r="A737" s="248"/>
    </row>
    <row r="738" customFormat="false" ht="15.75" hidden="false" customHeight="true" outlineLevel="0" collapsed="false">
      <c r="A738" s="248"/>
    </row>
    <row r="739" customFormat="false" ht="15.75" hidden="false" customHeight="true" outlineLevel="0" collapsed="false">
      <c r="A739" s="248"/>
    </row>
    <row r="740" customFormat="false" ht="15.75" hidden="false" customHeight="true" outlineLevel="0" collapsed="false">
      <c r="A740" s="248"/>
    </row>
    <row r="741" customFormat="false" ht="15.75" hidden="false" customHeight="true" outlineLevel="0" collapsed="false">
      <c r="A741" s="248"/>
    </row>
    <row r="742" customFormat="false" ht="15.75" hidden="false" customHeight="true" outlineLevel="0" collapsed="false">
      <c r="A742" s="248"/>
    </row>
    <row r="743" customFormat="false" ht="15.75" hidden="false" customHeight="true" outlineLevel="0" collapsed="false">
      <c r="A743" s="248"/>
    </row>
    <row r="744" customFormat="false" ht="15.75" hidden="false" customHeight="true" outlineLevel="0" collapsed="false">
      <c r="A744" s="248"/>
    </row>
    <row r="745" customFormat="false" ht="15.75" hidden="false" customHeight="true" outlineLevel="0" collapsed="false">
      <c r="A745" s="248"/>
    </row>
    <row r="746" customFormat="false" ht="15.75" hidden="false" customHeight="true" outlineLevel="0" collapsed="false">
      <c r="A746" s="248"/>
    </row>
    <row r="747" customFormat="false" ht="15.75" hidden="false" customHeight="true" outlineLevel="0" collapsed="false">
      <c r="A747" s="248"/>
    </row>
    <row r="748" customFormat="false" ht="15.75" hidden="false" customHeight="true" outlineLevel="0" collapsed="false">
      <c r="A748" s="248"/>
    </row>
    <row r="749" customFormat="false" ht="15.75" hidden="false" customHeight="true" outlineLevel="0" collapsed="false">
      <c r="A749" s="248"/>
    </row>
    <row r="750" customFormat="false" ht="15.75" hidden="false" customHeight="true" outlineLevel="0" collapsed="false">
      <c r="A750" s="248"/>
    </row>
    <row r="751" customFormat="false" ht="15.75" hidden="false" customHeight="true" outlineLevel="0" collapsed="false">
      <c r="A751" s="248"/>
    </row>
    <row r="752" customFormat="false" ht="15.75" hidden="false" customHeight="true" outlineLevel="0" collapsed="false">
      <c r="A752" s="248"/>
    </row>
    <row r="753" customFormat="false" ht="15.75" hidden="false" customHeight="true" outlineLevel="0" collapsed="false">
      <c r="A753" s="248"/>
    </row>
    <row r="754" customFormat="false" ht="15.75" hidden="false" customHeight="true" outlineLevel="0" collapsed="false">
      <c r="A754" s="248"/>
    </row>
    <row r="755" customFormat="false" ht="15.75" hidden="false" customHeight="true" outlineLevel="0" collapsed="false">
      <c r="A755" s="248"/>
    </row>
    <row r="756" customFormat="false" ht="15.75" hidden="false" customHeight="true" outlineLevel="0" collapsed="false">
      <c r="A756" s="248"/>
    </row>
    <row r="757" customFormat="false" ht="15.75" hidden="false" customHeight="true" outlineLevel="0" collapsed="false">
      <c r="A757" s="248"/>
    </row>
    <row r="758" customFormat="false" ht="15.75" hidden="false" customHeight="true" outlineLevel="0" collapsed="false">
      <c r="A758" s="248"/>
    </row>
    <row r="759" customFormat="false" ht="15.75" hidden="false" customHeight="true" outlineLevel="0" collapsed="false">
      <c r="A759" s="248"/>
    </row>
    <row r="760" customFormat="false" ht="15.75" hidden="false" customHeight="true" outlineLevel="0" collapsed="false">
      <c r="A760" s="248"/>
    </row>
    <row r="761" customFormat="false" ht="15.75" hidden="false" customHeight="true" outlineLevel="0" collapsed="false">
      <c r="A761" s="248"/>
    </row>
    <row r="762" customFormat="false" ht="15.75" hidden="false" customHeight="true" outlineLevel="0" collapsed="false">
      <c r="A762" s="248"/>
    </row>
    <row r="763" customFormat="false" ht="15.75" hidden="false" customHeight="true" outlineLevel="0" collapsed="false">
      <c r="A763" s="248"/>
    </row>
    <row r="764" customFormat="false" ht="15.75" hidden="false" customHeight="true" outlineLevel="0" collapsed="false">
      <c r="A764" s="248"/>
    </row>
    <row r="765" customFormat="false" ht="15.75" hidden="false" customHeight="true" outlineLevel="0" collapsed="false">
      <c r="A765" s="248"/>
    </row>
    <row r="766" customFormat="false" ht="15.75" hidden="false" customHeight="true" outlineLevel="0" collapsed="false">
      <c r="A766" s="248"/>
    </row>
    <row r="767" customFormat="false" ht="15.75" hidden="false" customHeight="true" outlineLevel="0" collapsed="false">
      <c r="A767" s="248"/>
    </row>
    <row r="768" customFormat="false" ht="15.75" hidden="false" customHeight="true" outlineLevel="0" collapsed="false">
      <c r="A768" s="248"/>
    </row>
    <row r="769" customFormat="false" ht="15.75" hidden="false" customHeight="true" outlineLevel="0" collapsed="false">
      <c r="A769" s="248"/>
    </row>
    <row r="770" customFormat="false" ht="15.75" hidden="false" customHeight="true" outlineLevel="0" collapsed="false">
      <c r="A770" s="248"/>
    </row>
    <row r="771" customFormat="false" ht="15.75" hidden="false" customHeight="true" outlineLevel="0" collapsed="false">
      <c r="A771" s="248"/>
    </row>
    <row r="772" customFormat="false" ht="15.75" hidden="false" customHeight="true" outlineLevel="0" collapsed="false">
      <c r="A772" s="248"/>
    </row>
    <row r="773" customFormat="false" ht="15.75" hidden="false" customHeight="true" outlineLevel="0" collapsed="false">
      <c r="A773" s="248"/>
    </row>
    <row r="774" customFormat="false" ht="15.75" hidden="false" customHeight="true" outlineLevel="0" collapsed="false">
      <c r="A774" s="248"/>
    </row>
    <row r="775" customFormat="false" ht="15.75" hidden="false" customHeight="true" outlineLevel="0" collapsed="false">
      <c r="A775" s="248"/>
    </row>
    <row r="776" customFormat="false" ht="15.75" hidden="false" customHeight="true" outlineLevel="0" collapsed="false">
      <c r="A776" s="248"/>
    </row>
    <row r="777" customFormat="false" ht="15.75" hidden="false" customHeight="true" outlineLevel="0" collapsed="false">
      <c r="A777" s="248"/>
    </row>
    <row r="778" customFormat="false" ht="15.75" hidden="false" customHeight="true" outlineLevel="0" collapsed="false">
      <c r="A778" s="248"/>
    </row>
    <row r="779" customFormat="false" ht="15.75" hidden="false" customHeight="true" outlineLevel="0" collapsed="false">
      <c r="A779" s="248"/>
    </row>
    <row r="780" customFormat="false" ht="15.75" hidden="false" customHeight="true" outlineLevel="0" collapsed="false">
      <c r="A780" s="248"/>
    </row>
    <row r="781" customFormat="false" ht="15.75" hidden="false" customHeight="true" outlineLevel="0" collapsed="false">
      <c r="A781" s="248"/>
    </row>
    <row r="782" customFormat="false" ht="15.75" hidden="false" customHeight="true" outlineLevel="0" collapsed="false">
      <c r="A782" s="248"/>
    </row>
    <row r="783" customFormat="false" ht="15.75" hidden="false" customHeight="true" outlineLevel="0" collapsed="false">
      <c r="A783" s="248"/>
    </row>
    <row r="784" customFormat="false" ht="15.75" hidden="false" customHeight="true" outlineLevel="0" collapsed="false">
      <c r="A784" s="248"/>
    </row>
    <row r="785" customFormat="false" ht="15.75" hidden="false" customHeight="true" outlineLevel="0" collapsed="false">
      <c r="A785" s="248"/>
    </row>
    <row r="786" customFormat="false" ht="15.75" hidden="false" customHeight="true" outlineLevel="0" collapsed="false">
      <c r="A786" s="248"/>
    </row>
    <row r="787" customFormat="false" ht="15.75" hidden="false" customHeight="true" outlineLevel="0" collapsed="false">
      <c r="A787" s="248"/>
    </row>
    <row r="788" customFormat="false" ht="15.75" hidden="false" customHeight="true" outlineLevel="0" collapsed="false">
      <c r="A788" s="248"/>
    </row>
    <row r="789" customFormat="false" ht="15.75" hidden="false" customHeight="true" outlineLevel="0" collapsed="false">
      <c r="A789" s="248"/>
    </row>
    <row r="790" customFormat="false" ht="15.75" hidden="false" customHeight="true" outlineLevel="0" collapsed="false">
      <c r="A790" s="248"/>
    </row>
    <row r="791" customFormat="false" ht="15.75" hidden="false" customHeight="true" outlineLevel="0" collapsed="false">
      <c r="A791" s="248"/>
    </row>
    <row r="792" customFormat="false" ht="15.75" hidden="false" customHeight="true" outlineLevel="0" collapsed="false">
      <c r="A792" s="248"/>
    </row>
    <row r="793" customFormat="false" ht="15.75" hidden="false" customHeight="true" outlineLevel="0" collapsed="false">
      <c r="A793" s="248"/>
    </row>
    <row r="794" customFormat="false" ht="15.75" hidden="false" customHeight="true" outlineLevel="0" collapsed="false">
      <c r="A794" s="248"/>
    </row>
    <row r="795" customFormat="false" ht="15.75" hidden="false" customHeight="true" outlineLevel="0" collapsed="false">
      <c r="A795" s="248"/>
    </row>
    <row r="796" customFormat="false" ht="15.75" hidden="false" customHeight="true" outlineLevel="0" collapsed="false">
      <c r="A796" s="248"/>
    </row>
    <row r="797" customFormat="false" ht="15.75" hidden="false" customHeight="true" outlineLevel="0" collapsed="false">
      <c r="A797" s="248"/>
    </row>
    <row r="798" customFormat="false" ht="15.75" hidden="false" customHeight="true" outlineLevel="0" collapsed="false">
      <c r="A798" s="248"/>
    </row>
    <row r="799" customFormat="false" ht="15.75" hidden="false" customHeight="true" outlineLevel="0" collapsed="false">
      <c r="A799" s="248"/>
    </row>
    <row r="800" customFormat="false" ht="15.75" hidden="false" customHeight="true" outlineLevel="0" collapsed="false">
      <c r="A800" s="248"/>
    </row>
    <row r="801" customFormat="false" ht="15.75" hidden="false" customHeight="true" outlineLevel="0" collapsed="false">
      <c r="A801" s="248"/>
    </row>
    <row r="802" customFormat="false" ht="15.75" hidden="false" customHeight="true" outlineLevel="0" collapsed="false">
      <c r="A802" s="248"/>
    </row>
    <row r="803" customFormat="false" ht="15.75" hidden="false" customHeight="true" outlineLevel="0" collapsed="false">
      <c r="A803" s="248"/>
    </row>
    <row r="804" customFormat="false" ht="15.75" hidden="false" customHeight="true" outlineLevel="0" collapsed="false">
      <c r="A804" s="248"/>
    </row>
    <row r="805" customFormat="false" ht="15.75" hidden="false" customHeight="true" outlineLevel="0" collapsed="false">
      <c r="A805" s="248"/>
    </row>
    <row r="806" customFormat="false" ht="15.75" hidden="false" customHeight="true" outlineLevel="0" collapsed="false">
      <c r="A806" s="248"/>
    </row>
    <row r="807" customFormat="false" ht="15.75" hidden="false" customHeight="true" outlineLevel="0" collapsed="false">
      <c r="A807" s="248"/>
    </row>
    <row r="808" customFormat="false" ht="15.75" hidden="false" customHeight="true" outlineLevel="0" collapsed="false">
      <c r="A808" s="248"/>
    </row>
    <row r="809" customFormat="false" ht="15.75" hidden="false" customHeight="true" outlineLevel="0" collapsed="false">
      <c r="A809" s="248"/>
    </row>
    <row r="810" customFormat="false" ht="15.75" hidden="false" customHeight="true" outlineLevel="0" collapsed="false">
      <c r="A810" s="248"/>
    </row>
    <row r="811" customFormat="false" ht="15.75" hidden="false" customHeight="true" outlineLevel="0" collapsed="false">
      <c r="A811" s="248"/>
    </row>
    <row r="812" customFormat="false" ht="15.75" hidden="false" customHeight="true" outlineLevel="0" collapsed="false">
      <c r="A812" s="248"/>
    </row>
    <row r="813" customFormat="false" ht="15.75" hidden="false" customHeight="true" outlineLevel="0" collapsed="false">
      <c r="A813" s="248"/>
    </row>
    <row r="814" customFormat="false" ht="15.75" hidden="false" customHeight="true" outlineLevel="0" collapsed="false">
      <c r="A814" s="248"/>
    </row>
    <row r="815" customFormat="false" ht="15.75" hidden="false" customHeight="true" outlineLevel="0" collapsed="false">
      <c r="A815" s="248"/>
    </row>
    <row r="816" customFormat="false" ht="15.75" hidden="false" customHeight="true" outlineLevel="0" collapsed="false">
      <c r="A816" s="248"/>
    </row>
    <row r="817" customFormat="false" ht="15.75" hidden="false" customHeight="true" outlineLevel="0" collapsed="false">
      <c r="A817" s="248"/>
    </row>
    <row r="818" customFormat="false" ht="15.75" hidden="false" customHeight="true" outlineLevel="0" collapsed="false">
      <c r="A818" s="248"/>
    </row>
    <row r="819" customFormat="false" ht="15.75" hidden="false" customHeight="true" outlineLevel="0" collapsed="false">
      <c r="A819" s="248"/>
    </row>
    <row r="820" customFormat="false" ht="15.75" hidden="false" customHeight="true" outlineLevel="0" collapsed="false">
      <c r="A820" s="248"/>
    </row>
    <row r="821" customFormat="false" ht="15.75" hidden="false" customHeight="true" outlineLevel="0" collapsed="false">
      <c r="A821" s="248"/>
    </row>
    <row r="822" customFormat="false" ht="15.75" hidden="false" customHeight="true" outlineLevel="0" collapsed="false">
      <c r="A822" s="248"/>
    </row>
    <row r="823" customFormat="false" ht="15.75" hidden="false" customHeight="true" outlineLevel="0" collapsed="false">
      <c r="A823" s="248"/>
    </row>
    <row r="824" customFormat="false" ht="15.75" hidden="false" customHeight="true" outlineLevel="0" collapsed="false">
      <c r="A824" s="248"/>
    </row>
    <row r="825" customFormat="false" ht="15.75" hidden="false" customHeight="true" outlineLevel="0" collapsed="false">
      <c r="A825" s="248"/>
    </row>
    <row r="826" customFormat="false" ht="15.75" hidden="false" customHeight="true" outlineLevel="0" collapsed="false">
      <c r="A826" s="248"/>
    </row>
    <row r="827" customFormat="false" ht="15.75" hidden="false" customHeight="true" outlineLevel="0" collapsed="false">
      <c r="A827" s="248"/>
    </row>
    <row r="828" customFormat="false" ht="15.75" hidden="false" customHeight="true" outlineLevel="0" collapsed="false">
      <c r="A828" s="248"/>
    </row>
    <row r="829" customFormat="false" ht="15.75" hidden="false" customHeight="true" outlineLevel="0" collapsed="false">
      <c r="A829" s="248"/>
    </row>
    <row r="830" customFormat="false" ht="15.75" hidden="false" customHeight="true" outlineLevel="0" collapsed="false">
      <c r="A830" s="248"/>
    </row>
    <row r="831" customFormat="false" ht="15.75" hidden="false" customHeight="true" outlineLevel="0" collapsed="false">
      <c r="A831" s="248"/>
    </row>
    <row r="832" customFormat="false" ht="15.75" hidden="false" customHeight="true" outlineLevel="0" collapsed="false">
      <c r="A832" s="248"/>
    </row>
    <row r="833" customFormat="false" ht="15.75" hidden="false" customHeight="true" outlineLevel="0" collapsed="false">
      <c r="A833" s="248"/>
    </row>
    <row r="834" customFormat="false" ht="15.75" hidden="false" customHeight="true" outlineLevel="0" collapsed="false">
      <c r="A834" s="248"/>
    </row>
    <row r="835" customFormat="false" ht="15.75" hidden="false" customHeight="true" outlineLevel="0" collapsed="false">
      <c r="A835" s="248"/>
    </row>
    <row r="836" customFormat="false" ht="15.75" hidden="false" customHeight="true" outlineLevel="0" collapsed="false">
      <c r="A836" s="248"/>
    </row>
    <row r="837" customFormat="false" ht="15.75" hidden="false" customHeight="true" outlineLevel="0" collapsed="false">
      <c r="A837" s="248"/>
    </row>
    <row r="838" customFormat="false" ht="15.75" hidden="false" customHeight="true" outlineLevel="0" collapsed="false">
      <c r="A838" s="248"/>
    </row>
    <row r="839" customFormat="false" ht="15.75" hidden="false" customHeight="true" outlineLevel="0" collapsed="false">
      <c r="A839" s="248"/>
    </row>
    <row r="840" customFormat="false" ht="15.75" hidden="false" customHeight="true" outlineLevel="0" collapsed="false">
      <c r="A840" s="248"/>
    </row>
    <row r="841" customFormat="false" ht="15.75" hidden="false" customHeight="true" outlineLevel="0" collapsed="false">
      <c r="A841" s="248"/>
    </row>
    <row r="842" customFormat="false" ht="15.75" hidden="false" customHeight="true" outlineLevel="0" collapsed="false">
      <c r="A842" s="248"/>
    </row>
    <row r="843" customFormat="false" ht="15.75" hidden="false" customHeight="true" outlineLevel="0" collapsed="false">
      <c r="A843" s="248"/>
    </row>
    <row r="844" customFormat="false" ht="15.75" hidden="false" customHeight="true" outlineLevel="0" collapsed="false">
      <c r="A844" s="248"/>
    </row>
    <row r="845" customFormat="false" ht="15.75" hidden="false" customHeight="true" outlineLevel="0" collapsed="false">
      <c r="A845" s="248"/>
    </row>
    <row r="846" customFormat="false" ht="15.75" hidden="false" customHeight="true" outlineLevel="0" collapsed="false">
      <c r="A846" s="248"/>
    </row>
    <row r="847" customFormat="false" ht="15.75" hidden="false" customHeight="true" outlineLevel="0" collapsed="false">
      <c r="A847" s="248"/>
    </row>
    <row r="848" customFormat="false" ht="15.75" hidden="false" customHeight="true" outlineLevel="0" collapsed="false">
      <c r="A848" s="248"/>
    </row>
    <row r="849" customFormat="false" ht="15.75" hidden="false" customHeight="true" outlineLevel="0" collapsed="false">
      <c r="A849" s="248"/>
    </row>
    <row r="850" customFormat="false" ht="15.75" hidden="false" customHeight="true" outlineLevel="0" collapsed="false">
      <c r="A850" s="248"/>
    </row>
    <row r="851" customFormat="false" ht="15.75" hidden="false" customHeight="true" outlineLevel="0" collapsed="false">
      <c r="A851" s="248"/>
    </row>
    <row r="852" customFormat="false" ht="15.75" hidden="false" customHeight="true" outlineLevel="0" collapsed="false">
      <c r="A852" s="248"/>
    </row>
    <row r="853" customFormat="false" ht="15.75" hidden="false" customHeight="true" outlineLevel="0" collapsed="false">
      <c r="A853" s="248"/>
    </row>
    <row r="854" customFormat="false" ht="15.75" hidden="false" customHeight="true" outlineLevel="0" collapsed="false">
      <c r="A854" s="248"/>
    </row>
    <row r="855" customFormat="false" ht="15.75" hidden="false" customHeight="true" outlineLevel="0" collapsed="false">
      <c r="A855" s="248"/>
    </row>
    <row r="856" customFormat="false" ht="15.75" hidden="false" customHeight="true" outlineLevel="0" collapsed="false">
      <c r="A856" s="248"/>
    </row>
    <row r="857" customFormat="false" ht="15.75" hidden="false" customHeight="true" outlineLevel="0" collapsed="false">
      <c r="A857" s="248"/>
    </row>
    <row r="858" customFormat="false" ht="15.75" hidden="false" customHeight="true" outlineLevel="0" collapsed="false">
      <c r="A858" s="248"/>
    </row>
    <row r="859" customFormat="false" ht="15.75" hidden="false" customHeight="true" outlineLevel="0" collapsed="false">
      <c r="A859" s="248"/>
    </row>
    <row r="860" customFormat="false" ht="15.75" hidden="false" customHeight="true" outlineLevel="0" collapsed="false">
      <c r="A860" s="248"/>
    </row>
    <row r="861" customFormat="false" ht="15.75" hidden="false" customHeight="true" outlineLevel="0" collapsed="false">
      <c r="A861" s="248"/>
    </row>
    <row r="862" customFormat="false" ht="15.75" hidden="false" customHeight="true" outlineLevel="0" collapsed="false">
      <c r="A862" s="248"/>
    </row>
    <row r="863" customFormat="false" ht="15.75" hidden="false" customHeight="true" outlineLevel="0" collapsed="false">
      <c r="A863" s="248"/>
    </row>
    <row r="864" customFormat="false" ht="15.75" hidden="false" customHeight="true" outlineLevel="0" collapsed="false">
      <c r="A864" s="248"/>
    </row>
    <row r="865" customFormat="false" ht="15.75" hidden="false" customHeight="true" outlineLevel="0" collapsed="false">
      <c r="A865" s="248"/>
    </row>
    <row r="866" customFormat="false" ht="15.75" hidden="false" customHeight="true" outlineLevel="0" collapsed="false">
      <c r="A866" s="248"/>
    </row>
    <row r="867" customFormat="false" ht="15.75" hidden="false" customHeight="true" outlineLevel="0" collapsed="false">
      <c r="A867" s="248"/>
    </row>
    <row r="868" customFormat="false" ht="15.75" hidden="false" customHeight="true" outlineLevel="0" collapsed="false">
      <c r="A868" s="248"/>
    </row>
    <row r="869" customFormat="false" ht="15.75" hidden="false" customHeight="true" outlineLevel="0" collapsed="false">
      <c r="A869" s="248"/>
    </row>
    <row r="870" customFormat="false" ht="15.75" hidden="false" customHeight="true" outlineLevel="0" collapsed="false">
      <c r="A870" s="248"/>
    </row>
    <row r="871" customFormat="false" ht="15.75" hidden="false" customHeight="true" outlineLevel="0" collapsed="false">
      <c r="A871" s="248"/>
    </row>
    <row r="872" customFormat="false" ht="15.75" hidden="false" customHeight="true" outlineLevel="0" collapsed="false">
      <c r="A872" s="248"/>
    </row>
    <row r="873" customFormat="false" ht="15.75" hidden="false" customHeight="true" outlineLevel="0" collapsed="false">
      <c r="A873" s="248"/>
    </row>
    <row r="874" customFormat="false" ht="15.75" hidden="false" customHeight="true" outlineLevel="0" collapsed="false">
      <c r="A874" s="248"/>
    </row>
    <row r="875" customFormat="false" ht="15.75" hidden="false" customHeight="true" outlineLevel="0" collapsed="false">
      <c r="A875" s="248"/>
    </row>
    <row r="876" customFormat="false" ht="15.75" hidden="false" customHeight="true" outlineLevel="0" collapsed="false">
      <c r="A876" s="248"/>
    </row>
    <row r="877" customFormat="false" ht="15.75" hidden="false" customHeight="true" outlineLevel="0" collapsed="false">
      <c r="A877" s="248"/>
    </row>
    <row r="878" customFormat="false" ht="15.75" hidden="false" customHeight="true" outlineLevel="0" collapsed="false">
      <c r="A878" s="248"/>
    </row>
    <row r="879" customFormat="false" ht="15.75" hidden="false" customHeight="true" outlineLevel="0" collapsed="false">
      <c r="A879" s="248"/>
    </row>
    <row r="880" customFormat="false" ht="15.75" hidden="false" customHeight="true" outlineLevel="0" collapsed="false">
      <c r="A880" s="248"/>
    </row>
    <row r="881" customFormat="false" ht="15.75" hidden="false" customHeight="true" outlineLevel="0" collapsed="false">
      <c r="A881" s="248"/>
    </row>
    <row r="882" customFormat="false" ht="15.75" hidden="false" customHeight="true" outlineLevel="0" collapsed="false">
      <c r="A882" s="248"/>
    </row>
    <row r="883" customFormat="false" ht="15.75" hidden="false" customHeight="true" outlineLevel="0" collapsed="false">
      <c r="A883" s="248"/>
    </row>
    <row r="884" customFormat="false" ht="15.75" hidden="false" customHeight="true" outlineLevel="0" collapsed="false">
      <c r="A884" s="248"/>
    </row>
    <row r="885" customFormat="false" ht="15.75" hidden="false" customHeight="true" outlineLevel="0" collapsed="false">
      <c r="A885" s="248"/>
    </row>
    <row r="886" customFormat="false" ht="15.75" hidden="false" customHeight="true" outlineLevel="0" collapsed="false">
      <c r="A886" s="248"/>
    </row>
    <row r="887" customFormat="false" ht="15.75" hidden="false" customHeight="true" outlineLevel="0" collapsed="false">
      <c r="A887" s="248"/>
    </row>
    <row r="888" customFormat="false" ht="15.75" hidden="false" customHeight="true" outlineLevel="0" collapsed="false">
      <c r="A888" s="248"/>
    </row>
    <row r="889" customFormat="false" ht="15.75" hidden="false" customHeight="true" outlineLevel="0" collapsed="false">
      <c r="A889" s="248"/>
    </row>
    <row r="890" customFormat="false" ht="15.75" hidden="false" customHeight="true" outlineLevel="0" collapsed="false">
      <c r="A890" s="248"/>
    </row>
    <row r="891" customFormat="false" ht="15.75" hidden="false" customHeight="true" outlineLevel="0" collapsed="false">
      <c r="A891" s="248"/>
    </row>
    <row r="892" customFormat="false" ht="15.75" hidden="false" customHeight="true" outlineLevel="0" collapsed="false">
      <c r="A892" s="248"/>
    </row>
    <row r="893" customFormat="false" ht="15.75" hidden="false" customHeight="true" outlineLevel="0" collapsed="false">
      <c r="A893" s="248"/>
    </row>
    <row r="894" customFormat="false" ht="15.75" hidden="false" customHeight="true" outlineLevel="0" collapsed="false">
      <c r="A894" s="248"/>
    </row>
    <row r="895" customFormat="false" ht="15.75" hidden="false" customHeight="true" outlineLevel="0" collapsed="false">
      <c r="A895" s="248"/>
    </row>
    <row r="896" customFormat="false" ht="15.75" hidden="false" customHeight="true" outlineLevel="0" collapsed="false">
      <c r="A896" s="248"/>
    </row>
    <row r="897" customFormat="false" ht="15.75" hidden="false" customHeight="true" outlineLevel="0" collapsed="false">
      <c r="A897" s="248"/>
    </row>
    <row r="898" customFormat="false" ht="15.75" hidden="false" customHeight="true" outlineLevel="0" collapsed="false">
      <c r="A898" s="248"/>
    </row>
    <row r="899" customFormat="false" ht="15.75" hidden="false" customHeight="true" outlineLevel="0" collapsed="false">
      <c r="A899" s="248"/>
    </row>
    <row r="900" customFormat="false" ht="15.75" hidden="false" customHeight="true" outlineLevel="0" collapsed="false">
      <c r="A900" s="248"/>
    </row>
    <row r="901" customFormat="false" ht="15.75" hidden="false" customHeight="true" outlineLevel="0" collapsed="false">
      <c r="A901" s="248"/>
    </row>
    <row r="902" customFormat="false" ht="15.75" hidden="false" customHeight="true" outlineLevel="0" collapsed="false">
      <c r="A902" s="248"/>
    </row>
    <row r="903" customFormat="false" ht="15.75" hidden="false" customHeight="true" outlineLevel="0" collapsed="false">
      <c r="A903" s="248"/>
    </row>
    <row r="904" customFormat="false" ht="15.75" hidden="false" customHeight="true" outlineLevel="0" collapsed="false">
      <c r="A904" s="248"/>
    </row>
    <row r="905" customFormat="false" ht="15.75" hidden="false" customHeight="true" outlineLevel="0" collapsed="false">
      <c r="A905" s="248"/>
    </row>
    <row r="906" customFormat="false" ht="15.75" hidden="false" customHeight="true" outlineLevel="0" collapsed="false">
      <c r="A906" s="248"/>
    </row>
    <row r="907" customFormat="false" ht="15.75" hidden="false" customHeight="true" outlineLevel="0" collapsed="false">
      <c r="A907" s="248"/>
    </row>
    <row r="908" customFormat="false" ht="15.75" hidden="false" customHeight="true" outlineLevel="0" collapsed="false">
      <c r="A908" s="248"/>
    </row>
    <row r="909" customFormat="false" ht="15.75" hidden="false" customHeight="true" outlineLevel="0" collapsed="false">
      <c r="A909" s="248"/>
    </row>
    <row r="910" customFormat="false" ht="15.75" hidden="false" customHeight="true" outlineLevel="0" collapsed="false">
      <c r="A910" s="248"/>
    </row>
    <row r="911" customFormat="false" ht="15.75" hidden="false" customHeight="true" outlineLevel="0" collapsed="false">
      <c r="A911" s="248"/>
    </row>
    <row r="912" customFormat="false" ht="15.75" hidden="false" customHeight="true" outlineLevel="0" collapsed="false">
      <c r="A912" s="248"/>
    </row>
    <row r="913" customFormat="false" ht="15.75" hidden="false" customHeight="true" outlineLevel="0" collapsed="false">
      <c r="A913" s="248"/>
    </row>
    <row r="914" customFormat="false" ht="15.75" hidden="false" customHeight="true" outlineLevel="0" collapsed="false">
      <c r="A914" s="248"/>
    </row>
    <row r="915" customFormat="false" ht="15.75" hidden="false" customHeight="true" outlineLevel="0" collapsed="false">
      <c r="A915" s="248"/>
    </row>
    <row r="916" customFormat="false" ht="15.75" hidden="false" customHeight="true" outlineLevel="0" collapsed="false">
      <c r="A916" s="248"/>
    </row>
    <row r="917" customFormat="false" ht="15.75" hidden="false" customHeight="true" outlineLevel="0" collapsed="false">
      <c r="A917" s="248"/>
    </row>
    <row r="918" customFormat="false" ht="15.75" hidden="false" customHeight="true" outlineLevel="0" collapsed="false">
      <c r="A918" s="248"/>
    </row>
    <row r="919" customFormat="false" ht="15.75" hidden="false" customHeight="true" outlineLevel="0" collapsed="false">
      <c r="A919" s="248"/>
    </row>
    <row r="920" customFormat="false" ht="15.75" hidden="false" customHeight="true" outlineLevel="0" collapsed="false">
      <c r="A920" s="248"/>
    </row>
    <row r="921" customFormat="false" ht="15.75" hidden="false" customHeight="true" outlineLevel="0" collapsed="false">
      <c r="A921" s="248"/>
    </row>
    <row r="922" customFormat="false" ht="15.75" hidden="false" customHeight="true" outlineLevel="0" collapsed="false">
      <c r="A922" s="248"/>
    </row>
    <row r="923" customFormat="false" ht="15.75" hidden="false" customHeight="true" outlineLevel="0" collapsed="false">
      <c r="A923" s="248"/>
    </row>
    <row r="924" customFormat="false" ht="15.75" hidden="false" customHeight="true" outlineLevel="0" collapsed="false">
      <c r="A924" s="248"/>
    </row>
    <row r="925" customFormat="false" ht="15.75" hidden="false" customHeight="true" outlineLevel="0" collapsed="false">
      <c r="A925" s="248"/>
    </row>
    <row r="926" customFormat="false" ht="15.75" hidden="false" customHeight="true" outlineLevel="0" collapsed="false">
      <c r="A926" s="248"/>
    </row>
    <row r="927" customFormat="false" ht="15.75" hidden="false" customHeight="true" outlineLevel="0" collapsed="false">
      <c r="A927" s="248"/>
    </row>
    <row r="928" customFormat="false" ht="15.75" hidden="false" customHeight="true" outlineLevel="0" collapsed="false">
      <c r="A928" s="248"/>
    </row>
    <row r="929" customFormat="false" ht="15.75" hidden="false" customHeight="true" outlineLevel="0" collapsed="false">
      <c r="A929" s="248"/>
    </row>
    <row r="930" customFormat="false" ht="15.75" hidden="false" customHeight="true" outlineLevel="0" collapsed="false">
      <c r="A930" s="248"/>
    </row>
    <row r="931" customFormat="false" ht="15.75" hidden="false" customHeight="true" outlineLevel="0" collapsed="false">
      <c r="A931" s="248"/>
    </row>
    <row r="932" customFormat="false" ht="15.75" hidden="false" customHeight="true" outlineLevel="0" collapsed="false">
      <c r="A932" s="248"/>
    </row>
    <row r="933" customFormat="false" ht="15.75" hidden="false" customHeight="true" outlineLevel="0" collapsed="false">
      <c r="A933" s="248"/>
    </row>
    <row r="934" customFormat="false" ht="15.75" hidden="false" customHeight="true" outlineLevel="0" collapsed="false">
      <c r="A934" s="248"/>
    </row>
    <row r="935" customFormat="false" ht="15.75" hidden="false" customHeight="true" outlineLevel="0" collapsed="false">
      <c r="A935" s="248"/>
    </row>
    <row r="936" customFormat="false" ht="15.75" hidden="false" customHeight="true" outlineLevel="0" collapsed="false">
      <c r="A936" s="248"/>
    </row>
    <row r="937" customFormat="false" ht="15.75" hidden="false" customHeight="true" outlineLevel="0" collapsed="false">
      <c r="A937" s="248"/>
    </row>
    <row r="938" customFormat="false" ht="15.75" hidden="false" customHeight="true" outlineLevel="0" collapsed="false">
      <c r="A938" s="248"/>
    </row>
    <row r="939" customFormat="false" ht="15.75" hidden="false" customHeight="true" outlineLevel="0" collapsed="false">
      <c r="A939" s="248"/>
    </row>
    <row r="940" customFormat="false" ht="15.75" hidden="false" customHeight="true" outlineLevel="0" collapsed="false">
      <c r="A940" s="248"/>
    </row>
    <row r="941" customFormat="false" ht="15.75" hidden="false" customHeight="true" outlineLevel="0" collapsed="false">
      <c r="A941" s="248"/>
    </row>
    <row r="942" customFormat="false" ht="15.75" hidden="false" customHeight="true" outlineLevel="0" collapsed="false">
      <c r="A942" s="248"/>
    </row>
    <row r="943" customFormat="false" ht="15.75" hidden="false" customHeight="true" outlineLevel="0" collapsed="false">
      <c r="A943" s="248"/>
    </row>
    <row r="944" customFormat="false" ht="15.75" hidden="false" customHeight="true" outlineLevel="0" collapsed="false">
      <c r="A944" s="248"/>
    </row>
    <row r="945" customFormat="false" ht="15.75" hidden="false" customHeight="true" outlineLevel="0" collapsed="false">
      <c r="A945" s="248"/>
    </row>
    <row r="946" customFormat="false" ht="15.75" hidden="false" customHeight="true" outlineLevel="0" collapsed="false">
      <c r="A946" s="248"/>
    </row>
    <row r="947" customFormat="false" ht="15.75" hidden="false" customHeight="true" outlineLevel="0" collapsed="false">
      <c r="A947" s="248"/>
    </row>
    <row r="948" customFormat="false" ht="15.75" hidden="false" customHeight="true" outlineLevel="0" collapsed="false">
      <c r="A948" s="248"/>
    </row>
    <row r="949" customFormat="false" ht="15.75" hidden="false" customHeight="true" outlineLevel="0" collapsed="false">
      <c r="A949" s="248"/>
    </row>
    <row r="950" customFormat="false" ht="15.75" hidden="false" customHeight="true" outlineLevel="0" collapsed="false">
      <c r="A950" s="248"/>
    </row>
    <row r="951" customFormat="false" ht="15.75" hidden="false" customHeight="true" outlineLevel="0" collapsed="false">
      <c r="A951" s="248"/>
    </row>
    <row r="952" customFormat="false" ht="15.75" hidden="false" customHeight="true" outlineLevel="0" collapsed="false">
      <c r="A952" s="248"/>
    </row>
    <row r="953" customFormat="false" ht="15.75" hidden="false" customHeight="true" outlineLevel="0" collapsed="false">
      <c r="A953" s="248"/>
    </row>
    <row r="954" customFormat="false" ht="15.75" hidden="false" customHeight="true" outlineLevel="0" collapsed="false">
      <c r="A954" s="248"/>
    </row>
    <row r="955" customFormat="false" ht="15.75" hidden="false" customHeight="true" outlineLevel="0" collapsed="false">
      <c r="A955" s="248"/>
    </row>
    <row r="956" customFormat="false" ht="15.75" hidden="false" customHeight="true" outlineLevel="0" collapsed="false">
      <c r="A956" s="248"/>
    </row>
    <row r="957" customFormat="false" ht="15.75" hidden="false" customHeight="true" outlineLevel="0" collapsed="false">
      <c r="A957" s="248"/>
    </row>
    <row r="958" customFormat="false" ht="15.75" hidden="false" customHeight="true" outlineLevel="0" collapsed="false">
      <c r="A958" s="248"/>
    </row>
    <row r="959" customFormat="false" ht="15.75" hidden="false" customHeight="true" outlineLevel="0" collapsed="false">
      <c r="A959" s="248"/>
    </row>
    <row r="960" customFormat="false" ht="15.75" hidden="false" customHeight="true" outlineLevel="0" collapsed="false">
      <c r="A960" s="248"/>
    </row>
    <row r="961" customFormat="false" ht="15.75" hidden="false" customHeight="true" outlineLevel="0" collapsed="false">
      <c r="A961" s="248"/>
    </row>
    <row r="962" customFormat="false" ht="15.75" hidden="false" customHeight="true" outlineLevel="0" collapsed="false">
      <c r="A962" s="248"/>
    </row>
    <row r="963" customFormat="false" ht="15.75" hidden="false" customHeight="true" outlineLevel="0" collapsed="false">
      <c r="A963" s="248"/>
    </row>
    <row r="964" customFormat="false" ht="15.75" hidden="false" customHeight="true" outlineLevel="0" collapsed="false">
      <c r="A964" s="248"/>
    </row>
    <row r="965" customFormat="false" ht="15.75" hidden="false" customHeight="true" outlineLevel="0" collapsed="false">
      <c r="A965" s="248"/>
    </row>
    <row r="966" customFormat="false" ht="15.75" hidden="false" customHeight="true" outlineLevel="0" collapsed="false">
      <c r="A966" s="248"/>
    </row>
    <row r="967" customFormat="false" ht="15.75" hidden="false" customHeight="true" outlineLevel="0" collapsed="false">
      <c r="A967" s="248"/>
    </row>
    <row r="968" customFormat="false" ht="15.75" hidden="false" customHeight="true" outlineLevel="0" collapsed="false">
      <c r="A968" s="248"/>
    </row>
    <row r="969" customFormat="false" ht="15.75" hidden="false" customHeight="true" outlineLevel="0" collapsed="false">
      <c r="A969" s="248"/>
    </row>
    <row r="970" customFormat="false" ht="15.75" hidden="false" customHeight="true" outlineLevel="0" collapsed="false">
      <c r="A970" s="24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710937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5"/>
    <col collapsed="false" customWidth="true" hidden="false" outlineLevel="0" max="5" min="5" style="0" width="56.66"/>
  </cols>
  <sheetData>
    <row r="1" customFormat="false" ht="17" hidden="false" customHeight="false" outlineLevel="0" collapsed="false">
      <c r="A1" s="71" t="s">
        <v>57</v>
      </c>
      <c r="B1" s="176" t="s">
        <v>359</v>
      </c>
      <c r="C1" s="71" t="s">
        <v>1158</v>
      </c>
      <c r="D1" s="141" t="s">
        <v>1115</v>
      </c>
      <c r="E1" s="176" t="s">
        <v>1159</v>
      </c>
      <c r="F1" s="233"/>
      <c r="G1" s="233"/>
      <c r="H1" s="233"/>
      <c r="I1" s="233"/>
      <c r="J1" s="233"/>
      <c r="K1" s="233"/>
      <c r="L1" s="233"/>
      <c r="M1" s="233"/>
      <c r="N1" s="233"/>
      <c r="O1" s="233"/>
      <c r="P1" s="233"/>
      <c r="Q1" s="233"/>
      <c r="R1" s="233"/>
      <c r="S1" s="233"/>
      <c r="T1" s="233"/>
      <c r="U1" s="233"/>
      <c r="V1" s="233"/>
      <c r="W1" s="233"/>
      <c r="X1" s="233"/>
      <c r="Y1" s="233"/>
    </row>
    <row r="2" customFormat="false" ht="17" hidden="false" customHeight="false" outlineLevel="0" collapsed="false">
      <c r="A2" s="240" t="s">
        <v>103</v>
      </c>
      <c r="B2" s="241" t="str">
        <f aca="false">VLOOKUP(A2,ProcessDefinitionsTab,2,0)</f>
        <v>Identity Resolution</v>
      </c>
      <c r="C2" s="264"/>
      <c r="D2" s="262"/>
      <c r="E2" s="262"/>
    </row>
    <row r="3" customFormat="false" ht="51" hidden="false" customHeight="false" outlineLevel="0" collapsed="false">
      <c r="A3" s="71" t="s">
        <v>49</v>
      </c>
      <c r="B3" s="28" t="str">
        <f aca="false">VLOOKUP(A2,ProcessDefinitionsTab,3,0)</f>
        <v>Identity Resolution is the process of establishing the uniqueness of a Subject within a population through the use of identity information.</v>
      </c>
      <c r="C3" s="75" t="s">
        <v>49</v>
      </c>
      <c r="D3" s="152"/>
      <c r="E3" s="152"/>
    </row>
    <row r="4" customFormat="false" ht="17" hidden="false" customHeight="false" outlineLevel="0" collapsed="false">
      <c r="A4" s="71"/>
      <c r="B4" s="28"/>
      <c r="C4" s="75" t="s">
        <v>1461</v>
      </c>
      <c r="D4" s="152"/>
      <c r="E4" s="152"/>
    </row>
    <row r="5" customFormat="false" ht="17" hidden="false" customHeight="false" outlineLevel="0" collapsed="false">
      <c r="A5" s="265" t="s">
        <v>111</v>
      </c>
      <c r="B5" s="266" t="str">
        <f aca="false">VLOOKUP(A5,ProcessDefinitionsTab,2,0)</f>
        <v>Identity Establishment</v>
      </c>
      <c r="C5" s="264"/>
      <c r="D5" s="262"/>
      <c r="E5" s="262"/>
    </row>
    <row r="6" customFormat="false" ht="34" hidden="false" customHeight="false" outlineLevel="0" collapsed="false">
      <c r="A6" s="75"/>
      <c r="B6" s="28" t="str">
        <f aca="false">VLOOKUP(A5,ProcessDefinitionsTab,3,0)</f>
        <v>Identity Establishment is the process of creating a record of identity of a Subject within a population.</v>
      </c>
      <c r="C6" s="75"/>
      <c r="D6" s="152"/>
      <c r="E6" s="152"/>
    </row>
    <row r="7" customFormat="false" ht="16" hidden="false" customHeight="false" outlineLevel="0" collapsed="false">
      <c r="A7" s="75"/>
      <c r="B7" s="28"/>
      <c r="C7" s="75"/>
      <c r="D7" s="152"/>
      <c r="E7" s="152"/>
    </row>
    <row r="8" customFormat="false" ht="17" hidden="false" customHeight="false" outlineLevel="0" collapsed="false">
      <c r="A8" s="265" t="s">
        <v>95</v>
      </c>
      <c r="B8" s="266" t="str">
        <f aca="false">VLOOKUP(A8,ProcessDefinitionsTab,2,0)</f>
        <v>Identity Information Validation</v>
      </c>
      <c r="C8" s="264"/>
      <c r="D8" s="262"/>
      <c r="E8" s="262"/>
    </row>
    <row r="9" customFormat="false" ht="51" hidden="false" customHeight="false" outlineLevel="0" collapsed="false">
      <c r="A9" s="71"/>
      <c r="B9" s="28" t="str">
        <f aca="false">VLOOKUP(A8,ProcessDefinitionsTab,3,0)</f>
        <v>Identity Information Validation is the process of confirming the accuracy of identity information about a Subject as established by the Issuer. </v>
      </c>
      <c r="C9" s="75"/>
      <c r="D9" s="152"/>
      <c r="E9" s="152"/>
    </row>
    <row r="10" customFormat="false" ht="16" hidden="false" customHeight="false" outlineLevel="0" collapsed="false">
      <c r="A10" s="71"/>
      <c r="B10" s="28"/>
      <c r="C10" s="75"/>
      <c r="D10" s="152"/>
      <c r="E10" s="152"/>
    </row>
    <row r="11" customFormat="false" ht="17" hidden="false" customHeight="false" outlineLevel="0" collapsed="false">
      <c r="A11" s="267" t="s">
        <v>118</v>
      </c>
      <c r="B11" s="266" t="str">
        <f aca="false">VLOOKUP(A11,ProcessDefinitionsTab,2,0)</f>
        <v>Identity Verification</v>
      </c>
      <c r="C11" s="264"/>
      <c r="D11" s="262"/>
      <c r="E11" s="262"/>
    </row>
    <row r="12" customFormat="false" ht="34" hidden="false" customHeight="false" outlineLevel="0" collapsed="false">
      <c r="A12" s="71"/>
      <c r="B12" s="28" t="str">
        <f aca="false">VLOOKUP(A11,ProcessDefinitionsTab,3,0)</f>
        <v>Identity Verification is the process of confirming that the identity information is under the control of the Subject.</v>
      </c>
      <c r="C12" s="75"/>
      <c r="D12" s="152"/>
      <c r="E12" s="152"/>
    </row>
    <row r="13" customFormat="false" ht="16" hidden="false" customHeight="false" outlineLevel="0" collapsed="false">
      <c r="A13" s="71"/>
      <c r="B13" s="28"/>
      <c r="C13" s="75"/>
      <c r="D13" s="152"/>
      <c r="E13" s="152"/>
    </row>
    <row r="14" customFormat="false" ht="17" hidden="false" customHeight="false" outlineLevel="0" collapsed="false">
      <c r="A14" s="265" t="s">
        <v>134</v>
      </c>
      <c r="B14" s="266" t="str">
        <f aca="false">VLOOKUP(A14,ProcessDefinitionsTab,2,0)</f>
        <v>Identity Maintenance</v>
      </c>
      <c r="C14" s="264"/>
      <c r="D14" s="262"/>
      <c r="E14" s="262"/>
    </row>
    <row r="15" customFormat="false" ht="34" hidden="false" customHeight="false" outlineLevel="0" collapsed="false">
      <c r="A15" s="71"/>
      <c r="B15" s="28" t="str">
        <f aca="false">VLOOKUP(A14,ProcessDefinitionsTab,3,0)</f>
        <v>Identity Maintenance is the process of ensuring that a Subject’s identity information is accurate, complete, and up-to-date.</v>
      </c>
      <c r="C15" s="75"/>
      <c r="D15" s="152"/>
      <c r="E15" s="152"/>
    </row>
    <row r="16" customFormat="false" ht="16" hidden="false" customHeight="false" outlineLevel="0" collapsed="false">
      <c r="A16" s="71"/>
      <c r="B16" s="176"/>
      <c r="C16" s="75"/>
      <c r="D16" s="152"/>
      <c r="E16" s="152"/>
    </row>
    <row r="17" customFormat="false" ht="17" hidden="false" customHeight="false" outlineLevel="0" collapsed="false">
      <c r="A17" s="265" t="s">
        <v>126</v>
      </c>
      <c r="B17" s="266" t="str">
        <f aca="false">VLOOKUP(A17,ProcessDefinitionsTab,2,0)</f>
        <v>Identity Continuity</v>
      </c>
      <c r="C17" s="264"/>
      <c r="D17" s="262"/>
      <c r="E17" s="262"/>
    </row>
    <row r="18" customFormat="false" ht="80.25" hidden="false" customHeight="true" outlineLevel="0" collapsed="false">
      <c r="A18" s="71"/>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75"/>
      <c r="D18" s="152"/>
      <c r="E18" s="152"/>
    </row>
    <row r="19" customFormat="false" ht="16" hidden="false" customHeight="false" outlineLevel="0" collapsed="false">
      <c r="A19" s="71"/>
      <c r="B19" s="28"/>
      <c r="C19" s="75"/>
      <c r="D19" s="152"/>
      <c r="E19" s="152"/>
    </row>
    <row r="20" customFormat="false" ht="17" hidden="false" customHeight="false" outlineLevel="0" collapsed="false">
      <c r="A20" s="265" t="s">
        <v>141</v>
      </c>
      <c r="B20" s="266" t="str">
        <f aca="false">VLOOKUP(A20,ProcessDefinitionsTab,2,0)</f>
        <v>Identity Linking</v>
      </c>
      <c r="C20" s="264"/>
      <c r="D20" s="262"/>
      <c r="E20" s="262"/>
    </row>
    <row r="21" customFormat="false" ht="34" hidden="false" customHeight="false" outlineLevel="0" collapsed="false">
      <c r="A21" s="71"/>
      <c r="B21" s="28" t="str">
        <f aca="false">VLOOKUP(A20,ProcessDefinitionsTab,3,0)</f>
        <v>Identity Linking is the process of mapping one or more assigned identifiers to a Subject.</v>
      </c>
      <c r="C21" s="75"/>
      <c r="D21" s="152"/>
      <c r="E21" s="152"/>
    </row>
    <row r="22" customFormat="false" ht="16" hidden="false" customHeight="false" outlineLevel="0" collapsed="false">
      <c r="A22" s="71"/>
      <c r="B22" s="28"/>
      <c r="C22" s="75"/>
      <c r="D22" s="152"/>
      <c r="E22" s="152"/>
    </row>
    <row r="23" customFormat="false" ht="17" hidden="false" customHeight="false" outlineLevel="0" collapsed="false">
      <c r="A23" s="265" t="s">
        <v>214</v>
      </c>
      <c r="B23" s="266" t="str">
        <f aca="false">VLOOKUP(A23,ProcessDefinitionsTab,2,0)</f>
        <v>Credential Issuance</v>
      </c>
      <c r="C23" s="264"/>
      <c r="D23" s="262"/>
      <c r="E23" s="262"/>
    </row>
    <row r="24" customFormat="false" ht="34" hidden="false" customHeight="false" outlineLevel="0" collapsed="false">
      <c r="A24" s="71"/>
      <c r="B24" s="28" t="str">
        <f aca="false">VLOOKUP(A23,ProcessDefinitionsTab,3,0)</f>
        <v>Credential Issuance is the process of creating a Credential from a set of Claims and assigning the Credential to a Holder.</v>
      </c>
      <c r="C24" s="75"/>
      <c r="D24" s="152"/>
      <c r="E24" s="152"/>
    </row>
    <row r="25" customFormat="false" ht="16" hidden="false" customHeight="false" outlineLevel="0" collapsed="false">
      <c r="A25" s="71"/>
      <c r="B25" s="176"/>
      <c r="C25" s="75"/>
      <c r="D25" s="152"/>
      <c r="E25" s="152"/>
    </row>
    <row r="26" customFormat="false" ht="17" hidden="false" customHeight="false" outlineLevel="0" collapsed="false">
      <c r="A26" s="265" t="s">
        <v>221</v>
      </c>
      <c r="B26" s="266" t="str">
        <f aca="false">VLOOKUP(A26,ProcessDefinitionsTab,2,0)</f>
        <v>Credential Authenticator Binding</v>
      </c>
      <c r="C26" s="264"/>
      <c r="D26" s="262"/>
      <c r="E26" s="262"/>
    </row>
    <row r="27" customFormat="false" ht="153" hidden="false" customHeight="false" outlineLevel="0" collapsed="false">
      <c r="A27" s="71"/>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75"/>
      <c r="D27" s="152"/>
      <c r="E27" s="152"/>
    </row>
    <row r="28" customFormat="false" ht="16" hidden="false" customHeight="false" outlineLevel="0" collapsed="false">
      <c r="A28" s="71"/>
      <c r="B28" s="28"/>
      <c r="C28" s="75"/>
      <c r="D28" s="152"/>
      <c r="E28" s="152"/>
    </row>
    <row r="29" customFormat="false" ht="17" hidden="false" customHeight="false" outlineLevel="0" collapsed="false">
      <c r="A29" s="265" t="s">
        <v>234</v>
      </c>
      <c r="B29" s="266" t="str">
        <f aca="false">VLOOKUP(A29,ProcessDefinitionsTab,2,0)</f>
        <v>Credential Verification</v>
      </c>
      <c r="C29" s="264"/>
      <c r="D29" s="262"/>
      <c r="E29" s="262"/>
    </row>
    <row r="30" customFormat="false" ht="78.75" hidden="false" customHeight="true" outlineLevel="0" collapsed="false">
      <c r="A30" s="71"/>
      <c r="B30" s="28" t="str">
        <f aca="false">VLOOKUP(A29,ProcessDefinitionsTab,3,0)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75"/>
      <c r="D30" s="152"/>
      <c r="E30" s="152"/>
    </row>
    <row r="31" customFormat="false" ht="16" hidden="false" customHeight="false" outlineLevel="0" collapsed="false">
      <c r="A31" s="71"/>
      <c r="B31" s="176"/>
      <c r="C31" s="75"/>
      <c r="D31" s="152"/>
      <c r="E31" s="152"/>
    </row>
    <row r="32" customFormat="false" ht="17" hidden="false" customHeight="false" outlineLevel="0" collapsed="false">
      <c r="A32" s="265" t="s">
        <v>240</v>
      </c>
      <c r="B32" s="266" t="str">
        <f aca="false">VLOOKUP(A32,ProcessDefinitionsTab,2,0)</f>
        <v>Credential Maintenance</v>
      </c>
      <c r="C32" s="264"/>
      <c r="D32" s="262"/>
      <c r="E32" s="262"/>
    </row>
    <row r="33" customFormat="false" ht="51" hidden="false" customHeight="false" outlineLevel="0" collapsed="false">
      <c r="A33" s="71"/>
      <c r="B33" s="28" t="str">
        <f aca="false">VLOOKUP(A32,ProcessDefinitionsTab,3,0)</f>
        <v>Credential Maintenance is the process of updating the Credential attributes (e.g., expiry date, status of the Credential) of an issued Credential.</v>
      </c>
      <c r="C33" s="75"/>
      <c r="D33" s="152"/>
      <c r="E33" s="152"/>
    </row>
    <row r="34" customFormat="false" ht="16" hidden="false" customHeight="false" outlineLevel="0" collapsed="false">
      <c r="A34" s="71"/>
      <c r="B34" s="176"/>
      <c r="C34" s="75"/>
      <c r="D34" s="152"/>
      <c r="E34" s="152"/>
    </row>
    <row r="35" customFormat="false" ht="17" hidden="false" customHeight="false" outlineLevel="0" collapsed="false">
      <c r="A35" s="265" t="s">
        <v>245</v>
      </c>
      <c r="B35" s="266" t="str">
        <f aca="false">VLOOKUP(A35,ProcessDefinitionsTab,2,0)</f>
        <v>Credential Suspension</v>
      </c>
      <c r="C35" s="264"/>
      <c r="D35" s="262"/>
      <c r="E35" s="262"/>
    </row>
    <row r="36" customFormat="false" ht="51" hidden="false" customHeight="false" outlineLevel="0" collapsed="false">
      <c r="A36" s="71"/>
      <c r="B36" s="28" t="str">
        <f aca="false">VLOOKUP(A35,ProcessDefinitionsTab,3,0)</f>
        <v>Credential Suspension is the process of transforming an issued Credential into a suspended Credential by flagging the issued Credential as temporarily unusable. </v>
      </c>
      <c r="C36" s="75"/>
      <c r="D36" s="152"/>
      <c r="E36" s="152"/>
    </row>
    <row r="37" customFormat="false" ht="16" hidden="false" customHeight="false" outlineLevel="0" collapsed="false">
      <c r="A37" s="71"/>
      <c r="B37" s="176"/>
      <c r="C37" s="75"/>
      <c r="D37" s="152"/>
      <c r="E37" s="152"/>
    </row>
    <row r="38" customFormat="false" ht="17" hidden="false" customHeight="false" outlineLevel="0" collapsed="false">
      <c r="A38" s="265" t="s">
        <v>252</v>
      </c>
      <c r="B38" s="266" t="str">
        <f aca="false">VLOOKUP(A38,ProcessDefinitionsTab,2,0)</f>
        <v>Credential Recovery</v>
      </c>
      <c r="C38" s="264"/>
      <c r="D38" s="262"/>
      <c r="E38" s="262"/>
    </row>
    <row r="39" customFormat="false" ht="34" hidden="false" customHeight="false" outlineLevel="0" collapsed="false">
      <c r="A39" s="71"/>
      <c r="B39" s="28" t="str">
        <f aca="false">VLOOKUP(A38,ProcessDefinitionsTab,3,0)</f>
        <v>Credential Recovery is the process of transforming a suspended Credential back to a usable state (i.e., an issued Credential).</v>
      </c>
      <c r="C39" s="75"/>
      <c r="D39" s="152"/>
      <c r="E39" s="152"/>
    </row>
    <row r="40" customFormat="false" ht="16" hidden="false" customHeight="false" outlineLevel="0" collapsed="false">
      <c r="A40" s="71"/>
      <c r="B40" s="176"/>
      <c r="C40" s="75"/>
      <c r="D40" s="152"/>
      <c r="E40" s="152"/>
    </row>
    <row r="41" customFormat="false" ht="17" hidden="false" customHeight="false" outlineLevel="0" collapsed="false">
      <c r="A41" s="265" t="s">
        <v>259</v>
      </c>
      <c r="B41" s="266" t="str">
        <f aca="false">VLOOKUP(A41,ProcessDefinitionsTab,2,0)</f>
        <v>Credential Revocation</v>
      </c>
      <c r="C41" s="264"/>
      <c r="D41" s="262"/>
      <c r="E41" s="262"/>
    </row>
    <row r="42" customFormat="false" ht="34" hidden="false" customHeight="false" outlineLevel="0" collapsed="false">
      <c r="A42" s="71"/>
      <c r="B42" s="28" t="str">
        <f aca="false">VLOOKUP(A41,ProcessDefinitionsTab,3,0)</f>
        <v>Credential Revocation is the process of ensuring that an issued Credential is permanently flagged as unusable.</v>
      </c>
      <c r="C42" s="75"/>
      <c r="D42" s="152"/>
      <c r="E42" s="152"/>
    </row>
    <row r="43" customFormat="false" ht="16" hidden="false" customHeight="false" outlineLevel="0" collapsed="false">
      <c r="A43" s="71"/>
      <c r="B43" s="28"/>
      <c r="C43" s="75"/>
      <c r="D43" s="152"/>
      <c r="E43" s="152"/>
    </row>
    <row r="44" customFormat="false" ht="15.75" hidden="false" customHeight="true" outlineLevel="0" collapsed="false">
      <c r="A44" s="268"/>
      <c r="B44" s="27"/>
      <c r="C44" s="269"/>
      <c r="D44" s="232"/>
      <c r="E44" s="232"/>
    </row>
    <row r="45" customFormat="false" ht="15.75" hidden="false" customHeight="true" outlineLevel="0" collapsed="false">
      <c r="A45" s="268"/>
      <c r="B45" s="27"/>
      <c r="C45" s="269"/>
      <c r="D45" s="232"/>
      <c r="E45" s="232"/>
    </row>
    <row r="46" customFormat="false" ht="15.75" hidden="false" customHeight="true" outlineLevel="0" collapsed="false">
      <c r="A46" s="224"/>
      <c r="B46" s="84"/>
      <c r="C46" s="13"/>
      <c r="D46" s="6"/>
      <c r="E46" s="6"/>
    </row>
    <row r="47" customFormat="false" ht="15.75" hidden="false" customHeight="true" outlineLevel="0" collapsed="false">
      <c r="A47" s="224"/>
      <c r="B47" s="84"/>
      <c r="C47" s="13"/>
      <c r="D47" s="6"/>
      <c r="E47" s="6"/>
    </row>
    <row r="48" customFormat="false" ht="15.75" hidden="false" customHeight="true" outlineLevel="0" collapsed="false">
      <c r="A48" s="224"/>
      <c r="B48" s="84"/>
      <c r="C48" s="13"/>
      <c r="D48" s="6"/>
      <c r="E48" s="6"/>
    </row>
    <row r="49" customFormat="false" ht="15.75" hidden="false" customHeight="true" outlineLevel="0" collapsed="false">
      <c r="A49" s="224"/>
      <c r="B49" s="84"/>
      <c r="C49" s="13"/>
      <c r="D49" s="6"/>
      <c r="E49" s="6"/>
    </row>
    <row r="50" customFormat="false" ht="15.75" hidden="false" customHeight="true" outlineLevel="0" collapsed="false">
      <c r="A50" s="224"/>
      <c r="B50" s="84"/>
      <c r="C50" s="13"/>
      <c r="D50" s="6"/>
      <c r="E50" s="6"/>
    </row>
    <row r="51" customFormat="false" ht="15.75" hidden="false" customHeight="true" outlineLevel="0" collapsed="false">
      <c r="A51" s="224"/>
      <c r="B51" s="84"/>
      <c r="C51" s="13"/>
      <c r="D51" s="6"/>
      <c r="E51" s="6"/>
    </row>
    <row r="52" customFormat="false" ht="15.75" hidden="false" customHeight="true" outlineLevel="0" collapsed="false">
      <c r="A52" s="224"/>
      <c r="B52" s="84"/>
      <c r="C52" s="13"/>
      <c r="D52" s="6"/>
      <c r="E52" s="6"/>
    </row>
    <row r="53" customFormat="false" ht="15.75" hidden="false" customHeight="true" outlineLevel="0" collapsed="false">
      <c r="A53" s="224"/>
      <c r="B53" s="84"/>
      <c r="C53" s="13"/>
      <c r="D53" s="6"/>
      <c r="E53" s="6"/>
    </row>
    <row r="54" customFormat="false" ht="15.75" hidden="false" customHeight="true" outlineLevel="0" collapsed="false">
      <c r="A54" s="224"/>
      <c r="B54" s="84"/>
      <c r="C54" s="13"/>
      <c r="D54" s="6"/>
      <c r="E54" s="6"/>
    </row>
    <row r="55" customFormat="false" ht="15.75" hidden="false" customHeight="true" outlineLevel="0" collapsed="false">
      <c r="A55" s="224"/>
      <c r="B55" s="84"/>
      <c r="C55" s="13"/>
      <c r="D55" s="6"/>
      <c r="E55" s="6"/>
    </row>
    <row r="56" customFormat="false" ht="15.75" hidden="false" customHeight="true" outlineLevel="0" collapsed="false">
      <c r="A56" s="224"/>
      <c r="B56" s="84"/>
      <c r="C56" s="13"/>
      <c r="D56" s="6"/>
      <c r="E56" s="6"/>
    </row>
    <row r="57" customFormat="false" ht="15.75" hidden="false" customHeight="true" outlineLevel="0" collapsed="false">
      <c r="A57" s="224"/>
      <c r="B57" s="84"/>
      <c r="C57" s="13"/>
      <c r="D57" s="6"/>
      <c r="E57" s="6"/>
    </row>
    <row r="58" customFormat="false" ht="15.75" hidden="false" customHeight="true" outlineLevel="0" collapsed="false">
      <c r="A58" s="224"/>
      <c r="B58" s="84"/>
      <c r="C58" s="13"/>
      <c r="D58" s="6"/>
      <c r="E58" s="6"/>
    </row>
    <row r="59" customFormat="false" ht="15.75" hidden="false" customHeight="true" outlineLevel="0" collapsed="false">
      <c r="A59" s="224"/>
      <c r="B59" s="84"/>
      <c r="C59" s="13"/>
      <c r="D59" s="6"/>
      <c r="E59" s="6"/>
    </row>
    <row r="60" customFormat="false" ht="15.75" hidden="false" customHeight="true" outlineLevel="0" collapsed="false">
      <c r="A60" s="224"/>
      <c r="B60" s="84"/>
      <c r="C60" s="13"/>
      <c r="D60" s="6"/>
      <c r="E60" s="6"/>
    </row>
    <row r="61" customFormat="false" ht="15.75" hidden="false" customHeight="true" outlineLevel="0" collapsed="false">
      <c r="A61" s="224"/>
      <c r="B61" s="84"/>
      <c r="C61" s="13"/>
      <c r="D61" s="6"/>
      <c r="E61" s="6"/>
    </row>
    <row r="62" customFormat="false" ht="15.75" hidden="false" customHeight="true" outlineLevel="0" collapsed="false">
      <c r="A62" s="224"/>
      <c r="B62" s="84"/>
      <c r="C62" s="13"/>
      <c r="D62" s="6"/>
      <c r="E62" s="6"/>
    </row>
    <row r="63" customFormat="false" ht="15.75" hidden="false" customHeight="true" outlineLevel="0" collapsed="false">
      <c r="A63" s="224"/>
      <c r="B63" s="84"/>
      <c r="C63" s="13"/>
      <c r="D63" s="6"/>
      <c r="E63" s="6"/>
    </row>
    <row r="64" customFormat="false" ht="15.75" hidden="false" customHeight="true" outlineLevel="0" collapsed="false">
      <c r="A64" s="224"/>
      <c r="B64" s="84"/>
      <c r="C64" s="13"/>
      <c r="D64" s="6"/>
      <c r="E64" s="6"/>
    </row>
    <row r="65" customFormat="false" ht="15.75" hidden="false" customHeight="true" outlineLevel="0" collapsed="false">
      <c r="A65" s="224"/>
      <c r="B65" s="84"/>
      <c r="C65" s="13"/>
      <c r="D65" s="6"/>
      <c r="E65" s="6"/>
    </row>
    <row r="66" customFormat="false" ht="15.75" hidden="false" customHeight="true" outlineLevel="0" collapsed="false">
      <c r="A66" s="224"/>
      <c r="B66" s="84"/>
      <c r="C66" s="13"/>
      <c r="D66" s="6"/>
      <c r="E66" s="6"/>
    </row>
    <row r="67" customFormat="false" ht="15.75" hidden="false" customHeight="true" outlineLevel="0" collapsed="false">
      <c r="A67" s="224"/>
      <c r="B67" s="84"/>
      <c r="C67" s="13"/>
      <c r="D67" s="6"/>
      <c r="E67" s="6"/>
    </row>
    <row r="68" customFormat="false" ht="15.75" hidden="false" customHeight="true" outlineLevel="0" collapsed="false">
      <c r="A68" s="224"/>
      <c r="B68" s="84"/>
      <c r="C68" s="13"/>
      <c r="D68" s="6"/>
      <c r="E68" s="6"/>
    </row>
    <row r="69" customFormat="false" ht="15.75" hidden="false" customHeight="true" outlineLevel="0" collapsed="false">
      <c r="A69" s="224"/>
      <c r="B69" s="84"/>
      <c r="C69" s="13"/>
      <c r="D69" s="6"/>
      <c r="E69" s="6"/>
    </row>
    <row r="70" customFormat="false" ht="15.75" hidden="false" customHeight="true" outlineLevel="0" collapsed="false">
      <c r="A70" s="224"/>
      <c r="B70" s="84"/>
      <c r="C70" s="13"/>
      <c r="D70" s="6"/>
      <c r="E70" s="6"/>
    </row>
    <row r="71" customFormat="false" ht="15.75" hidden="false" customHeight="true" outlineLevel="0" collapsed="false">
      <c r="A71" s="224"/>
      <c r="B71" s="84"/>
      <c r="C71" s="13"/>
      <c r="D71" s="6"/>
      <c r="E71" s="6"/>
    </row>
    <row r="72" customFormat="false" ht="15.75" hidden="false" customHeight="true" outlineLevel="0" collapsed="false">
      <c r="A72" s="224"/>
      <c r="B72" s="84"/>
      <c r="C72" s="13"/>
      <c r="D72" s="6"/>
      <c r="E72" s="6"/>
    </row>
    <row r="73" customFormat="false" ht="15.75" hidden="false" customHeight="true" outlineLevel="0" collapsed="false">
      <c r="A73" s="224"/>
      <c r="B73" s="84"/>
      <c r="C73" s="13"/>
      <c r="D73" s="6"/>
      <c r="E73" s="6"/>
    </row>
    <row r="74" customFormat="false" ht="15.75" hidden="false" customHeight="true" outlineLevel="0" collapsed="false">
      <c r="A74" s="224"/>
      <c r="B74" s="84"/>
      <c r="C74" s="13"/>
      <c r="D74" s="6"/>
      <c r="E74" s="6"/>
    </row>
    <row r="75" customFormat="false" ht="15.75" hidden="false" customHeight="true" outlineLevel="0" collapsed="false">
      <c r="A75" s="224"/>
      <c r="B75" s="84"/>
      <c r="C75" s="13"/>
      <c r="D75" s="6"/>
      <c r="E75" s="6"/>
    </row>
    <row r="76" customFormat="false" ht="15.75" hidden="false" customHeight="true" outlineLevel="0" collapsed="false">
      <c r="A76" s="224"/>
      <c r="B76" s="84"/>
      <c r="C76" s="13"/>
      <c r="D76" s="6"/>
      <c r="E76" s="6"/>
    </row>
    <row r="77" customFormat="false" ht="15.75" hidden="false" customHeight="true" outlineLevel="0" collapsed="false">
      <c r="A77" s="224"/>
      <c r="B77" s="84"/>
      <c r="C77" s="13"/>
      <c r="D77" s="6"/>
      <c r="E77" s="6"/>
    </row>
    <row r="78" customFormat="false" ht="15.75" hidden="false" customHeight="true" outlineLevel="0" collapsed="false">
      <c r="A78" s="224"/>
      <c r="B78" s="84"/>
      <c r="C78" s="13"/>
      <c r="D78" s="6"/>
      <c r="E78" s="6"/>
    </row>
    <row r="79" customFormat="false" ht="15.75" hidden="false" customHeight="true" outlineLevel="0" collapsed="false">
      <c r="A79" s="224"/>
      <c r="B79" s="84"/>
      <c r="C79" s="13"/>
      <c r="D79" s="6"/>
      <c r="E79" s="6"/>
    </row>
    <row r="80" customFormat="false" ht="15.75" hidden="false" customHeight="true" outlineLevel="0" collapsed="false">
      <c r="A80" s="224"/>
      <c r="B80" s="84"/>
      <c r="C80" s="13"/>
      <c r="D80" s="6"/>
      <c r="E80" s="6"/>
    </row>
    <row r="81" customFormat="false" ht="15.75" hidden="false" customHeight="true" outlineLevel="0" collapsed="false">
      <c r="A81" s="224"/>
      <c r="B81" s="84"/>
      <c r="C81" s="13"/>
      <c r="D81" s="6"/>
      <c r="E81" s="6"/>
    </row>
    <row r="82" customFormat="false" ht="15.75" hidden="false" customHeight="true" outlineLevel="0" collapsed="false">
      <c r="A82" s="224"/>
      <c r="B82" s="84"/>
      <c r="C82" s="13"/>
      <c r="D82" s="6"/>
      <c r="E82" s="6"/>
    </row>
    <row r="83" customFormat="false" ht="15.75" hidden="false" customHeight="true" outlineLevel="0" collapsed="false">
      <c r="A83" s="224"/>
      <c r="B83" s="84"/>
      <c r="C83" s="13"/>
      <c r="D83" s="6"/>
      <c r="E83" s="6"/>
    </row>
    <row r="84" customFormat="false" ht="15.75" hidden="false" customHeight="true" outlineLevel="0" collapsed="false">
      <c r="A84" s="224"/>
      <c r="B84" s="84"/>
      <c r="C84" s="13"/>
      <c r="D84" s="6"/>
      <c r="E84" s="6"/>
    </row>
    <row r="85" customFormat="false" ht="15.75" hidden="false" customHeight="true" outlineLevel="0" collapsed="false">
      <c r="A85" s="224"/>
      <c r="B85" s="84"/>
      <c r="C85" s="13"/>
      <c r="D85" s="6"/>
      <c r="E85" s="6"/>
    </row>
    <row r="86" customFormat="false" ht="15.75" hidden="false" customHeight="true" outlineLevel="0" collapsed="false">
      <c r="A86" s="224"/>
      <c r="B86" s="84"/>
      <c r="C86" s="13"/>
      <c r="D86" s="6"/>
      <c r="E86" s="6"/>
    </row>
    <row r="87" customFormat="false" ht="15.75" hidden="false" customHeight="true" outlineLevel="0" collapsed="false">
      <c r="A87" s="224"/>
      <c r="B87" s="84"/>
      <c r="C87" s="13"/>
      <c r="D87" s="6"/>
      <c r="E87" s="6"/>
    </row>
    <row r="88" customFormat="false" ht="15.75" hidden="false" customHeight="true" outlineLevel="0" collapsed="false">
      <c r="A88" s="224"/>
      <c r="B88" s="84"/>
      <c r="C88" s="13"/>
      <c r="D88" s="6"/>
      <c r="E88" s="6"/>
    </row>
    <row r="89" customFormat="false" ht="15.75" hidden="false" customHeight="true" outlineLevel="0" collapsed="false">
      <c r="A89" s="224"/>
      <c r="B89" s="84"/>
      <c r="C89" s="13"/>
      <c r="D89" s="6"/>
      <c r="E89" s="6"/>
    </row>
    <row r="90" customFormat="false" ht="15.75" hidden="false" customHeight="true" outlineLevel="0" collapsed="false">
      <c r="A90" s="224"/>
      <c r="B90" s="84"/>
      <c r="C90" s="13"/>
      <c r="D90" s="6"/>
      <c r="E90" s="6"/>
    </row>
    <row r="91" customFormat="false" ht="15.75" hidden="false" customHeight="true" outlineLevel="0" collapsed="false">
      <c r="A91" s="224"/>
      <c r="B91" s="84"/>
      <c r="C91" s="13"/>
      <c r="D91" s="6"/>
      <c r="E91" s="6"/>
    </row>
    <row r="92" customFormat="false" ht="15.75" hidden="false" customHeight="true" outlineLevel="0" collapsed="false">
      <c r="A92" s="224"/>
      <c r="B92" s="84"/>
      <c r="C92" s="13"/>
      <c r="D92" s="6"/>
      <c r="E92" s="6"/>
    </row>
    <row r="93" customFormat="false" ht="15.75" hidden="false" customHeight="true" outlineLevel="0" collapsed="false">
      <c r="A93" s="224"/>
      <c r="B93" s="84"/>
      <c r="C93" s="13"/>
      <c r="D93" s="6"/>
      <c r="E93" s="6"/>
    </row>
    <row r="94" customFormat="false" ht="15.75" hidden="false" customHeight="true" outlineLevel="0" collapsed="false">
      <c r="A94" s="224"/>
      <c r="B94" s="84"/>
      <c r="C94" s="13"/>
      <c r="D94" s="6"/>
      <c r="E94" s="6"/>
    </row>
    <row r="95" customFormat="false" ht="15.75" hidden="false" customHeight="true" outlineLevel="0" collapsed="false">
      <c r="A95" s="224"/>
      <c r="B95" s="84"/>
      <c r="C95" s="13"/>
      <c r="D95" s="6"/>
      <c r="E95" s="6"/>
    </row>
    <row r="96" customFormat="false" ht="15.75" hidden="false" customHeight="true" outlineLevel="0" collapsed="false">
      <c r="A96" s="224"/>
      <c r="B96" s="84"/>
      <c r="C96" s="13"/>
      <c r="D96" s="6"/>
      <c r="E96" s="6"/>
    </row>
    <row r="97" customFormat="false" ht="15.75" hidden="false" customHeight="true" outlineLevel="0" collapsed="false">
      <c r="A97" s="224"/>
      <c r="B97" s="84"/>
      <c r="C97" s="13"/>
      <c r="D97" s="6"/>
      <c r="E97" s="6"/>
    </row>
    <row r="98" customFormat="false" ht="15.75" hidden="false" customHeight="true" outlineLevel="0" collapsed="false">
      <c r="A98" s="224"/>
      <c r="B98" s="84"/>
      <c r="C98" s="13"/>
      <c r="D98" s="6"/>
      <c r="E98" s="6"/>
    </row>
    <row r="99" customFormat="false" ht="15.75" hidden="false" customHeight="true" outlineLevel="0" collapsed="false">
      <c r="A99" s="224"/>
      <c r="B99" s="84"/>
      <c r="C99" s="13"/>
      <c r="D99" s="6"/>
      <c r="E99" s="6"/>
    </row>
    <row r="100" customFormat="false" ht="15.75" hidden="false" customHeight="true" outlineLevel="0" collapsed="false">
      <c r="A100" s="224"/>
      <c r="B100" s="84"/>
      <c r="C100" s="13"/>
      <c r="D100" s="6"/>
      <c r="E100" s="6"/>
    </row>
    <row r="101" customFormat="false" ht="15.75" hidden="false" customHeight="true" outlineLevel="0" collapsed="false">
      <c r="A101" s="224"/>
      <c r="B101" s="84"/>
      <c r="C101" s="13"/>
      <c r="D101" s="6"/>
      <c r="E101" s="6"/>
    </row>
    <row r="102" customFormat="false" ht="15.75" hidden="false" customHeight="true" outlineLevel="0" collapsed="false">
      <c r="A102" s="224"/>
      <c r="B102" s="84"/>
      <c r="C102" s="13"/>
      <c r="D102" s="6"/>
      <c r="E102" s="6"/>
    </row>
    <row r="103" customFormat="false" ht="15.75" hidden="false" customHeight="true" outlineLevel="0" collapsed="false">
      <c r="A103" s="224"/>
      <c r="B103" s="84"/>
      <c r="C103" s="13"/>
      <c r="D103" s="6"/>
      <c r="E103" s="6"/>
    </row>
    <row r="104" customFormat="false" ht="15.75" hidden="false" customHeight="true" outlineLevel="0" collapsed="false">
      <c r="A104" s="224"/>
      <c r="B104" s="84"/>
      <c r="C104" s="13"/>
      <c r="D104" s="6"/>
      <c r="E104" s="6"/>
    </row>
    <row r="105" customFormat="false" ht="15.75" hidden="false" customHeight="true" outlineLevel="0" collapsed="false">
      <c r="A105" s="224"/>
      <c r="B105" s="84"/>
      <c r="C105" s="13"/>
      <c r="D105" s="6"/>
      <c r="E105" s="6"/>
    </row>
    <row r="106" customFormat="false" ht="15.75" hidden="false" customHeight="true" outlineLevel="0" collapsed="false">
      <c r="A106" s="224"/>
      <c r="B106" s="84"/>
      <c r="C106" s="13"/>
      <c r="D106" s="6"/>
      <c r="E106" s="6"/>
    </row>
    <row r="107" customFormat="false" ht="15.75" hidden="false" customHeight="true" outlineLevel="0" collapsed="false">
      <c r="A107" s="224"/>
      <c r="B107" s="84"/>
      <c r="C107" s="13"/>
      <c r="D107" s="6"/>
      <c r="E107" s="6"/>
    </row>
    <row r="108" customFormat="false" ht="15.75" hidden="false" customHeight="true" outlineLevel="0" collapsed="false">
      <c r="A108" s="224"/>
      <c r="B108" s="84"/>
      <c r="C108" s="13"/>
      <c r="D108" s="6"/>
      <c r="E108" s="6"/>
    </row>
    <row r="109" customFormat="false" ht="15.75" hidden="false" customHeight="true" outlineLevel="0" collapsed="false">
      <c r="A109" s="224"/>
      <c r="B109" s="84"/>
      <c r="C109" s="13"/>
      <c r="D109" s="6"/>
      <c r="E109" s="6"/>
    </row>
    <row r="110" customFormat="false" ht="15.75" hidden="false" customHeight="true" outlineLevel="0" collapsed="false">
      <c r="A110" s="224"/>
      <c r="B110" s="84"/>
      <c r="C110" s="13"/>
      <c r="D110" s="6"/>
      <c r="E110" s="6"/>
    </row>
    <row r="111" customFormat="false" ht="15.75" hidden="false" customHeight="true" outlineLevel="0" collapsed="false">
      <c r="A111" s="224"/>
      <c r="B111" s="84"/>
      <c r="C111" s="13"/>
      <c r="D111" s="6"/>
      <c r="E111" s="6"/>
    </row>
    <row r="112" customFormat="false" ht="15.75" hidden="false" customHeight="true" outlineLevel="0" collapsed="false">
      <c r="A112" s="224"/>
      <c r="B112" s="84"/>
      <c r="C112" s="13"/>
      <c r="D112" s="6"/>
      <c r="E112" s="6"/>
    </row>
    <row r="113" customFormat="false" ht="15.75" hidden="false" customHeight="true" outlineLevel="0" collapsed="false">
      <c r="A113" s="224"/>
      <c r="B113" s="84"/>
      <c r="C113" s="13"/>
      <c r="D113" s="6"/>
      <c r="E113" s="6"/>
    </row>
    <row r="114" customFormat="false" ht="15.75" hidden="false" customHeight="true" outlineLevel="0" collapsed="false">
      <c r="A114" s="224"/>
      <c r="B114" s="84"/>
      <c r="C114" s="13"/>
      <c r="D114" s="6"/>
      <c r="E114" s="6"/>
    </row>
    <row r="115" customFormat="false" ht="15.75" hidden="false" customHeight="true" outlineLevel="0" collapsed="false">
      <c r="A115" s="224"/>
      <c r="B115" s="84"/>
      <c r="C115" s="13"/>
      <c r="D115" s="6"/>
      <c r="E115" s="6"/>
    </row>
    <row r="116" customFormat="false" ht="15.75" hidden="false" customHeight="true" outlineLevel="0" collapsed="false">
      <c r="A116" s="224"/>
      <c r="B116" s="84"/>
      <c r="C116" s="13"/>
      <c r="D116" s="6"/>
      <c r="E116" s="6"/>
    </row>
    <row r="117" customFormat="false" ht="15.75" hidden="false" customHeight="true" outlineLevel="0" collapsed="false">
      <c r="A117" s="224"/>
      <c r="B117" s="84"/>
      <c r="C117" s="13"/>
      <c r="D117" s="6"/>
      <c r="E117" s="6"/>
    </row>
    <row r="118" customFormat="false" ht="15.75" hidden="false" customHeight="true" outlineLevel="0" collapsed="false">
      <c r="A118" s="224"/>
      <c r="B118" s="84"/>
      <c r="C118" s="13"/>
      <c r="D118" s="6"/>
      <c r="E118" s="6"/>
    </row>
    <row r="119" customFormat="false" ht="15.75" hidden="false" customHeight="true" outlineLevel="0" collapsed="false">
      <c r="A119" s="224"/>
      <c r="B119" s="84"/>
      <c r="C119" s="13"/>
      <c r="D119" s="6"/>
      <c r="E119" s="6"/>
    </row>
    <row r="120" customFormat="false" ht="15.75" hidden="false" customHeight="true" outlineLevel="0" collapsed="false">
      <c r="A120" s="224"/>
      <c r="B120" s="84"/>
      <c r="C120" s="13"/>
      <c r="D120" s="6"/>
      <c r="E120" s="6"/>
    </row>
    <row r="121" customFormat="false" ht="15.75" hidden="false" customHeight="true" outlineLevel="0" collapsed="false">
      <c r="A121" s="224"/>
      <c r="B121" s="84"/>
      <c r="C121" s="13"/>
      <c r="D121" s="6"/>
      <c r="E121" s="6"/>
    </row>
    <row r="122" customFormat="false" ht="15.75" hidden="false" customHeight="true" outlineLevel="0" collapsed="false">
      <c r="A122" s="224"/>
      <c r="B122" s="84"/>
      <c r="C122" s="13"/>
      <c r="D122" s="6"/>
      <c r="E122" s="6"/>
    </row>
    <row r="123" customFormat="false" ht="15.75" hidden="false" customHeight="true" outlineLevel="0" collapsed="false">
      <c r="A123" s="224"/>
      <c r="B123" s="84"/>
      <c r="C123" s="13"/>
      <c r="D123" s="6"/>
      <c r="E123" s="6"/>
    </row>
    <row r="124" customFormat="false" ht="15.75" hidden="false" customHeight="true" outlineLevel="0" collapsed="false">
      <c r="A124" s="224"/>
      <c r="B124" s="84"/>
      <c r="C124" s="13"/>
      <c r="D124" s="6"/>
      <c r="E124" s="6"/>
    </row>
    <row r="125" customFormat="false" ht="15.75" hidden="false" customHeight="true" outlineLevel="0" collapsed="false">
      <c r="A125" s="224"/>
      <c r="B125" s="84"/>
      <c r="C125" s="13"/>
      <c r="D125" s="6"/>
      <c r="E125" s="6"/>
    </row>
    <row r="126" customFormat="false" ht="15.75" hidden="false" customHeight="true" outlineLevel="0" collapsed="false">
      <c r="A126" s="224"/>
      <c r="B126" s="84"/>
      <c r="C126" s="13"/>
      <c r="D126" s="6"/>
      <c r="E126" s="6"/>
    </row>
    <row r="127" customFormat="false" ht="15.75" hidden="false" customHeight="true" outlineLevel="0" collapsed="false">
      <c r="A127" s="224"/>
      <c r="B127" s="84"/>
      <c r="C127" s="13"/>
      <c r="D127" s="6"/>
      <c r="E127" s="6"/>
    </row>
    <row r="128" customFormat="false" ht="15.75" hidden="false" customHeight="true" outlineLevel="0" collapsed="false">
      <c r="A128" s="224"/>
      <c r="B128" s="84"/>
      <c r="C128" s="13"/>
      <c r="D128" s="6"/>
      <c r="E128" s="6"/>
    </row>
    <row r="129" customFormat="false" ht="15.75" hidden="false" customHeight="true" outlineLevel="0" collapsed="false">
      <c r="A129" s="224"/>
      <c r="B129" s="84"/>
      <c r="C129" s="13"/>
      <c r="D129" s="6"/>
      <c r="E129" s="6"/>
    </row>
    <row r="130" customFormat="false" ht="15.75" hidden="false" customHeight="true" outlineLevel="0" collapsed="false">
      <c r="A130" s="224"/>
      <c r="B130" s="84"/>
      <c r="C130" s="13"/>
      <c r="D130" s="6"/>
      <c r="E130" s="6"/>
    </row>
    <row r="131" customFormat="false" ht="15.75" hidden="false" customHeight="true" outlineLevel="0" collapsed="false">
      <c r="A131" s="224"/>
      <c r="B131" s="84"/>
      <c r="C131" s="13"/>
      <c r="D131" s="6"/>
      <c r="E131" s="6"/>
    </row>
    <row r="132" customFormat="false" ht="15.75" hidden="false" customHeight="true" outlineLevel="0" collapsed="false">
      <c r="A132" s="224"/>
      <c r="B132" s="84"/>
      <c r="C132" s="13"/>
      <c r="D132" s="6"/>
      <c r="E132" s="6"/>
    </row>
    <row r="133" customFormat="false" ht="15.75" hidden="false" customHeight="true" outlineLevel="0" collapsed="false">
      <c r="A133" s="224"/>
      <c r="B133" s="84"/>
      <c r="C133" s="13"/>
      <c r="D133" s="6"/>
      <c r="E133" s="6"/>
    </row>
    <row r="134" customFormat="false" ht="15.75" hidden="false" customHeight="true" outlineLevel="0" collapsed="false">
      <c r="A134" s="224"/>
      <c r="B134" s="84"/>
      <c r="C134" s="13"/>
      <c r="D134" s="6"/>
      <c r="E134" s="6"/>
    </row>
    <row r="135" customFormat="false" ht="15.75" hidden="false" customHeight="true" outlineLevel="0" collapsed="false">
      <c r="A135" s="224"/>
      <c r="B135" s="84"/>
      <c r="C135" s="13"/>
      <c r="D135" s="6"/>
      <c r="E135" s="6"/>
    </row>
    <row r="136" customFormat="false" ht="15.75" hidden="false" customHeight="true" outlineLevel="0" collapsed="false">
      <c r="A136" s="224"/>
      <c r="B136" s="84"/>
      <c r="C136" s="13"/>
      <c r="D136" s="6"/>
      <c r="E136" s="6"/>
    </row>
    <row r="137" customFormat="false" ht="15.75" hidden="false" customHeight="true" outlineLevel="0" collapsed="false">
      <c r="A137" s="224"/>
      <c r="B137" s="84"/>
      <c r="C137" s="13"/>
      <c r="D137" s="6"/>
      <c r="E137" s="6"/>
    </row>
    <row r="138" customFormat="false" ht="15.75" hidden="false" customHeight="true" outlineLevel="0" collapsed="false">
      <c r="A138" s="224"/>
      <c r="B138" s="84"/>
      <c r="C138" s="13"/>
      <c r="D138" s="6"/>
      <c r="E138" s="6"/>
    </row>
    <row r="139" customFormat="false" ht="15.75" hidden="false" customHeight="true" outlineLevel="0" collapsed="false">
      <c r="A139" s="224"/>
      <c r="B139" s="84"/>
      <c r="C139" s="13"/>
      <c r="D139" s="6"/>
      <c r="E139" s="6"/>
    </row>
    <row r="140" customFormat="false" ht="15.75" hidden="false" customHeight="true" outlineLevel="0" collapsed="false">
      <c r="A140" s="224"/>
      <c r="B140" s="84"/>
      <c r="C140" s="13"/>
      <c r="D140" s="6"/>
      <c r="E140" s="6"/>
    </row>
    <row r="141" customFormat="false" ht="15.75" hidden="false" customHeight="true" outlineLevel="0" collapsed="false">
      <c r="A141" s="224"/>
      <c r="B141" s="84"/>
      <c r="C141" s="13"/>
      <c r="D141" s="6"/>
      <c r="E141" s="6"/>
    </row>
    <row r="142" customFormat="false" ht="15.75" hidden="false" customHeight="true" outlineLevel="0" collapsed="false">
      <c r="A142" s="224"/>
      <c r="B142" s="84"/>
      <c r="C142" s="13"/>
      <c r="D142" s="6"/>
      <c r="E142" s="6"/>
    </row>
    <row r="143" customFormat="false" ht="15.75" hidden="false" customHeight="true" outlineLevel="0" collapsed="false">
      <c r="A143" s="224"/>
      <c r="B143" s="84"/>
      <c r="C143" s="13"/>
      <c r="D143" s="6"/>
      <c r="E143" s="6"/>
    </row>
    <row r="144" customFormat="false" ht="15.75" hidden="false" customHeight="true" outlineLevel="0" collapsed="false">
      <c r="A144" s="224"/>
      <c r="B144" s="84"/>
      <c r="C144" s="13"/>
      <c r="D144" s="6"/>
      <c r="E144" s="6"/>
    </row>
    <row r="145" customFormat="false" ht="15.75" hidden="false" customHeight="true" outlineLevel="0" collapsed="false">
      <c r="A145" s="224"/>
      <c r="B145" s="84"/>
      <c r="C145" s="13"/>
      <c r="D145" s="6"/>
      <c r="E145" s="6"/>
    </row>
    <row r="146" customFormat="false" ht="15.75" hidden="false" customHeight="true" outlineLevel="0" collapsed="false">
      <c r="A146" s="224"/>
      <c r="B146" s="84"/>
      <c r="C146" s="13"/>
      <c r="D146" s="6"/>
      <c r="E146" s="6"/>
    </row>
    <row r="147" customFormat="false" ht="15.75" hidden="false" customHeight="true" outlineLevel="0" collapsed="false">
      <c r="A147" s="224"/>
      <c r="B147" s="84"/>
      <c r="C147" s="13"/>
      <c r="D147" s="6"/>
      <c r="E147" s="6"/>
    </row>
    <row r="148" customFormat="false" ht="15.75" hidden="false" customHeight="true" outlineLevel="0" collapsed="false">
      <c r="A148" s="224"/>
      <c r="B148" s="84"/>
      <c r="C148" s="13"/>
      <c r="D148" s="6"/>
      <c r="E148" s="6"/>
    </row>
    <row r="149" customFormat="false" ht="15.75" hidden="false" customHeight="true" outlineLevel="0" collapsed="false">
      <c r="A149" s="224"/>
      <c r="B149" s="84"/>
      <c r="C149" s="13"/>
      <c r="D149" s="6"/>
      <c r="E149" s="6"/>
    </row>
    <row r="150" customFormat="false" ht="15.75" hidden="false" customHeight="true" outlineLevel="0" collapsed="false">
      <c r="A150" s="224"/>
      <c r="B150" s="84"/>
      <c r="C150" s="13"/>
      <c r="D150" s="6"/>
      <c r="E150" s="6"/>
    </row>
    <row r="151" customFormat="false" ht="15.75" hidden="false" customHeight="true" outlineLevel="0" collapsed="false">
      <c r="A151" s="224"/>
      <c r="B151" s="84"/>
      <c r="C151" s="13"/>
      <c r="D151" s="6"/>
      <c r="E151" s="6"/>
    </row>
    <row r="152" customFormat="false" ht="15.75" hidden="false" customHeight="true" outlineLevel="0" collapsed="false">
      <c r="A152" s="224"/>
      <c r="B152" s="84"/>
      <c r="C152" s="13"/>
      <c r="D152" s="6"/>
      <c r="E152" s="6"/>
    </row>
    <row r="153" customFormat="false" ht="15.75" hidden="false" customHeight="true" outlineLevel="0" collapsed="false">
      <c r="A153" s="224"/>
      <c r="B153" s="84"/>
      <c r="C153" s="13"/>
      <c r="D153" s="6"/>
      <c r="E153" s="6"/>
    </row>
    <row r="154" customFormat="false" ht="15.75" hidden="false" customHeight="true" outlineLevel="0" collapsed="false">
      <c r="A154" s="224"/>
      <c r="B154" s="84"/>
      <c r="C154" s="13"/>
      <c r="D154" s="6"/>
      <c r="E154" s="6"/>
    </row>
    <row r="155" customFormat="false" ht="15.75" hidden="false" customHeight="true" outlineLevel="0" collapsed="false">
      <c r="A155" s="224"/>
      <c r="B155" s="84"/>
      <c r="C155" s="13"/>
      <c r="D155" s="6"/>
      <c r="E155" s="6"/>
    </row>
    <row r="156" customFormat="false" ht="15.75" hidden="false" customHeight="true" outlineLevel="0" collapsed="false">
      <c r="A156" s="224"/>
      <c r="B156" s="84"/>
      <c r="C156" s="13"/>
      <c r="D156" s="6"/>
      <c r="E156" s="6"/>
    </row>
    <row r="157" customFormat="false" ht="15.75" hidden="false" customHeight="true" outlineLevel="0" collapsed="false">
      <c r="A157" s="224"/>
      <c r="B157" s="84"/>
      <c r="C157" s="13"/>
      <c r="D157" s="6"/>
      <c r="E157" s="6"/>
    </row>
    <row r="158" customFormat="false" ht="15.75" hidden="false" customHeight="true" outlineLevel="0" collapsed="false">
      <c r="A158" s="224"/>
      <c r="B158" s="84"/>
      <c r="C158" s="13"/>
      <c r="D158" s="6"/>
      <c r="E158" s="6"/>
    </row>
    <row r="159" customFormat="false" ht="15.75" hidden="false" customHeight="true" outlineLevel="0" collapsed="false">
      <c r="A159" s="224"/>
      <c r="B159" s="84"/>
      <c r="C159" s="13"/>
      <c r="D159" s="6"/>
      <c r="E159" s="6"/>
    </row>
    <row r="160" customFormat="false" ht="15.75" hidden="false" customHeight="true" outlineLevel="0" collapsed="false">
      <c r="A160" s="224"/>
      <c r="B160" s="84"/>
      <c r="C160" s="13"/>
      <c r="D160" s="6"/>
      <c r="E160" s="6"/>
    </row>
    <row r="161" customFormat="false" ht="15.75" hidden="false" customHeight="true" outlineLevel="0" collapsed="false">
      <c r="A161" s="224"/>
      <c r="B161" s="84"/>
      <c r="C161" s="13"/>
      <c r="D161" s="6"/>
      <c r="E161" s="6"/>
    </row>
    <row r="162" customFormat="false" ht="15.75" hidden="false" customHeight="true" outlineLevel="0" collapsed="false">
      <c r="A162" s="224"/>
      <c r="B162" s="84"/>
      <c r="C162" s="13"/>
      <c r="D162" s="6"/>
      <c r="E162" s="6"/>
    </row>
    <row r="163" customFormat="false" ht="15.75" hidden="false" customHeight="true" outlineLevel="0" collapsed="false">
      <c r="A163" s="224"/>
      <c r="B163" s="84"/>
      <c r="C163" s="13"/>
      <c r="D163" s="6"/>
      <c r="E163" s="6"/>
    </row>
    <row r="164" customFormat="false" ht="15.75" hidden="false" customHeight="true" outlineLevel="0" collapsed="false">
      <c r="A164" s="224"/>
      <c r="B164" s="84"/>
      <c r="C164" s="13"/>
      <c r="D164" s="6"/>
      <c r="E164" s="6"/>
    </row>
    <row r="165" customFormat="false" ht="15.75" hidden="false" customHeight="true" outlineLevel="0" collapsed="false">
      <c r="A165" s="224"/>
      <c r="B165" s="84"/>
      <c r="C165" s="13"/>
      <c r="D165" s="6"/>
      <c r="E165" s="6"/>
    </row>
    <row r="166" customFormat="false" ht="15.75" hidden="false" customHeight="true" outlineLevel="0" collapsed="false">
      <c r="A166" s="224"/>
      <c r="B166" s="84"/>
      <c r="C166" s="13"/>
      <c r="D166" s="6"/>
      <c r="E166" s="6"/>
    </row>
    <row r="167" customFormat="false" ht="15.75" hidden="false" customHeight="true" outlineLevel="0" collapsed="false">
      <c r="A167" s="224"/>
      <c r="B167" s="84"/>
      <c r="C167" s="13"/>
      <c r="D167" s="6"/>
      <c r="E167" s="6"/>
    </row>
    <row r="168" customFormat="false" ht="15.75" hidden="false" customHeight="true" outlineLevel="0" collapsed="false">
      <c r="A168" s="224"/>
      <c r="B168" s="84"/>
      <c r="C168" s="13"/>
      <c r="D168" s="6"/>
      <c r="E168" s="6"/>
    </row>
    <row r="169" customFormat="false" ht="15.75" hidden="false" customHeight="true" outlineLevel="0" collapsed="false">
      <c r="A169" s="224"/>
      <c r="B169" s="84"/>
      <c r="C169" s="13"/>
      <c r="D169" s="6"/>
      <c r="E169" s="6"/>
    </row>
    <row r="170" customFormat="false" ht="15.75" hidden="false" customHeight="true" outlineLevel="0" collapsed="false">
      <c r="A170" s="224"/>
      <c r="B170" s="84"/>
      <c r="C170" s="13"/>
      <c r="D170" s="6"/>
      <c r="E170" s="6"/>
    </row>
    <row r="171" customFormat="false" ht="15.75" hidden="false" customHeight="true" outlineLevel="0" collapsed="false">
      <c r="A171" s="224"/>
      <c r="B171" s="84"/>
      <c r="C171" s="13"/>
      <c r="D171" s="6"/>
      <c r="E171" s="6"/>
    </row>
    <row r="172" customFormat="false" ht="15.75" hidden="false" customHeight="true" outlineLevel="0" collapsed="false">
      <c r="A172" s="224"/>
      <c r="B172" s="84"/>
      <c r="C172" s="13"/>
      <c r="D172" s="6"/>
      <c r="E172" s="6"/>
    </row>
    <row r="173" customFormat="false" ht="15.75" hidden="false" customHeight="true" outlineLevel="0" collapsed="false">
      <c r="A173" s="224"/>
      <c r="B173" s="84"/>
      <c r="C173" s="13"/>
      <c r="D173" s="6"/>
      <c r="E173" s="6"/>
    </row>
    <row r="174" customFormat="false" ht="15.75" hidden="false" customHeight="true" outlineLevel="0" collapsed="false">
      <c r="A174" s="224"/>
      <c r="B174" s="84"/>
      <c r="C174" s="13"/>
      <c r="D174" s="6"/>
      <c r="E174" s="6"/>
    </row>
    <row r="175" customFormat="false" ht="15.75" hidden="false" customHeight="true" outlineLevel="0" collapsed="false">
      <c r="A175" s="224"/>
      <c r="B175" s="84"/>
      <c r="C175" s="13"/>
      <c r="D175" s="6"/>
      <c r="E175" s="6"/>
    </row>
    <row r="176" customFormat="false" ht="15.75" hidden="false" customHeight="true" outlineLevel="0" collapsed="false">
      <c r="A176" s="224"/>
      <c r="B176" s="84"/>
      <c r="C176" s="13"/>
      <c r="D176" s="6"/>
      <c r="E176" s="6"/>
    </row>
    <row r="177" customFormat="false" ht="15.75" hidden="false" customHeight="true" outlineLevel="0" collapsed="false">
      <c r="A177" s="224"/>
      <c r="B177" s="84"/>
      <c r="C177" s="13"/>
      <c r="D177" s="6"/>
      <c r="E177" s="6"/>
    </row>
    <row r="178" customFormat="false" ht="15.75" hidden="false" customHeight="true" outlineLevel="0" collapsed="false">
      <c r="A178" s="224"/>
      <c r="B178" s="84"/>
      <c r="C178" s="13"/>
      <c r="D178" s="6"/>
      <c r="E178" s="6"/>
    </row>
    <row r="179" customFormat="false" ht="15.75" hidden="false" customHeight="true" outlineLevel="0" collapsed="false">
      <c r="A179" s="224"/>
      <c r="B179" s="84"/>
      <c r="C179" s="13"/>
      <c r="D179" s="6"/>
      <c r="E179" s="6"/>
    </row>
    <row r="180" customFormat="false" ht="15.75" hidden="false" customHeight="true" outlineLevel="0" collapsed="false">
      <c r="A180" s="224"/>
      <c r="B180" s="84"/>
      <c r="C180" s="13"/>
      <c r="D180" s="6"/>
      <c r="E180" s="6"/>
    </row>
    <row r="181" customFormat="false" ht="15.75" hidden="false" customHeight="true" outlineLevel="0" collapsed="false">
      <c r="A181" s="224"/>
      <c r="B181" s="84"/>
      <c r="C181" s="13"/>
      <c r="D181" s="6"/>
      <c r="E181" s="6"/>
    </row>
    <row r="182" customFormat="false" ht="15.75" hidden="false" customHeight="true" outlineLevel="0" collapsed="false">
      <c r="A182" s="224"/>
      <c r="B182" s="84"/>
      <c r="C182" s="13"/>
      <c r="D182" s="6"/>
      <c r="E182" s="6"/>
    </row>
    <row r="183" customFormat="false" ht="15.75" hidden="false" customHeight="true" outlineLevel="0" collapsed="false">
      <c r="A183" s="224"/>
      <c r="B183" s="84"/>
      <c r="C183" s="13"/>
      <c r="D183" s="6"/>
      <c r="E183" s="6"/>
    </row>
    <row r="184" customFormat="false" ht="15.75" hidden="false" customHeight="true" outlineLevel="0" collapsed="false">
      <c r="A184" s="224"/>
      <c r="B184" s="84"/>
      <c r="C184" s="13"/>
      <c r="D184" s="6"/>
      <c r="E184" s="6"/>
    </row>
    <row r="185" customFormat="false" ht="15.75" hidden="false" customHeight="true" outlineLevel="0" collapsed="false">
      <c r="A185" s="224"/>
      <c r="B185" s="84"/>
      <c r="C185" s="13"/>
      <c r="D185" s="6"/>
      <c r="E185" s="6"/>
    </row>
    <row r="186" customFormat="false" ht="15.75" hidden="false" customHeight="true" outlineLevel="0" collapsed="false">
      <c r="A186" s="224"/>
      <c r="B186" s="84"/>
      <c r="C186" s="13"/>
      <c r="D186" s="6"/>
      <c r="E186" s="6"/>
    </row>
    <row r="187" customFormat="false" ht="15.75" hidden="false" customHeight="true" outlineLevel="0" collapsed="false">
      <c r="A187" s="224"/>
      <c r="B187" s="84"/>
      <c r="C187" s="13"/>
      <c r="D187" s="6"/>
      <c r="E187" s="6"/>
    </row>
    <row r="188" customFormat="false" ht="15.75" hidden="false" customHeight="true" outlineLevel="0" collapsed="false">
      <c r="A188" s="224"/>
      <c r="B188" s="84"/>
      <c r="C188" s="13"/>
      <c r="D188" s="6"/>
      <c r="E188" s="6"/>
    </row>
    <row r="189" customFormat="false" ht="15.75" hidden="false" customHeight="true" outlineLevel="0" collapsed="false">
      <c r="A189" s="224"/>
      <c r="B189" s="84"/>
      <c r="C189" s="13"/>
      <c r="D189" s="6"/>
      <c r="E189" s="6"/>
    </row>
    <row r="190" customFormat="false" ht="15.75" hidden="false" customHeight="true" outlineLevel="0" collapsed="false">
      <c r="A190" s="224"/>
      <c r="B190" s="84"/>
      <c r="C190" s="13"/>
      <c r="D190" s="6"/>
      <c r="E190" s="6"/>
    </row>
    <row r="191" customFormat="false" ht="15.75" hidden="false" customHeight="true" outlineLevel="0" collapsed="false">
      <c r="A191" s="224"/>
      <c r="B191" s="84"/>
      <c r="C191" s="13"/>
      <c r="D191" s="6"/>
      <c r="E191" s="6"/>
    </row>
    <row r="192" customFormat="false" ht="15.75" hidden="false" customHeight="true" outlineLevel="0" collapsed="false">
      <c r="A192" s="224"/>
      <c r="B192" s="84"/>
      <c r="C192" s="13"/>
      <c r="D192" s="6"/>
      <c r="E192" s="6"/>
    </row>
    <row r="193" customFormat="false" ht="15.75" hidden="false" customHeight="true" outlineLevel="0" collapsed="false">
      <c r="A193" s="224"/>
      <c r="B193" s="84"/>
      <c r="C193" s="13"/>
      <c r="D193" s="6"/>
      <c r="E193" s="6"/>
    </row>
    <row r="194" customFormat="false" ht="15.75" hidden="false" customHeight="true" outlineLevel="0" collapsed="false">
      <c r="A194" s="224"/>
      <c r="B194" s="84"/>
      <c r="C194" s="13"/>
      <c r="D194" s="6"/>
      <c r="E194" s="6"/>
    </row>
    <row r="195" customFormat="false" ht="15.75" hidden="false" customHeight="true" outlineLevel="0" collapsed="false">
      <c r="A195" s="224"/>
      <c r="B195" s="84"/>
      <c r="C195" s="13"/>
      <c r="D195" s="6"/>
      <c r="E195" s="6"/>
    </row>
    <row r="196" customFormat="false" ht="15.75" hidden="false" customHeight="true" outlineLevel="0" collapsed="false">
      <c r="A196" s="224"/>
      <c r="B196" s="84"/>
      <c r="C196" s="13"/>
      <c r="D196" s="6"/>
      <c r="E196" s="6"/>
    </row>
    <row r="197" customFormat="false" ht="15.75" hidden="false" customHeight="true" outlineLevel="0" collapsed="false">
      <c r="A197" s="224"/>
      <c r="B197" s="84"/>
      <c r="C197" s="13"/>
      <c r="D197" s="6"/>
      <c r="E197" s="6"/>
    </row>
    <row r="198" customFormat="false" ht="15.75" hidden="false" customHeight="true" outlineLevel="0" collapsed="false">
      <c r="A198" s="224"/>
      <c r="B198" s="84"/>
      <c r="C198" s="13"/>
      <c r="D198" s="6"/>
      <c r="E198" s="6"/>
    </row>
    <row r="199" customFormat="false" ht="15.75" hidden="false" customHeight="true" outlineLevel="0" collapsed="false">
      <c r="A199" s="224"/>
      <c r="B199" s="84"/>
      <c r="C199" s="13"/>
      <c r="D199" s="6"/>
      <c r="E199" s="6"/>
    </row>
    <row r="200" customFormat="false" ht="15.75" hidden="false" customHeight="true" outlineLevel="0" collapsed="false">
      <c r="A200" s="224"/>
      <c r="B200" s="84"/>
      <c r="C200" s="13"/>
      <c r="D200" s="6"/>
      <c r="E200" s="6"/>
    </row>
    <row r="201" customFormat="false" ht="15.75" hidden="false" customHeight="true" outlineLevel="0" collapsed="false">
      <c r="A201" s="224"/>
      <c r="B201" s="84"/>
      <c r="C201" s="13"/>
      <c r="D201" s="6"/>
      <c r="E201" s="6"/>
    </row>
    <row r="202" customFormat="false" ht="15.75" hidden="false" customHeight="true" outlineLevel="0" collapsed="false">
      <c r="A202" s="224"/>
      <c r="B202" s="84"/>
      <c r="C202" s="13"/>
      <c r="D202" s="6"/>
      <c r="E202" s="6"/>
    </row>
    <row r="203" customFormat="false" ht="15.75" hidden="false" customHeight="true" outlineLevel="0" collapsed="false">
      <c r="A203" s="224"/>
      <c r="B203" s="84"/>
      <c r="C203" s="13"/>
      <c r="D203" s="6"/>
      <c r="E203" s="6"/>
    </row>
    <row r="204" customFormat="false" ht="15.75" hidden="false" customHeight="true" outlineLevel="0" collapsed="false">
      <c r="A204" s="224"/>
      <c r="B204" s="84"/>
      <c r="C204" s="13"/>
      <c r="D204" s="6"/>
      <c r="E204" s="6"/>
    </row>
    <row r="205" customFormat="false" ht="15.75" hidden="false" customHeight="true" outlineLevel="0" collapsed="false">
      <c r="A205" s="224"/>
      <c r="B205" s="84"/>
      <c r="C205" s="13"/>
      <c r="D205" s="6"/>
      <c r="E205" s="6"/>
    </row>
    <row r="206" customFormat="false" ht="15.75" hidden="false" customHeight="true" outlineLevel="0" collapsed="false">
      <c r="A206" s="224"/>
      <c r="B206" s="84"/>
      <c r="C206" s="13"/>
      <c r="D206" s="6"/>
      <c r="E206" s="6"/>
    </row>
    <row r="207" customFormat="false" ht="15.75" hidden="false" customHeight="true" outlineLevel="0" collapsed="false">
      <c r="A207" s="224"/>
      <c r="B207" s="84"/>
      <c r="C207" s="13"/>
      <c r="D207" s="6"/>
      <c r="E207" s="6"/>
    </row>
    <row r="208" customFormat="false" ht="15.75" hidden="false" customHeight="true" outlineLevel="0" collapsed="false">
      <c r="A208" s="224"/>
      <c r="B208" s="84"/>
      <c r="C208" s="13"/>
      <c r="D208" s="6"/>
      <c r="E208" s="6"/>
    </row>
    <row r="209" customFormat="false" ht="15.75" hidden="false" customHeight="true" outlineLevel="0" collapsed="false">
      <c r="A209" s="224"/>
      <c r="B209" s="84"/>
      <c r="C209" s="13"/>
      <c r="D209" s="6"/>
      <c r="E209" s="6"/>
    </row>
    <row r="210" customFormat="false" ht="15.75" hidden="false" customHeight="true" outlineLevel="0" collapsed="false">
      <c r="A210" s="224"/>
      <c r="B210" s="84"/>
      <c r="C210" s="13"/>
      <c r="D210" s="6"/>
      <c r="E210" s="6"/>
    </row>
    <row r="211" customFormat="false" ht="15.75" hidden="false" customHeight="true" outlineLevel="0" collapsed="false">
      <c r="A211" s="224"/>
      <c r="B211" s="84"/>
      <c r="C211" s="13"/>
      <c r="D211" s="6"/>
      <c r="E211" s="6"/>
    </row>
    <row r="212" customFormat="false" ht="15.75" hidden="false" customHeight="true" outlineLevel="0" collapsed="false">
      <c r="A212" s="224"/>
      <c r="B212" s="84"/>
      <c r="C212" s="13"/>
      <c r="D212" s="6"/>
      <c r="E212" s="6"/>
    </row>
    <row r="213" customFormat="false" ht="15.75" hidden="false" customHeight="true" outlineLevel="0" collapsed="false">
      <c r="A213" s="224"/>
      <c r="B213" s="84"/>
      <c r="C213" s="13"/>
      <c r="D213" s="6"/>
      <c r="E213" s="6"/>
    </row>
    <row r="214" customFormat="false" ht="15.75" hidden="false" customHeight="true" outlineLevel="0" collapsed="false">
      <c r="A214" s="224"/>
      <c r="B214" s="84"/>
      <c r="C214" s="13"/>
      <c r="D214" s="6"/>
      <c r="E214" s="6"/>
    </row>
    <row r="215" customFormat="false" ht="15.75" hidden="false" customHeight="true" outlineLevel="0" collapsed="false">
      <c r="A215" s="224"/>
      <c r="B215" s="84"/>
      <c r="C215" s="13"/>
      <c r="D215" s="6"/>
      <c r="E215" s="6"/>
    </row>
    <row r="216" customFormat="false" ht="15.75" hidden="false" customHeight="true" outlineLevel="0" collapsed="false">
      <c r="A216" s="224"/>
      <c r="B216" s="84"/>
      <c r="C216" s="13"/>
      <c r="D216" s="6"/>
      <c r="E216" s="6"/>
    </row>
    <row r="217" customFormat="false" ht="15.75" hidden="false" customHeight="true" outlineLevel="0" collapsed="false">
      <c r="A217" s="224"/>
      <c r="B217" s="84"/>
      <c r="C217" s="13"/>
      <c r="D217" s="6"/>
      <c r="E217" s="6"/>
    </row>
    <row r="218" customFormat="false" ht="15.75" hidden="false" customHeight="true" outlineLevel="0" collapsed="false">
      <c r="A218" s="224"/>
      <c r="B218" s="84"/>
      <c r="C218" s="13"/>
      <c r="D218" s="6"/>
      <c r="E218" s="6"/>
    </row>
    <row r="219" customFormat="false" ht="15.75" hidden="false" customHeight="true" outlineLevel="0" collapsed="false">
      <c r="A219" s="224"/>
      <c r="B219" s="84"/>
      <c r="C219" s="13"/>
      <c r="D219" s="6"/>
      <c r="E219" s="6"/>
    </row>
    <row r="220" customFormat="false" ht="15.75" hidden="false" customHeight="true" outlineLevel="0" collapsed="false">
      <c r="A220" s="224"/>
      <c r="B220" s="84"/>
      <c r="C220" s="13"/>
      <c r="D220" s="6"/>
      <c r="E220" s="6"/>
    </row>
    <row r="221" customFormat="false" ht="15.75" hidden="false" customHeight="true" outlineLevel="0" collapsed="false">
      <c r="A221" s="224"/>
      <c r="B221" s="84"/>
      <c r="C221" s="13"/>
      <c r="D221" s="6"/>
      <c r="E221" s="6"/>
    </row>
    <row r="222" customFormat="false" ht="15.75" hidden="false" customHeight="true" outlineLevel="0" collapsed="false">
      <c r="A222" s="224"/>
      <c r="B222" s="84"/>
      <c r="C222" s="13"/>
      <c r="D222" s="6"/>
      <c r="E222" s="6"/>
    </row>
    <row r="223" customFormat="false" ht="15.75" hidden="false" customHeight="true" outlineLevel="0" collapsed="false">
      <c r="A223" s="224"/>
      <c r="B223" s="84"/>
      <c r="C223" s="13"/>
      <c r="D223" s="6"/>
      <c r="E223" s="6"/>
    </row>
    <row r="224" customFormat="false" ht="15.75" hidden="false" customHeight="true" outlineLevel="0" collapsed="false">
      <c r="A224" s="224"/>
      <c r="B224" s="84"/>
      <c r="C224" s="13"/>
      <c r="D224" s="6"/>
      <c r="E224" s="6"/>
    </row>
    <row r="225" customFormat="false" ht="15.75" hidden="false" customHeight="true" outlineLevel="0" collapsed="false">
      <c r="A225" s="224"/>
      <c r="B225" s="84"/>
      <c r="C225" s="13"/>
      <c r="D225" s="6"/>
      <c r="E225" s="6"/>
    </row>
    <row r="226" customFormat="false" ht="15.75" hidden="false" customHeight="true" outlineLevel="0" collapsed="false">
      <c r="A226" s="224"/>
      <c r="B226" s="84"/>
      <c r="C226" s="13"/>
      <c r="D226" s="6"/>
      <c r="E226" s="6"/>
    </row>
    <row r="227" customFormat="false" ht="15.75" hidden="false" customHeight="true" outlineLevel="0" collapsed="false">
      <c r="A227" s="224"/>
      <c r="B227" s="84"/>
      <c r="C227" s="13"/>
      <c r="D227" s="6"/>
      <c r="E227" s="6"/>
    </row>
    <row r="228" customFormat="false" ht="15.75" hidden="false" customHeight="true" outlineLevel="0" collapsed="false">
      <c r="A228" s="224"/>
      <c r="B228" s="84"/>
      <c r="C228" s="13"/>
      <c r="D228" s="6"/>
      <c r="E228" s="6"/>
    </row>
    <row r="229" customFormat="false" ht="15.75" hidden="false" customHeight="true" outlineLevel="0" collapsed="false">
      <c r="A229" s="224"/>
      <c r="B229" s="84"/>
      <c r="C229" s="13"/>
      <c r="D229" s="6"/>
      <c r="E229" s="6"/>
    </row>
    <row r="230" customFormat="false" ht="15.75" hidden="false" customHeight="true" outlineLevel="0" collapsed="false">
      <c r="A230" s="224"/>
      <c r="B230" s="84"/>
      <c r="C230" s="13"/>
      <c r="D230" s="6"/>
      <c r="E230" s="6"/>
    </row>
    <row r="231" customFormat="false" ht="15.75" hidden="false" customHeight="true" outlineLevel="0" collapsed="false">
      <c r="A231" s="224"/>
      <c r="B231" s="84"/>
      <c r="C231" s="13"/>
      <c r="D231" s="6"/>
      <c r="E231" s="6"/>
    </row>
    <row r="232" customFormat="false" ht="15.75" hidden="false" customHeight="true" outlineLevel="0" collapsed="false">
      <c r="A232" s="224"/>
      <c r="B232" s="84"/>
      <c r="C232" s="13"/>
      <c r="D232" s="6"/>
      <c r="E232" s="6"/>
    </row>
    <row r="233" customFormat="false" ht="15.75" hidden="false" customHeight="true" outlineLevel="0" collapsed="false">
      <c r="A233" s="224"/>
      <c r="B233" s="84"/>
      <c r="C233" s="13"/>
      <c r="D233" s="6"/>
      <c r="E233" s="6"/>
    </row>
    <row r="234" customFormat="false" ht="15.75" hidden="false" customHeight="true" outlineLevel="0" collapsed="false">
      <c r="A234" s="224"/>
      <c r="B234" s="84"/>
      <c r="C234" s="13"/>
      <c r="D234" s="6"/>
      <c r="E234" s="6"/>
    </row>
    <row r="235" customFormat="false" ht="15.75" hidden="false" customHeight="true" outlineLevel="0" collapsed="false">
      <c r="A235" s="224"/>
      <c r="B235" s="84"/>
      <c r="C235" s="13"/>
      <c r="D235" s="6"/>
      <c r="E235" s="6"/>
    </row>
    <row r="236" customFormat="false" ht="15.75" hidden="false" customHeight="true" outlineLevel="0" collapsed="false">
      <c r="A236" s="224"/>
      <c r="B236" s="84"/>
      <c r="C236" s="13"/>
      <c r="D236" s="6"/>
      <c r="E236" s="6"/>
    </row>
    <row r="237" customFormat="false" ht="15.75" hidden="false" customHeight="true" outlineLevel="0" collapsed="false">
      <c r="A237" s="224"/>
      <c r="B237" s="84"/>
      <c r="C237" s="13"/>
      <c r="D237" s="6"/>
      <c r="E237" s="6"/>
    </row>
    <row r="238" customFormat="false" ht="15.75" hidden="false" customHeight="true" outlineLevel="0" collapsed="false">
      <c r="A238" s="224"/>
      <c r="B238" s="84"/>
      <c r="C238" s="13"/>
      <c r="D238" s="6"/>
      <c r="E238" s="6"/>
    </row>
    <row r="239" customFormat="false" ht="15.75" hidden="false" customHeight="true" outlineLevel="0" collapsed="false">
      <c r="A239" s="224"/>
      <c r="B239" s="84"/>
      <c r="C239" s="13"/>
      <c r="D239" s="6"/>
      <c r="E239" s="6"/>
    </row>
    <row r="240" customFormat="false" ht="15.75" hidden="false" customHeight="true" outlineLevel="0" collapsed="false">
      <c r="A240" s="224"/>
      <c r="B240" s="84"/>
      <c r="C240" s="13"/>
      <c r="D240" s="6"/>
      <c r="E240" s="6"/>
    </row>
    <row r="241" customFormat="false" ht="15.75" hidden="false" customHeight="true" outlineLevel="0" collapsed="false">
      <c r="A241" s="224"/>
      <c r="B241" s="84"/>
      <c r="C241" s="13"/>
      <c r="D241" s="6"/>
      <c r="E241" s="6"/>
    </row>
    <row r="242" customFormat="false" ht="15.75" hidden="false" customHeight="true" outlineLevel="0" collapsed="false">
      <c r="A242" s="224"/>
      <c r="B242" s="84"/>
      <c r="C242" s="13"/>
      <c r="D242" s="6"/>
      <c r="E242" s="6"/>
    </row>
    <row r="243" customFormat="false" ht="15.75" hidden="false" customHeight="true" outlineLevel="0" collapsed="false">
      <c r="A243" s="224"/>
      <c r="B243" s="84"/>
      <c r="C243" s="13"/>
      <c r="D243" s="6"/>
      <c r="E243" s="6"/>
    </row>
    <row r="244" customFormat="false" ht="15.75" hidden="false" customHeight="true" outlineLevel="0" collapsed="false">
      <c r="A244" s="248"/>
    </row>
    <row r="245" customFormat="false" ht="15.75" hidden="false" customHeight="true" outlineLevel="0" collapsed="false">
      <c r="A245" s="248"/>
    </row>
    <row r="246" customFormat="false" ht="15.75" hidden="false" customHeight="true" outlineLevel="0" collapsed="false">
      <c r="A246" s="248"/>
    </row>
    <row r="247" customFormat="false" ht="15.75" hidden="false" customHeight="true" outlineLevel="0" collapsed="false">
      <c r="A247" s="248"/>
    </row>
    <row r="248" customFormat="false" ht="15.75" hidden="false" customHeight="true" outlineLevel="0" collapsed="false">
      <c r="A248" s="248"/>
    </row>
    <row r="249" customFormat="false" ht="15.75" hidden="false" customHeight="true" outlineLevel="0" collapsed="false">
      <c r="A249" s="248"/>
    </row>
    <row r="250" customFormat="false" ht="15.75" hidden="false" customHeight="true" outlineLevel="0" collapsed="false">
      <c r="A250" s="248"/>
    </row>
    <row r="251" customFormat="false" ht="15.75" hidden="false" customHeight="true" outlineLevel="0" collapsed="false">
      <c r="A251" s="248"/>
    </row>
    <row r="252" customFormat="false" ht="15.75" hidden="false" customHeight="true" outlineLevel="0" collapsed="false">
      <c r="A252" s="248"/>
    </row>
    <row r="253" customFormat="false" ht="15.75" hidden="false" customHeight="true" outlineLevel="0" collapsed="false">
      <c r="A253" s="248"/>
    </row>
    <row r="254" customFormat="false" ht="15.75" hidden="false" customHeight="true" outlineLevel="0" collapsed="false">
      <c r="A254" s="248"/>
    </row>
    <row r="255" customFormat="false" ht="15.75" hidden="false" customHeight="true" outlineLevel="0" collapsed="false">
      <c r="A255" s="248"/>
    </row>
    <row r="256" customFormat="false" ht="15.75" hidden="false" customHeight="true" outlineLevel="0" collapsed="false">
      <c r="A256" s="248"/>
    </row>
    <row r="257" customFormat="false" ht="15.75" hidden="false" customHeight="true" outlineLevel="0" collapsed="false">
      <c r="A257" s="248"/>
    </row>
    <row r="258" customFormat="false" ht="15.75" hidden="false" customHeight="true" outlineLevel="0" collapsed="false">
      <c r="A258" s="248"/>
    </row>
    <row r="259" customFormat="false" ht="15.75" hidden="false" customHeight="true" outlineLevel="0" collapsed="false">
      <c r="A259" s="248"/>
    </row>
    <row r="260" customFormat="false" ht="15.75" hidden="false" customHeight="true" outlineLevel="0" collapsed="false">
      <c r="A260" s="248"/>
    </row>
    <row r="261" customFormat="false" ht="15.75" hidden="false" customHeight="true" outlineLevel="0" collapsed="false">
      <c r="A261" s="248"/>
    </row>
    <row r="262" customFormat="false" ht="15.75" hidden="false" customHeight="true" outlineLevel="0" collapsed="false">
      <c r="A262" s="248"/>
    </row>
    <row r="263" customFormat="false" ht="15.75" hidden="false" customHeight="true" outlineLevel="0" collapsed="false">
      <c r="A263" s="248"/>
    </row>
    <row r="264" customFormat="false" ht="15.75" hidden="false" customHeight="true" outlineLevel="0" collapsed="false">
      <c r="A264" s="248"/>
    </row>
    <row r="265" customFormat="false" ht="15.75" hidden="false" customHeight="true" outlineLevel="0" collapsed="false">
      <c r="A265" s="248"/>
    </row>
    <row r="266" customFormat="false" ht="15.75" hidden="false" customHeight="true" outlineLevel="0" collapsed="false">
      <c r="A266" s="248"/>
    </row>
    <row r="267" customFormat="false" ht="15.75" hidden="false" customHeight="true" outlineLevel="0" collapsed="false">
      <c r="A267" s="248"/>
    </row>
    <row r="268" customFormat="false" ht="15.75" hidden="false" customHeight="true" outlineLevel="0" collapsed="false">
      <c r="A268" s="248"/>
    </row>
    <row r="269" customFormat="false" ht="15.75" hidden="false" customHeight="true" outlineLevel="0" collapsed="false">
      <c r="A269" s="248"/>
    </row>
    <row r="270" customFormat="false" ht="15.75" hidden="false" customHeight="true" outlineLevel="0" collapsed="false">
      <c r="A270" s="248"/>
    </row>
    <row r="271" customFormat="false" ht="15.75" hidden="false" customHeight="true" outlineLevel="0" collapsed="false">
      <c r="A271" s="248"/>
    </row>
    <row r="272" customFormat="false" ht="15.75" hidden="false" customHeight="true" outlineLevel="0" collapsed="false">
      <c r="A272" s="248"/>
    </row>
    <row r="273" customFormat="false" ht="15.75" hidden="false" customHeight="true" outlineLevel="0" collapsed="false">
      <c r="A273" s="248"/>
    </row>
    <row r="274" customFormat="false" ht="15.75" hidden="false" customHeight="true" outlineLevel="0" collapsed="false">
      <c r="A274" s="248"/>
    </row>
    <row r="275" customFormat="false" ht="15.75" hidden="false" customHeight="true" outlineLevel="0" collapsed="false">
      <c r="A275" s="248"/>
    </row>
    <row r="276" customFormat="false" ht="15.75" hidden="false" customHeight="true" outlineLevel="0" collapsed="false">
      <c r="A276" s="248"/>
    </row>
    <row r="277" customFormat="false" ht="15.75" hidden="false" customHeight="true" outlineLevel="0" collapsed="false">
      <c r="A277" s="248"/>
    </row>
    <row r="278" customFormat="false" ht="15.75" hidden="false" customHeight="true" outlineLevel="0" collapsed="false">
      <c r="A278" s="248"/>
    </row>
    <row r="279" customFormat="false" ht="15.75" hidden="false" customHeight="true" outlineLevel="0" collapsed="false">
      <c r="A279" s="248"/>
    </row>
    <row r="280" customFormat="false" ht="15.75" hidden="false" customHeight="true" outlineLevel="0" collapsed="false">
      <c r="A280" s="248"/>
    </row>
    <row r="281" customFormat="false" ht="15.75" hidden="false" customHeight="true" outlineLevel="0" collapsed="false">
      <c r="A281" s="248"/>
    </row>
    <row r="282" customFormat="false" ht="15.75" hidden="false" customHeight="true" outlineLevel="0" collapsed="false">
      <c r="A282" s="248"/>
    </row>
    <row r="283" customFormat="false" ht="15.75" hidden="false" customHeight="true" outlineLevel="0" collapsed="false">
      <c r="A283" s="248"/>
    </row>
    <row r="284" customFormat="false" ht="15.75" hidden="false" customHeight="true" outlineLevel="0" collapsed="false">
      <c r="A284" s="248"/>
    </row>
    <row r="285" customFormat="false" ht="15.75" hidden="false" customHeight="true" outlineLevel="0" collapsed="false">
      <c r="A285" s="248"/>
    </row>
    <row r="286" customFormat="false" ht="15.75" hidden="false" customHeight="true" outlineLevel="0" collapsed="false">
      <c r="A286" s="248"/>
    </row>
    <row r="287" customFormat="false" ht="15.75" hidden="false" customHeight="true" outlineLevel="0" collapsed="false">
      <c r="A287" s="248"/>
    </row>
    <row r="288" customFormat="false" ht="15.75" hidden="false" customHeight="true" outlineLevel="0" collapsed="false">
      <c r="A288" s="248"/>
    </row>
    <row r="289" customFormat="false" ht="15.75" hidden="false" customHeight="true" outlineLevel="0" collapsed="false">
      <c r="A289" s="248"/>
    </row>
    <row r="290" customFormat="false" ht="15.75" hidden="false" customHeight="true" outlineLevel="0" collapsed="false">
      <c r="A290" s="248"/>
    </row>
    <row r="291" customFormat="false" ht="15.75" hidden="false" customHeight="true" outlineLevel="0" collapsed="false">
      <c r="A291" s="248"/>
    </row>
    <row r="292" customFormat="false" ht="15.75" hidden="false" customHeight="true" outlineLevel="0" collapsed="false">
      <c r="A292" s="248"/>
    </row>
    <row r="293" customFormat="false" ht="15.75" hidden="false" customHeight="true" outlineLevel="0" collapsed="false">
      <c r="A293" s="248"/>
    </row>
    <row r="294" customFormat="false" ht="15.75" hidden="false" customHeight="true" outlineLevel="0" collapsed="false">
      <c r="A294" s="248"/>
    </row>
    <row r="295" customFormat="false" ht="15.75" hidden="false" customHeight="true" outlineLevel="0" collapsed="false">
      <c r="A295" s="248"/>
    </row>
    <row r="296" customFormat="false" ht="15.75" hidden="false" customHeight="true" outlineLevel="0" collapsed="false">
      <c r="A296" s="248"/>
    </row>
    <row r="297" customFormat="false" ht="15.75" hidden="false" customHeight="true" outlineLevel="0" collapsed="false">
      <c r="A297" s="248"/>
    </row>
    <row r="298" customFormat="false" ht="15.75" hidden="false" customHeight="true" outlineLevel="0" collapsed="false">
      <c r="A298" s="248"/>
    </row>
    <row r="299" customFormat="false" ht="15.75" hidden="false" customHeight="true" outlineLevel="0" collapsed="false">
      <c r="A299" s="248"/>
    </row>
    <row r="300" customFormat="false" ht="15.75" hidden="false" customHeight="true" outlineLevel="0" collapsed="false">
      <c r="A300" s="248"/>
    </row>
    <row r="301" customFormat="false" ht="15.75" hidden="false" customHeight="true" outlineLevel="0" collapsed="false">
      <c r="A301" s="248"/>
    </row>
    <row r="302" customFormat="false" ht="15.75" hidden="false" customHeight="true" outlineLevel="0" collapsed="false">
      <c r="A302" s="248"/>
    </row>
    <row r="303" customFormat="false" ht="15.75" hidden="false" customHeight="true" outlineLevel="0" collapsed="false">
      <c r="A303" s="248"/>
    </row>
    <row r="304" customFormat="false" ht="15.75" hidden="false" customHeight="true" outlineLevel="0" collapsed="false">
      <c r="A304" s="248"/>
    </row>
    <row r="305" customFormat="false" ht="15.75" hidden="false" customHeight="true" outlineLevel="0" collapsed="false">
      <c r="A305" s="248"/>
    </row>
    <row r="306" customFormat="false" ht="15.75" hidden="false" customHeight="true" outlineLevel="0" collapsed="false">
      <c r="A306" s="248"/>
    </row>
    <row r="307" customFormat="false" ht="15.75" hidden="false" customHeight="true" outlineLevel="0" collapsed="false">
      <c r="A307" s="248"/>
    </row>
    <row r="308" customFormat="false" ht="15.75" hidden="false" customHeight="true" outlineLevel="0" collapsed="false">
      <c r="A308" s="248"/>
    </row>
    <row r="309" customFormat="false" ht="15.75" hidden="false" customHeight="true" outlineLevel="0" collapsed="false">
      <c r="A309" s="248"/>
    </row>
    <row r="310" customFormat="false" ht="15.75" hidden="false" customHeight="true" outlineLevel="0" collapsed="false">
      <c r="A310" s="248"/>
    </row>
    <row r="311" customFormat="false" ht="15.75" hidden="false" customHeight="true" outlineLevel="0" collapsed="false">
      <c r="A311" s="248"/>
    </row>
    <row r="312" customFormat="false" ht="15.75" hidden="false" customHeight="true" outlineLevel="0" collapsed="false">
      <c r="A312" s="248"/>
    </row>
    <row r="313" customFormat="false" ht="15.75" hidden="false" customHeight="true" outlineLevel="0" collapsed="false">
      <c r="A313" s="248"/>
    </row>
    <row r="314" customFormat="false" ht="15.75" hidden="false" customHeight="true" outlineLevel="0" collapsed="false">
      <c r="A314" s="248"/>
    </row>
    <row r="315" customFormat="false" ht="15.75" hidden="false" customHeight="true" outlineLevel="0" collapsed="false">
      <c r="A315" s="248"/>
    </row>
    <row r="316" customFormat="false" ht="15.75" hidden="false" customHeight="true" outlineLevel="0" collapsed="false">
      <c r="A316" s="248"/>
    </row>
    <row r="317" customFormat="false" ht="15.75" hidden="false" customHeight="true" outlineLevel="0" collapsed="false">
      <c r="A317" s="248"/>
    </row>
    <row r="318" customFormat="false" ht="15.75" hidden="false" customHeight="true" outlineLevel="0" collapsed="false">
      <c r="A318" s="248"/>
    </row>
    <row r="319" customFormat="false" ht="15.75" hidden="false" customHeight="true" outlineLevel="0" collapsed="false">
      <c r="A319" s="248"/>
    </row>
    <row r="320" customFormat="false" ht="15.75" hidden="false" customHeight="true" outlineLevel="0" collapsed="false">
      <c r="A320" s="248"/>
    </row>
    <row r="321" customFormat="false" ht="15.75" hidden="false" customHeight="true" outlineLevel="0" collapsed="false">
      <c r="A321" s="248"/>
    </row>
    <row r="322" customFormat="false" ht="15.75" hidden="false" customHeight="true" outlineLevel="0" collapsed="false">
      <c r="A322" s="248"/>
    </row>
    <row r="323" customFormat="false" ht="15.75" hidden="false" customHeight="true" outlineLevel="0" collapsed="false">
      <c r="A323" s="248"/>
    </row>
    <row r="324" customFormat="false" ht="15.75" hidden="false" customHeight="true" outlineLevel="0" collapsed="false">
      <c r="A324" s="248"/>
    </row>
    <row r="325" customFormat="false" ht="15.75" hidden="false" customHeight="true" outlineLevel="0" collapsed="false">
      <c r="A325" s="248"/>
    </row>
    <row r="326" customFormat="false" ht="15.75" hidden="false" customHeight="true" outlineLevel="0" collapsed="false">
      <c r="A326" s="248"/>
    </row>
    <row r="327" customFormat="false" ht="15.75" hidden="false" customHeight="true" outlineLevel="0" collapsed="false">
      <c r="A327" s="248"/>
    </row>
    <row r="328" customFormat="false" ht="15.75" hidden="false" customHeight="true" outlineLevel="0" collapsed="false">
      <c r="A328" s="248"/>
    </row>
    <row r="329" customFormat="false" ht="15.75" hidden="false" customHeight="true" outlineLevel="0" collapsed="false">
      <c r="A329" s="248"/>
    </row>
    <row r="330" customFormat="false" ht="15.75" hidden="false" customHeight="true" outlineLevel="0" collapsed="false">
      <c r="A330" s="248"/>
    </row>
    <row r="331" customFormat="false" ht="15.75" hidden="false" customHeight="true" outlineLevel="0" collapsed="false">
      <c r="A331" s="248"/>
    </row>
    <row r="332" customFormat="false" ht="15.75" hidden="false" customHeight="true" outlineLevel="0" collapsed="false">
      <c r="A332" s="248"/>
    </row>
    <row r="333" customFormat="false" ht="15.75" hidden="false" customHeight="true" outlineLevel="0" collapsed="false">
      <c r="A333" s="248"/>
    </row>
    <row r="334" customFormat="false" ht="15.75" hidden="false" customHeight="true" outlineLevel="0" collapsed="false">
      <c r="A334" s="248"/>
    </row>
    <row r="335" customFormat="false" ht="15.75" hidden="false" customHeight="true" outlineLevel="0" collapsed="false">
      <c r="A335" s="248"/>
    </row>
    <row r="336" customFormat="false" ht="15.75" hidden="false" customHeight="true" outlineLevel="0" collapsed="false">
      <c r="A336" s="248"/>
    </row>
    <row r="337" customFormat="false" ht="15.75" hidden="false" customHeight="true" outlineLevel="0" collapsed="false">
      <c r="A337" s="248"/>
    </row>
    <row r="338" customFormat="false" ht="15.75" hidden="false" customHeight="true" outlineLevel="0" collapsed="false">
      <c r="A338" s="248"/>
    </row>
    <row r="339" customFormat="false" ht="15.75" hidden="false" customHeight="true" outlineLevel="0" collapsed="false">
      <c r="A339" s="248"/>
    </row>
    <row r="340" customFormat="false" ht="15.75" hidden="false" customHeight="true" outlineLevel="0" collapsed="false">
      <c r="A340" s="248"/>
    </row>
    <row r="341" customFormat="false" ht="15.75" hidden="false" customHeight="true" outlineLevel="0" collapsed="false">
      <c r="A341" s="248"/>
    </row>
    <row r="342" customFormat="false" ht="15.75" hidden="false" customHeight="true" outlineLevel="0" collapsed="false">
      <c r="A342" s="248"/>
    </row>
    <row r="343" customFormat="false" ht="15.75" hidden="false" customHeight="true" outlineLevel="0" collapsed="false">
      <c r="A343" s="248"/>
    </row>
    <row r="344" customFormat="false" ht="15.75" hidden="false" customHeight="true" outlineLevel="0" collapsed="false">
      <c r="A344" s="248"/>
    </row>
    <row r="345" customFormat="false" ht="15.75" hidden="false" customHeight="true" outlineLevel="0" collapsed="false">
      <c r="A345" s="248"/>
    </row>
    <row r="346" customFormat="false" ht="15.75" hidden="false" customHeight="true" outlineLevel="0" collapsed="false">
      <c r="A346" s="248"/>
    </row>
    <row r="347" customFormat="false" ht="15.75" hidden="false" customHeight="true" outlineLevel="0" collapsed="false">
      <c r="A347" s="248"/>
    </row>
    <row r="348" customFormat="false" ht="15.75" hidden="false" customHeight="true" outlineLevel="0" collapsed="false">
      <c r="A348" s="248"/>
    </row>
    <row r="349" customFormat="false" ht="15.75" hidden="false" customHeight="true" outlineLevel="0" collapsed="false">
      <c r="A349" s="248"/>
    </row>
    <row r="350" customFormat="false" ht="15.75" hidden="false" customHeight="true" outlineLevel="0" collapsed="false">
      <c r="A350" s="248"/>
    </row>
    <row r="351" customFormat="false" ht="15.75" hidden="false" customHeight="true" outlineLevel="0" collapsed="false">
      <c r="A351" s="248"/>
    </row>
    <row r="352" customFormat="false" ht="15.75" hidden="false" customHeight="true" outlineLevel="0" collapsed="false">
      <c r="A352" s="248"/>
    </row>
    <row r="353" customFormat="false" ht="15.75" hidden="false" customHeight="true" outlineLevel="0" collapsed="false">
      <c r="A353" s="248"/>
    </row>
    <row r="354" customFormat="false" ht="15.75" hidden="false" customHeight="true" outlineLevel="0" collapsed="false">
      <c r="A354" s="248"/>
    </row>
    <row r="355" customFormat="false" ht="15.75" hidden="false" customHeight="true" outlineLevel="0" collapsed="false">
      <c r="A355" s="248"/>
    </row>
    <row r="356" customFormat="false" ht="15.75" hidden="false" customHeight="true" outlineLevel="0" collapsed="false">
      <c r="A356" s="248"/>
    </row>
    <row r="357" customFormat="false" ht="15.75" hidden="false" customHeight="true" outlineLevel="0" collapsed="false">
      <c r="A357" s="248"/>
    </row>
    <row r="358" customFormat="false" ht="15.75" hidden="false" customHeight="true" outlineLevel="0" collapsed="false">
      <c r="A358" s="248"/>
    </row>
    <row r="359" customFormat="false" ht="15.75" hidden="false" customHeight="true" outlineLevel="0" collapsed="false">
      <c r="A359" s="248"/>
    </row>
    <row r="360" customFormat="false" ht="15.75" hidden="false" customHeight="true" outlineLevel="0" collapsed="false">
      <c r="A360" s="248"/>
    </row>
    <row r="361" customFormat="false" ht="15.75" hidden="false" customHeight="true" outlineLevel="0" collapsed="false">
      <c r="A361" s="248"/>
    </row>
    <row r="362" customFormat="false" ht="15.75" hidden="false" customHeight="true" outlineLevel="0" collapsed="false">
      <c r="A362" s="248"/>
    </row>
    <row r="363" customFormat="false" ht="15.75" hidden="false" customHeight="true" outlineLevel="0" collapsed="false">
      <c r="A363" s="248"/>
    </row>
    <row r="364" customFormat="false" ht="15.75" hidden="false" customHeight="true" outlineLevel="0" collapsed="false">
      <c r="A364" s="248"/>
    </row>
    <row r="365" customFormat="false" ht="15.75" hidden="false" customHeight="true" outlineLevel="0" collapsed="false">
      <c r="A365" s="248"/>
    </row>
    <row r="366" customFormat="false" ht="15.75" hidden="false" customHeight="true" outlineLevel="0" collapsed="false">
      <c r="A366" s="248"/>
    </row>
    <row r="367" customFormat="false" ht="15.75" hidden="false" customHeight="true" outlineLevel="0" collapsed="false">
      <c r="A367" s="248"/>
    </row>
    <row r="368" customFormat="false" ht="15.75" hidden="false" customHeight="true" outlineLevel="0" collapsed="false">
      <c r="A368" s="248"/>
    </row>
    <row r="369" customFormat="false" ht="15.75" hidden="false" customHeight="true" outlineLevel="0" collapsed="false">
      <c r="A369" s="248"/>
    </row>
    <row r="370" customFormat="false" ht="15.75" hidden="false" customHeight="true" outlineLevel="0" collapsed="false">
      <c r="A370" s="248"/>
    </row>
    <row r="371" customFormat="false" ht="15.75" hidden="false" customHeight="true" outlineLevel="0" collapsed="false">
      <c r="A371" s="248"/>
    </row>
    <row r="372" customFormat="false" ht="15.75" hidden="false" customHeight="true" outlineLevel="0" collapsed="false">
      <c r="A372" s="248"/>
    </row>
    <row r="373" customFormat="false" ht="15.75" hidden="false" customHeight="true" outlineLevel="0" collapsed="false">
      <c r="A373" s="248"/>
    </row>
    <row r="374" customFormat="false" ht="15.75" hidden="false" customHeight="true" outlineLevel="0" collapsed="false">
      <c r="A374" s="248"/>
    </row>
    <row r="375" customFormat="false" ht="15.75" hidden="false" customHeight="true" outlineLevel="0" collapsed="false">
      <c r="A375" s="248"/>
    </row>
    <row r="376" customFormat="false" ht="15.75" hidden="false" customHeight="true" outlineLevel="0" collapsed="false">
      <c r="A376" s="248"/>
    </row>
    <row r="377" customFormat="false" ht="15.75" hidden="false" customHeight="true" outlineLevel="0" collapsed="false">
      <c r="A377" s="248"/>
    </row>
    <row r="378" customFormat="false" ht="15.75" hidden="false" customHeight="true" outlineLevel="0" collapsed="false">
      <c r="A378" s="248"/>
    </row>
    <row r="379" customFormat="false" ht="15.75" hidden="false" customHeight="true" outlineLevel="0" collapsed="false">
      <c r="A379" s="248"/>
    </row>
    <row r="380" customFormat="false" ht="15.75" hidden="false" customHeight="true" outlineLevel="0" collapsed="false">
      <c r="A380" s="248"/>
    </row>
    <row r="381" customFormat="false" ht="15.75" hidden="false" customHeight="true" outlineLevel="0" collapsed="false">
      <c r="A381" s="248"/>
    </row>
    <row r="382" customFormat="false" ht="15.75" hidden="false" customHeight="true" outlineLevel="0" collapsed="false">
      <c r="A382" s="248"/>
    </row>
    <row r="383" customFormat="false" ht="15.75" hidden="false" customHeight="true" outlineLevel="0" collapsed="false">
      <c r="A383" s="248"/>
    </row>
    <row r="384" customFormat="false" ht="15.75" hidden="false" customHeight="true" outlineLevel="0" collapsed="false">
      <c r="A384" s="248"/>
    </row>
    <row r="385" customFormat="false" ht="15.75" hidden="false" customHeight="true" outlineLevel="0" collapsed="false">
      <c r="A385" s="248"/>
    </row>
    <row r="386" customFormat="false" ht="15.75" hidden="false" customHeight="true" outlineLevel="0" collapsed="false">
      <c r="A386" s="248"/>
    </row>
    <row r="387" customFormat="false" ht="15.75" hidden="false" customHeight="true" outlineLevel="0" collapsed="false">
      <c r="A387" s="248"/>
    </row>
    <row r="388" customFormat="false" ht="15.75" hidden="false" customHeight="true" outlineLevel="0" collapsed="false">
      <c r="A388" s="248"/>
    </row>
    <row r="389" customFormat="false" ht="15.75" hidden="false" customHeight="true" outlineLevel="0" collapsed="false">
      <c r="A389" s="248"/>
    </row>
    <row r="390" customFormat="false" ht="15.75" hidden="false" customHeight="true" outlineLevel="0" collapsed="false">
      <c r="A390" s="248"/>
    </row>
    <row r="391" customFormat="false" ht="15.75" hidden="false" customHeight="true" outlineLevel="0" collapsed="false">
      <c r="A391" s="248"/>
    </row>
    <row r="392" customFormat="false" ht="15.75" hidden="false" customHeight="true" outlineLevel="0" collapsed="false">
      <c r="A392" s="248"/>
    </row>
    <row r="393" customFormat="false" ht="15.75" hidden="false" customHeight="true" outlineLevel="0" collapsed="false">
      <c r="A393" s="248"/>
    </row>
    <row r="394" customFormat="false" ht="15.75" hidden="false" customHeight="true" outlineLevel="0" collapsed="false">
      <c r="A394" s="248"/>
    </row>
    <row r="395" customFormat="false" ht="15.75" hidden="false" customHeight="true" outlineLevel="0" collapsed="false">
      <c r="A395" s="248"/>
    </row>
    <row r="396" customFormat="false" ht="15.75" hidden="false" customHeight="true" outlineLevel="0" collapsed="false">
      <c r="A396" s="248"/>
    </row>
    <row r="397" customFormat="false" ht="15.75" hidden="false" customHeight="true" outlineLevel="0" collapsed="false">
      <c r="A397" s="248"/>
    </row>
    <row r="398" customFormat="false" ht="15.75" hidden="false" customHeight="true" outlineLevel="0" collapsed="false">
      <c r="A398" s="248"/>
    </row>
    <row r="399" customFormat="false" ht="15.75" hidden="false" customHeight="true" outlineLevel="0" collapsed="false">
      <c r="A399" s="248"/>
    </row>
    <row r="400" customFormat="false" ht="15.75" hidden="false" customHeight="true" outlineLevel="0" collapsed="false">
      <c r="A400" s="248"/>
    </row>
    <row r="401" customFormat="false" ht="15.75" hidden="false" customHeight="true" outlineLevel="0" collapsed="false">
      <c r="A401" s="248"/>
    </row>
    <row r="402" customFormat="false" ht="15.75" hidden="false" customHeight="true" outlineLevel="0" collapsed="false">
      <c r="A402" s="248"/>
    </row>
    <row r="403" customFormat="false" ht="15.75" hidden="false" customHeight="true" outlineLevel="0" collapsed="false">
      <c r="A403" s="248"/>
    </row>
    <row r="404" customFormat="false" ht="15.75" hidden="false" customHeight="true" outlineLevel="0" collapsed="false">
      <c r="A404" s="248"/>
    </row>
    <row r="405" customFormat="false" ht="15.75" hidden="false" customHeight="true" outlineLevel="0" collapsed="false">
      <c r="A405" s="248"/>
    </row>
    <row r="406" customFormat="false" ht="15.75" hidden="false" customHeight="true" outlineLevel="0" collapsed="false">
      <c r="A406" s="248"/>
    </row>
    <row r="407" customFormat="false" ht="15.75" hidden="false" customHeight="true" outlineLevel="0" collapsed="false">
      <c r="A407" s="248"/>
    </row>
    <row r="408" customFormat="false" ht="15.75" hidden="false" customHeight="true" outlineLevel="0" collapsed="false">
      <c r="A408" s="248"/>
    </row>
    <row r="409" customFormat="false" ht="15.75" hidden="false" customHeight="true" outlineLevel="0" collapsed="false">
      <c r="A409" s="248"/>
    </row>
    <row r="410" customFormat="false" ht="15.75" hidden="false" customHeight="true" outlineLevel="0" collapsed="false">
      <c r="A410" s="248"/>
    </row>
    <row r="411" customFormat="false" ht="15.75" hidden="false" customHeight="true" outlineLevel="0" collapsed="false">
      <c r="A411" s="248"/>
    </row>
    <row r="412" customFormat="false" ht="15.75" hidden="false" customHeight="true" outlineLevel="0" collapsed="false">
      <c r="A412" s="248"/>
    </row>
    <row r="413" customFormat="false" ht="15.75" hidden="false" customHeight="true" outlineLevel="0" collapsed="false">
      <c r="A413" s="248"/>
    </row>
    <row r="414" customFormat="false" ht="15.75" hidden="false" customHeight="true" outlineLevel="0" collapsed="false">
      <c r="A414" s="248"/>
    </row>
    <row r="415" customFormat="false" ht="15.75" hidden="false" customHeight="true" outlineLevel="0" collapsed="false">
      <c r="A415" s="248"/>
    </row>
    <row r="416" customFormat="false" ht="15.75" hidden="false" customHeight="true" outlineLevel="0" collapsed="false">
      <c r="A416" s="248"/>
    </row>
    <row r="417" customFormat="false" ht="15.75" hidden="false" customHeight="true" outlineLevel="0" collapsed="false">
      <c r="A417" s="248"/>
    </row>
    <row r="418" customFormat="false" ht="15.75" hidden="false" customHeight="true" outlineLevel="0" collapsed="false">
      <c r="A418" s="248"/>
    </row>
    <row r="419" customFormat="false" ht="15.75" hidden="false" customHeight="true" outlineLevel="0" collapsed="false">
      <c r="A419" s="248"/>
    </row>
    <row r="420" customFormat="false" ht="15.75" hidden="false" customHeight="true" outlineLevel="0" collapsed="false">
      <c r="A420" s="248"/>
    </row>
    <row r="421" customFormat="false" ht="15.75" hidden="false" customHeight="true" outlineLevel="0" collapsed="false">
      <c r="A421" s="248"/>
    </row>
    <row r="422" customFormat="false" ht="15.75" hidden="false" customHeight="true" outlineLevel="0" collapsed="false">
      <c r="A422" s="248"/>
    </row>
    <row r="423" customFormat="false" ht="15.75" hidden="false" customHeight="true" outlineLevel="0" collapsed="false">
      <c r="A423" s="248"/>
    </row>
    <row r="424" customFormat="false" ht="15.75" hidden="false" customHeight="true" outlineLevel="0" collapsed="false">
      <c r="A424" s="248"/>
    </row>
    <row r="425" customFormat="false" ht="15.75" hidden="false" customHeight="true" outlineLevel="0" collapsed="false">
      <c r="A425" s="248"/>
    </row>
    <row r="426" customFormat="false" ht="15.75" hidden="false" customHeight="true" outlineLevel="0" collapsed="false">
      <c r="A426" s="248"/>
    </row>
    <row r="427" customFormat="false" ht="15.75" hidden="false" customHeight="true" outlineLevel="0" collapsed="false">
      <c r="A427" s="248"/>
    </row>
    <row r="428" customFormat="false" ht="15.75" hidden="false" customHeight="true" outlineLevel="0" collapsed="false">
      <c r="A428" s="248"/>
    </row>
    <row r="429" customFormat="false" ht="15.75" hidden="false" customHeight="true" outlineLevel="0" collapsed="false">
      <c r="A429" s="248"/>
    </row>
    <row r="430" customFormat="false" ht="15.75" hidden="false" customHeight="true" outlineLevel="0" collapsed="false">
      <c r="A430" s="248"/>
    </row>
    <row r="431" customFormat="false" ht="15.75" hidden="false" customHeight="true" outlineLevel="0" collapsed="false">
      <c r="A431" s="248"/>
    </row>
    <row r="432" customFormat="false" ht="15.75" hidden="false" customHeight="true" outlineLevel="0" collapsed="false">
      <c r="A432" s="248"/>
    </row>
    <row r="433" customFormat="false" ht="15.75" hidden="false" customHeight="true" outlineLevel="0" collapsed="false">
      <c r="A433" s="248"/>
    </row>
    <row r="434" customFormat="false" ht="15.75" hidden="false" customHeight="true" outlineLevel="0" collapsed="false">
      <c r="A434" s="248"/>
    </row>
    <row r="435" customFormat="false" ht="15.75" hidden="false" customHeight="true" outlineLevel="0" collapsed="false">
      <c r="A435" s="248"/>
    </row>
    <row r="436" customFormat="false" ht="15.75" hidden="false" customHeight="true" outlineLevel="0" collapsed="false">
      <c r="A436" s="248"/>
    </row>
    <row r="437" customFormat="false" ht="15.75" hidden="false" customHeight="true" outlineLevel="0" collapsed="false">
      <c r="A437" s="248"/>
    </row>
    <row r="438" customFormat="false" ht="15.75" hidden="false" customHeight="true" outlineLevel="0" collapsed="false">
      <c r="A438" s="248"/>
    </row>
    <row r="439" customFormat="false" ht="15.75" hidden="false" customHeight="true" outlineLevel="0" collapsed="false">
      <c r="A439" s="248"/>
    </row>
    <row r="440" customFormat="false" ht="15.75" hidden="false" customHeight="true" outlineLevel="0" collapsed="false">
      <c r="A440" s="248"/>
    </row>
    <row r="441" customFormat="false" ht="15.75" hidden="false" customHeight="true" outlineLevel="0" collapsed="false">
      <c r="A441" s="248"/>
    </row>
    <row r="442" customFormat="false" ht="15.75" hidden="false" customHeight="true" outlineLevel="0" collapsed="false">
      <c r="A442" s="248"/>
    </row>
    <row r="443" customFormat="false" ht="15.75" hidden="false" customHeight="true" outlineLevel="0" collapsed="false">
      <c r="A443" s="248"/>
    </row>
    <row r="444" customFormat="false" ht="15.75" hidden="false" customHeight="true" outlineLevel="0" collapsed="false">
      <c r="A444" s="248"/>
    </row>
    <row r="445" customFormat="false" ht="15.75" hidden="false" customHeight="true" outlineLevel="0" collapsed="false">
      <c r="A445" s="248"/>
    </row>
    <row r="446" customFormat="false" ht="15.75" hidden="false" customHeight="true" outlineLevel="0" collapsed="false">
      <c r="A446" s="248"/>
    </row>
    <row r="447" customFormat="false" ht="15.75" hidden="false" customHeight="true" outlineLevel="0" collapsed="false">
      <c r="A447" s="248"/>
    </row>
    <row r="448" customFormat="false" ht="15.75" hidden="false" customHeight="true" outlineLevel="0" collapsed="false">
      <c r="A448" s="248"/>
    </row>
    <row r="449" customFormat="false" ht="15.75" hidden="false" customHeight="true" outlineLevel="0" collapsed="false">
      <c r="A449" s="248"/>
    </row>
    <row r="450" customFormat="false" ht="15.75" hidden="false" customHeight="true" outlineLevel="0" collapsed="false">
      <c r="A450" s="248"/>
    </row>
    <row r="451" customFormat="false" ht="15.75" hidden="false" customHeight="true" outlineLevel="0" collapsed="false">
      <c r="A451" s="248"/>
    </row>
    <row r="452" customFormat="false" ht="15.75" hidden="false" customHeight="true" outlineLevel="0" collapsed="false">
      <c r="A452" s="248"/>
    </row>
    <row r="453" customFormat="false" ht="15.75" hidden="false" customHeight="true" outlineLevel="0" collapsed="false">
      <c r="A453" s="248"/>
    </row>
    <row r="454" customFormat="false" ht="15.75" hidden="false" customHeight="true" outlineLevel="0" collapsed="false">
      <c r="A454" s="248"/>
    </row>
    <row r="455" customFormat="false" ht="15.75" hidden="false" customHeight="true" outlineLevel="0" collapsed="false">
      <c r="A455" s="248"/>
    </row>
    <row r="456" customFormat="false" ht="15.75" hidden="false" customHeight="true" outlineLevel="0" collapsed="false">
      <c r="A456" s="248"/>
    </row>
    <row r="457" customFormat="false" ht="15.75" hidden="false" customHeight="true" outlineLevel="0" collapsed="false">
      <c r="A457" s="248"/>
    </row>
    <row r="458" customFormat="false" ht="15.75" hidden="false" customHeight="true" outlineLevel="0" collapsed="false">
      <c r="A458" s="248"/>
    </row>
    <row r="459" customFormat="false" ht="15.75" hidden="false" customHeight="true" outlineLevel="0" collapsed="false">
      <c r="A459" s="248"/>
    </row>
    <row r="460" customFormat="false" ht="15.75" hidden="false" customHeight="true" outlineLevel="0" collapsed="false">
      <c r="A460" s="248"/>
    </row>
    <row r="461" customFormat="false" ht="15.75" hidden="false" customHeight="true" outlineLevel="0" collapsed="false">
      <c r="A461" s="248"/>
    </row>
    <row r="462" customFormat="false" ht="15.75" hidden="false" customHeight="true" outlineLevel="0" collapsed="false">
      <c r="A462" s="248"/>
    </row>
    <row r="463" customFormat="false" ht="15.75" hidden="false" customHeight="true" outlineLevel="0" collapsed="false">
      <c r="A463" s="248"/>
    </row>
    <row r="464" customFormat="false" ht="15.75" hidden="false" customHeight="true" outlineLevel="0" collapsed="false">
      <c r="A464" s="248"/>
    </row>
    <row r="465" customFormat="false" ht="15.75" hidden="false" customHeight="true" outlineLevel="0" collapsed="false">
      <c r="A465" s="248"/>
    </row>
    <row r="466" customFormat="false" ht="15.75" hidden="false" customHeight="true" outlineLevel="0" collapsed="false">
      <c r="A466" s="248"/>
    </row>
    <row r="467" customFormat="false" ht="15.75" hidden="false" customHeight="true" outlineLevel="0" collapsed="false">
      <c r="A467" s="248"/>
    </row>
    <row r="468" customFormat="false" ht="15.75" hidden="false" customHeight="true" outlineLevel="0" collapsed="false">
      <c r="A468" s="248"/>
    </row>
    <row r="469" customFormat="false" ht="15.75" hidden="false" customHeight="true" outlineLevel="0" collapsed="false">
      <c r="A469" s="248"/>
    </row>
    <row r="470" customFormat="false" ht="15.75" hidden="false" customHeight="true" outlineLevel="0" collapsed="false">
      <c r="A470" s="248"/>
    </row>
    <row r="471" customFormat="false" ht="15.75" hidden="false" customHeight="true" outlineLevel="0" collapsed="false">
      <c r="A471" s="248"/>
    </row>
    <row r="472" customFormat="false" ht="15.75" hidden="false" customHeight="true" outlineLevel="0" collapsed="false">
      <c r="A472" s="248"/>
    </row>
    <row r="473" customFormat="false" ht="15.75" hidden="false" customHeight="true" outlineLevel="0" collapsed="false">
      <c r="A473" s="248"/>
    </row>
    <row r="474" customFormat="false" ht="15.75" hidden="false" customHeight="true" outlineLevel="0" collapsed="false">
      <c r="A474" s="248"/>
    </row>
    <row r="475" customFormat="false" ht="15.75" hidden="false" customHeight="true" outlineLevel="0" collapsed="false">
      <c r="A475" s="248"/>
    </row>
    <row r="476" customFormat="false" ht="15.75" hidden="false" customHeight="true" outlineLevel="0" collapsed="false">
      <c r="A476" s="248"/>
    </row>
    <row r="477" customFormat="false" ht="15.75" hidden="false" customHeight="true" outlineLevel="0" collapsed="false">
      <c r="A477" s="248"/>
    </row>
    <row r="478" customFormat="false" ht="15.75" hidden="false" customHeight="true" outlineLevel="0" collapsed="false">
      <c r="A478" s="248"/>
    </row>
    <row r="479" customFormat="false" ht="15.75" hidden="false" customHeight="true" outlineLevel="0" collapsed="false">
      <c r="A479" s="248"/>
    </row>
    <row r="480" customFormat="false" ht="15.75" hidden="false" customHeight="true" outlineLevel="0" collapsed="false">
      <c r="A480" s="248"/>
    </row>
    <row r="481" customFormat="false" ht="15.75" hidden="false" customHeight="true" outlineLevel="0" collapsed="false">
      <c r="A481" s="248"/>
    </row>
    <row r="482" customFormat="false" ht="15.75" hidden="false" customHeight="true" outlineLevel="0" collapsed="false">
      <c r="A482" s="248"/>
    </row>
    <row r="483" customFormat="false" ht="15.75" hidden="false" customHeight="true" outlineLevel="0" collapsed="false">
      <c r="A483" s="248"/>
    </row>
    <row r="484" customFormat="false" ht="15.75" hidden="false" customHeight="true" outlineLevel="0" collapsed="false">
      <c r="A484" s="248"/>
    </row>
    <row r="485" customFormat="false" ht="15.75" hidden="false" customHeight="true" outlineLevel="0" collapsed="false">
      <c r="A485" s="248"/>
    </row>
    <row r="486" customFormat="false" ht="15.75" hidden="false" customHeight="true" outlineLevel="0" collapsed="false">
      <c r="A486" s="248"/>
    </row>
    <row r="487" customFormat="false" ht="15.75" hidden="false" customHeight="true" outlineLevel="0" collapsed="false">
      <c r="A487" s="248"/>
    </row>
    <row r="488" customFormat="false" ht="15.75" hidden="false" customHeight="true" outlineLevel="0" collapsed="false">
      <c r="A488" s="248"/>
    </row>
    <row r="489" customFormat="false" ht="15.75" hidden="false" customHeight="true" outlineLevel="0" collapsed="false">
      <c r="A489" s="248"/>
    </row>
    <row r="490" customFormat="false" ht="15.75" hidden="false" customHeight="true" outlineLevel="0" collapsed="false">
      <c r="A490" s="248"/>
    </row>
    <row r="491" customFormat="false" ht="15.75" hidden="false" customHeight="true" outlineLevel="0" collapsed="false">
      <c r="A491" s="248"/>
    </row>
    <row r="492" customFormat="false" ht="15.75" hidden="false" customHeight="true" outlineLevel="0" collapsed="false">
      <c r="A492" s="248"/>
    </row>
    <row r="493" customFormat="false" ht="15.75" hidden="false" customHeight="true" outlineLevel="0" collapsed="false">
      <c r="A493" s="248"/>
    </row>
    <row r="494" customFormat="false" ht="15.75" hidden="false" customHeight="true" outlineLevel="0" collapsed="false">
      <c r="A494" s="248"/>
    </row>
    <row r="495" customFormat="false" ht="15.75" hidden="false" customHeight="true" outlineLevel="0" collapsed="false">
      <c r="A495" s="248"/>
    </row>
    <row r="496" customFormat="false" ht="15.75" hidden="false" customHeight="true" outlineLevel="0" collapsed="false">
      <c r="A496" s="248"/>
    </row>
    <row r="497" customFormat="false" ht="15.75" hidden="false" customHeight="true" outlineLevel="0" collapsed="false">
      <c r="A497" s="248"/>
    </row>
    <row r="498" customFormat="false" ht="15.75" hidden="false" customHeight="true" outlineLevel="0" collapsed="false">
      <c r="A498" s="248"/>
    </row>
    <row r="499" customFormat="false" ht="15.75" hidden="false" customHeight="true" outlineLevel="0" collapsed="false">
      <c r="A499" s="248"/>
    </row>
    <row r="500" customFormat="false" ht="15.75" hidden="false" customHeight="true" outlineLevel="0" collapsed="false">
      <c r="A500" s="248"/>
    </row>
    <row r="501" customFormat="false" ht="15.75" hidden="false" customHeight="true" outlineLevel="0" collapsed="false">
      <c r="A501" s="248"/>
    </row>
    <row r="502" customFormat="false" ht="15.75" hidden="false" customHeight="true" outlineLevel="0" collapsed="false">
      <c r="A502" s="248"/>
    </row>
    <row r="503" customFormat="false" ht="15.75" hidden="false" customHeight="true" outlineLevel="0" collapsed="false">
      <c r="A503" s="248"/>
    </row>
    <row r="504" customFormat="false" ht="15.75" hidden="false" customHeight="true" outlineLevel="0" collapsed="false">
      <c r="A504" s="248"/>
    </row>
    <row r="505" customFormat="false" ht="15.75" hidden="false" customHeight="true" outlineLevel="0" collapsed="false">
      <c r="A505" s="248"/>
    </row>
    <row r="506" customFormat="false" ht="15.75" hidden="false" customHeight="true" outlineLevel="0" collapsed="false">
      <c r="A506" s="248"/>
    </row>
    <row r="507" customFormat="false" ht="15.75" hidden="false" customHeight="true" outlineLevel="0" collapsed="false">
      <c r="A507" s="248"/>
    </row>
    <row r="508" customFormat="false" ht="15.75" hidden="false" customHeight="true" outlineLevel="0" collapsed="false">
      <c r="A508" s="248"/>
    </row>
    <row r="509" customFormat="false" ht="15.75" hidden="false" customHeight="true" outlineLevel="0" collapsed="false">
      <c r="A509" s="248"/>
    </row>
    <row r="510" customFormat="false" ht="15.75" hidden="false" customHeight="true" outlineLevel="0" collapsed="false">
      <c r="A510" s="248"/>
    </row>
    <row r="511" customFormat="false" ht="15.75" hidden="false" customHeight="true" outlineLevel="0" collapsed="false">
      <c r="A511" s="248"/>
    </row>
    <row r="512" customFormat="false" ht="15.75" hidden="false" customHeight="true" outlineLevel="0" collapsed="false">
      <c r="A512" s="248"/>
    </row>
    <row r="513" customFormat="false" ht="15.75" hidden="false" customHeight="true" outlineLevel="0" collapsed="false">
      <c r="A513" s="248"/>
    </row>
    <row r="514" customFormat="false" ht="15.75" hidden="false" customHeight="true" outlineLevel="0" collapsed="false">
      <c r="A514" s="248"/>
    </row>
    <row r="515" customFormat="false" ht="15.75" hidden="false" customHeight="true" outlineLevel="0" collapsed="false">
      <c r="A515" s="248"/>
    </row>
    <row r="516" customFormat="false" ht="15.75" hidden="false" customHeight="true" outlineLevel="0" collapsed="false">
      <c r="A516" s="248"/>
    </row>
    <row r="517" customFormat="false" ht="15.75" hidden="false" customHeight="true" outlineLevel="0" collapsed="false">
      <c r="A517" s="248"/>
    </row>
    <row r="518" customFormat="false" ht="15.75" hidden="false" customHeight="true" outlineLevel="0" collapsed="false">
      <c r="A518" s="248"/>
    </row>
    <row r="519" customFormat="false" ht="15.75" hidden="false" customHeight="true" outlineLevel="0" collapsed="false">
      <c r="A519" s="248"/>
    </row>
    <row r="520" customFormat="false" ht="15.75" hidden="false" customHeight="true" outlineLevel="0" collapsed="false">
      <c r="A520" s="248"/>
    </row>
    <row r="521" customFormat="false" ht="15.75" hidden="false" customHeight="true" outlineLevel="0" collapsed="false">
      <c r="A521" s="248"/>
    </row>
    <row r="522" customFormat="false" ht="15.75" hidden="false" customHeight="true" outlineLevel="0" collapsed="false">
      <c r="A522" s="248"/>
    </row>
    <row r="523" customFormat="false" ht="15.75" hidden="false" customHeight="true" outlineLevel="0" collapsed="false">
      <c r="A523" s="248"/>
    </row>
    <row r="524" customFormat="false" ht="15.75" hidden="false" customHeight="true" outlineLevel="0" collapsed="false">
      <c r="A524" s="248"/>
    </row>
    <row r="525" customFormat="false" ht="15.75" hidden="false" customHeight="true" outlineLevel="0" collapsed="false">
      <c r="A525" s="248"/>
    </row>
    <row r="526" customFormat="false" ht="15.75" hidden="false" customHeight="true" outlineLevel="0" collapsed="false">
      <c r="A526" s="248"/>
    </row>
    <row r="527" customFormat="false" ht="15.75" hidden="false" customHeight="true" outlineLevel="0" collapsed="false">
      <c r="A527" s="248"/>
    </row>
    <row r="528" customFormat="false" ht="15.75" hidden="false" customHeight="true" outlineLevel="0" collapsed="false">
      <c r="A528" s="248"/>
    </row>
    <row r="529" customFormat="false" ht="15.75" hidden="false" customHeight="true" outlineLevel="0" collapsed="false">
      <c r="A529" s="248"/>
    </row>
    <row r="530" customFormat="false" ht="15.75" hidden="false" customHeight="true" outlineLevel="0" collapsed="false">
      <c r="A530" s="248"/>
    </row>
    <row r="531" customFormat="false" ht="15.75" hidden="false" customHeight="true" outlineLevel="0" collapsed="false">
      <c r="A531" s="248"/>
    </row>
    <row r="532" customFormat="false" ht="15.75" hidden="false" customHeight="true" outlineLevel="0" collapsed="false">
      <c r="A532" s="248"/>
    </row>
    <row r="533" customFormat="false" ht="15.75" hidden="false" customHeight="true" outlineLevel="0" collapsed="false">
      <c r="A533" s="248"/>
    </row>
    <row r="534" customFormat="false" ht="15.75" hidden="false" customHeight="true" outlineLevel="0" collapsed="false">
      <c r="A534" s="248"/>
    </row>
    <row r="535" customFormat="false" ht="15.75" hidden="false" customHeight="true" outlineLevel="0" collapsed="false">
      <c r="A535" s="248"/>
    </row>
    <row r="536" customFormat="false" ht="15.75" hidden="false" customHeight="true" outlineLevel="0" collapsed="false">
      <c r="A536" s="248"/>
    </row>
    <row r="537" customFormat="false" ht="15.75" hidden="false" customHeight="true" outlineLevel="0" collapsed="false">
      <c r="A537" s="248"/>
    </row>
    <row r="538" customFormat="false" ht="15.75" hidden="false" customHeight="true" outlineLevel="0" collapsed="false">
      <c r="A538" s="248"/>
    </row>
    <row r="539" customFormat="false" ht="15.75" hidden="false" customHeight="true" outlineLevel="0" collapsed="false">
      <c r="A539" s="248"/>
    </row>
    <row r="540" customFormat="false" ht="15.75" hidden="false" customHeight="true" outlineLevel="0" collapsed="false">
      <c r="A540" s="248"/>
    </row>
    <row r="541" customFormat="false" ht="15.75" hidden="false" customHeight="true" outlineLevel="0" collapsed="false">
      <c r="A541" s="248"/>
    </row>
    <row r="542" customFormat="false" ht="15.75" hidden="false" customHeight="true" outlineLevel="0" collapsed="false">
      <c r="A542" s="248"/>
    </row>
    <row r="543" customFormat="false" ht="15.75" hidden="false" customHeight="true" outlineLevel="0" collapsed="false">
      <c r="A543" s="248"/>
    </row>
    <row r="544" customFormat="false" ht="15.75" hidden="false" customHeight="true" outlineLevel="0" collapsed="false">
      <c r="A544" s="248"/>
    </row>
    <row r="545" customFormat="false" ht="15.75" hidden="false" customHeight="true" outlineLevel="0" collapsed="false">
      <c r="A545" s="248"/>
    </row>
    <row r="546" customFormat="false" ht="15.75" hidden="false" customHeight="true" outlineLevel="0" collapsed="false">
      <c r="A546" s="248"/>
    </row>
    <row r="547" customFormat="false" ht="15.75" hidden="false" customHeight="true" outlineLevel="0" collapsed="false">
      <c r="A547" s="248"/>
    </row>
    <row r="548" customFormat="false" ht="15.75" hidden="false" customHeight="true" outlineLevel="0" collapsed="false">
      <c r="A548" s="248"/>
    </row>
    <row r="549" customFormat="false" ht="15.75" hidden="false" customHeight="true" outlineLevel="0" collapsed="false">
      <c r="A549" s="248"/>
    </row>
    <row r="550" customFormat="false" ht="15.75" hidden="false" customHeight="true" outlineLevel="0" collapsed="false">
      <c r="A550" s="248"/>
    </row>
    <row r="551" customFormat="false" ht="15.75" hidden="false" customHeight="true" outlineLevel="0" collapsed="false">
      <c r="A551" s="248"/>
    </row>
    <row r="552" customFormat="false" ht="15.75" hidden="false" customHeight="true" outlineLevel="0" collapsed="false">
      <c r="A552" s="248"/>
    </row>
    <row r="553" customFormat="false" ht="15.75" hidden="false" customHeight="true" outlineLevel="0" collapsed="false">
      <c r="A553" s="248"/>
    </row>
    <row r="554" customFormat="false" ht="15.75" hidden="false" customHeight="true" outlineLevel="0" collapsed="false">
      <c r="A554" s="248"/>
    </row>
    <row r="555" customFormat="false" ht="15.75" hidden="false" customHeight="true" outlineLevel="0" collapsed="false">
      <c r="A555" s="248"/>
    </row>
    <row r="556" customFormat="false" ht="15.75" hidden="false" customHeight="true" outlineLevel="0" collapsed="false">
      <c r="A556" s="248"/>
    </row>
    <row r="557" customFormat="false" ht="15.75" hidden="false" customHeight="true" outlineLevel="0" collapsed="false">
      <c r="A557" s="248"/>
    </row>
    <row r="558" customFormat="false" ht="15.75" hidden="false" customHeight="true" outlineLevel="0" collapsed="false">
      <c r="A558" s="248"/>
    </row>
    <row r="559" customFormat="false" ht="15.75" hidden="false" customHeight="true" outlineLevel="0" collapsed="false">
      <c r="A559" s="248"/>
    </row>
    <row r="560" customFormat="false" ht="15.75" hidden="false" customHeight="true" outlineLevel="0" collapsed="false">
      <c r="A560" s="248"/>
    </row>
    <row r="561" customFormat="false" ht="15.75" hidden="false" customHeight="true" outlineLevel="0" collapsed="false">
      <c r="A561" s="248"/>
    </row>
    <row r="562" customFormat="false" ht="15.75" hidden="false" customHeight="true" outlineLevel="0" collapsed="false">
      <c r="A562" s="248"/>
    </row>
    <row r="563" customFormat="false" ht="15.75" hidden="false" customHeight="true" outlineLevel="0" collapsed="false">
      <c r="A563" s="248"/>
    </row>
    <row r="564" customFormat="false" ht="15.75" hidden="false" customHeight="true" outlineLevel="0" collapsed="false">
      <c r="A564" s="248"/>
    </row>
    <row r="565" customFormat="false" ht="15.75" hidden="false" customHeight="true" outlineLevel="0" collapsed="false">
      <c r="A565" s="248"/>
    </row>
    <row r="566" customFormat="false" ht="15.75" hidden="false" customHeight="true" outlineLevel="0" collapsed="false">
      <c r="A566" s="248"/>
    </row>
    <row r="567" customFormat="false" ht="15.75" hidden="false" customHeight="true" outlineLevel="0" collapsed="false">
      <c r="A567" s="248"/>
    </row>
    <row r="568" customFormat="false" ht="15.75" hidden="false" customHeight="true" outlineLevel="0" collapsed="false">
      <c r="A568" s="248"/>
    </row>
    <row r="569" customFormat="false" ht="15.75" hidden="false" customHeight="true" outlineLevel="0" collapsed="false">
      <c r="A569" s="248"/>
    </row>
    <row r="570" customFormat="false" ht="15.75" hidden="false" customHeight="true" outlineLevel="0" collapsed="false">
      <c r="A570" s="248"/>
    </row>
    <row r="571" customFormat="false" ht="15.75" hidden="false" customHeight="true" outlineLevel="0" collapsed="false">
      <c r="A571" s="248"/>
    </row>
    <row r="572" customFormat="false" ht="15.75" hidden="false" customHeight="true" outlineLevel="0" collapsed="false">
      <c r="A572" s="248"/>
    </row>
    <row r="573" customFormat="false" ht="15.75" hidden="false" customHeight="true" outlineLevel="0" collapsed="false">
      <c r="A573" s="248"/>
    </row>
    <row r="574" customFormat="false" ht="15.75" hidden="false" customHeight="true" outlineLevel="0" collapsed="false">
      <c r="A574" s="248"/>
    </row>
    <row r="575" customFormat="false" ht="15.75" hidden="false" customHeight="true" outlineLevel="0" collapsed="false">
      <c r="A575" s="248"/>
    </row>
    <row r="576" customFormat="false" ht="15.75" hidden="false" customHeight="true" outlineLevel="0" collapsed="false">
      <c r="A576" s="248"/>
    </row>
    <row r="577" customFormat="false" ht="15.75" hidden="false" customHeight="true" outlineLevel="0" collapsed="false">
      <c r="A577" s="248"/>
    </row>
    <row r="578" customFormat="false" ht="15.75" hidden="false" customHeight="true" outlineLevel="0" collapsed="false">
      <c r="A578" s="248"/>
    </row>
    <row r="579" customFormat="false" ht="15.75" hidden="false" customHeight="true" outlineLevel="0" collapsed="false">
      <c r="A579" s="248"/>
    </row>
    <row r="580" customFormat="false" ht="15.75" hidden="false" customHeight="true" outlineLevel="0" collapsed="false">
      <c r="A580" s="248"/>
    </row>
    <row r="581" customFormat="false" ht="15.75" hidden="false" customHeight="true" outlineLevel="0" collapsed="false">
      <c r="A581" s="248"/>
    </row>
    <row r="582" customFormat="false" ht="15.75" hidden="false" customHeight="true" outlineLevel="0" collapsed="false">
      <c r="A582" s="248"/>
    </row>
    <row r="583" customFormat="false" ht="15.75" hidden="false" customHeight="true" outlineLevel="0" collapsed="false">
      <c r="A583" s="248"/>
    </row>
    <row r="584" customFormat="false" ht="15.75" hidden="false" customHeight="true" outlineLevel="0" collapsed="false">
      <c r="A584" s="248"/>
    </row>
    <row r="585" customFormat="false" ht="15.75" hidden="false" customHeight="true" outlineLevel="0" collapsed="false">
      <c r="A585" s="248"/>
    </row>
    <row r="586" customFormat="false" ht="15.75" hidden="false" customHeight="true" outlineLevel="0" collapsed="false">
      <c r="A586" s="248"/>
    </row>
    <row r="587" customFormat="false" ht="15.75" hidden="false" customHeight="true" outlineLevel="0" collapsed="false">
      <c r="A587" s="248"/>
    </row>
    <row r="588" customFormat="false" ht="15.75" hidden="false" customHeight="true" outlineLevel="0" collapsed="false">
      <c r="A588" s="248"/>
    </row>
    <row r="589" customFormat="false" ht="15.75" hidden="false" customHeight="true" outlineLevel="0" collapsed="false">
      <c r="A589" s="248"/>
    </row>
    <row r="590" customFormat="false" ht="15.75" hidden="false" customHeight="true" outlineLevel="0" collapsed="false">
      <c r="A590" s="248"/>
    </row>
    <row r="591" customFormat="false" ht="15.75" hidden="false" customHeight="true" outlineLevel="0" collapsed="false">
      <c r="A591" s="248"/>
    </row>
    <row r="592" customFormat="false" ht="15.75" hidden="false" customHeight="true" outlineLevel="0" collapsed="false">
      <c r="A592" s="248"/>
    </row>
    <row r="593" customFormat="false" ht="15.75" hidden="false" customHeight="true" outlineLevel="0" collapsed="false">
      <c r="A593" s="248"/>
    </row>
    <row r="594" customFormat="false" ht="15.75" hidden="false" customHeight="true" outlineLevel="0" collapsed="false">
      <c r="A594" s="248"/>
    </row>
    <row r="595" customFormat="false" ht="15.75" hidden="false" customHeight="true" outlineLevel="0" collapsed="false">
      <c r="A595" s="248"/>
    </row>
    <row r="596" customFormat="false" ht="15.75" hidden="false" customHeight="true" outlineLevel="0" collapsed="false">
      <c r="A596" s="248"/>
    </row>
    <row r="597" customFormat="false" ht="15.75" hidden="false" customHeight="true" outlineLevel="0" collapsed="false">
      <c r="A597" s="248"/>
    </row>
    <row r="598" customFormat="false" ht="15.75" hidden="false" customHeight="true" outlineLevel="0" collapsed="false">
      <c r="A598" s="248"/>
    </row>
    <row r="599" customFormat="false" ht="15.75" hidden="false" customHeight="true" outlineLevel="0" collapsed="false">
      <c r="A599" s="248"/>
    </row>
    <row r="600" customFormat="false" ht="15.75" hidden="false" customHeight="true" outlineLevel="0" collapsed="false">
      <c r="A600" s="248"/>
    </row>
    <row r="601" customFormat="false" ht="15.75" hidden="false" customHeight="true" outlineLevel="0" collapsed="false">
      <c r="A601" s="248"/>
    </row>
    <row r="602" customFormat="false" ht="15.75" hidden="false" customHeight="true" outlineLevel="0" collapsed="false">
      <c r="A602" s="248"/>
    </row>
    <row r="603" customFormat="false" ht="15.75" hidden="false" customHeight="true" outlineLevel="0" collapsed="false">
      <c r="A603" s="248"/>
    </row>
    <row r="604" customFormat="false" ht="15.75" hidden="false" customHeight="true" outlineLevel="0" collapsed="false">
      <c r="A604" s="248"/>
    </row>
    <row r="605" customFormat="false" ht="15.75" hidden="false" customHeight="true" outlineLevel="0" collapsed="false">
      <c r="A605" s="248"/>
    </row>
    <row r="606" customFormat="false" ht="15.75" hidden="false" customHeight="true" outlineLevel="0" collapsed="false">
      <c r="A606" s="248"/>
    </row>
    <row r="607" customFormat="false" ht="15.75" hidden="false" customHeight="true" outlineLevel="0" collapsed="false">
      <c r="A607" s="248"/>
    </row>
    <row r="608" customFormat="false" ht="15.75" hidden="false" customHeight="true" outlineLevel="0" collapsed="false">
      <c r="A608" s="248"/>
    </row>
    <row r="609" customFormat="false" ht="15.75" hidden="false" customHeight="true" outlineLevel="0" collapsed="false">
      <c r="A609" s="248"/>
    </row>
    <row r="610" customFormat="false" ht="15.75" hidden="false" customHeight="true" outlineLevel="0" collapsed="false">
      <c r="A610" s="248"/>
    </row>
    <row r="611" customFormat="false" ht="15.75" hidden="false" customHeight="true" outlineLevel="0" collapsed="false">
      <c r="A611" s="248"/>
    </row>
    <row r="612" customFormat="false" ht="15.75" hidden="false" customHeight="true" outlineLevel="0" collapsed="false">
      <c r="A612" s="248"/>
    </row>
    <row r="613" customFormat="false" ht="15.75" hidden="false" customHeight="true" outlineLevel="0" collapsed="false">
      <c r="A613" s="248"/>
    </row>
    <row r="614" customFormat="false" ht="15.75" hidden="false" customHeight="true" outlineLevel="0" collapsed="false">
      <c r="A614" s="248"/>
    </row>
    <row r="615" customFormat="false" ht="15.75" hidden="false" customHeight="true" outlineLevel="0" collapsed="false">
      <c r="A615" s="248"/>
    </row>
    <row r="616" customFormat="false" ht="15.75" hidden="false" customHeight="true" outlineLevel="0" collapsed="false">
      <c r="A616" s="248"/>
    </row>
    <row r="617" customFormat="false" ht="15.75" hidden="false" customHeight="true" outlineLevel="0" collapsed="false">
      <c r="A617" s="248"/>
    </row>
    <row r="618" customFormat="false" ht="15.75" hidden="false" customHeight="true" outlineLevel="0" collapsed="false">
      <c r="A618" s="248"/>
    </row>
    <row r="619" customFormat="false" ht="15.75" hidden="false" customHeight="true" outlineLevel="0" collapsed="false">
      <c r="A619" s="248"/>
    </row>
    <row r="620" customFormat="false" ht="15.75" hidden="false" customHeight="true" outlineLevel="0" collapsed="false">
      <c r="A620" s="248"/>
    </row>
    <row r="621" customFormat="false" ht="15.75" hidden="false" customHeight="true" outlineLevel="0" collapsed="false">
      <c r="A621" s="248"/>
    </row>
    <row r="622" customFormat="false" ht="15.75" hidden="false" customHeight="true" outlineLevel="0" collapsed="false">
      <c r="A622" s="248"/>
    </row>
    <row r="623" customFormat="false" ht="15.75" hidden="false" customHeight="true" outlineLevel="0" collapsed="false">
      <c r="A623" s="248"/>
    </row>
    <row r="624" customFormat="false" ht="15.75" hidden="false" customHeight="true" outlineLevel="0" collapsed="false">
      <c r="A624" s="248"/>
    </row>
    <row r="625" customFormat="false" ht="15.75" hidden="false" customHeight="true" outlineLevel="0" collapsed="false">
      <c r="A625" s="248"/>
    </row>
    <row r="626" customFormat="false" ht="15.75" hidden="false" customHeight="true" outlineLevel="0" collapsed="false">
      <c r="A626" s="248"/>
    </row>
    <row r="627" customFormat="false" ht="15.75" hidden="false" customHeight="true" outlineLevel="0" collapsed="false">
      <c r="A627" s="248"/>
    </row>
    <row r="628" customFormat="false" ht="15.75" hidden="false" customHeight="true" outlineLevel="0" collapsed="false">
      <c r="A628" s="248"/>
    </row>
    <row r="629" customFormat="false" ht="15.75" hidden="false" customHeight="true" outlineLevel="0" collapsed="false">
      <c r="A629" s="248"/>
    </row>
    <row r="630" customFormat="false" ht="15.75" hidden="false" customHeight="true" outlineLevel="0" collapsed="false">
      <c r="A630" s="248"/>
    </row>
    <row r="631" customFormat="false" ht="15.75" hidden="false" customHeight="true" outlineLevel="0" collapsed="false">
      <c r="A631" s="248"/>
    </row>
    <row r="632" customFormat="false" ht="15.75" hidden="false" customHeight="true" outlineLevel="0" collapsed="false">
      <c r="A632" s="248"/>
    </row>
    <row r="633" customFormat="false" ht="15.75" hidden="false" customHeight="true" outlineLevel="0" collapsed="false">
      <c r="A633" s="248"/>
    </row>
    <row r="634" customFormat="false" ht="15.75" hidden="false" customHeight="true" outlineLevel="0" collapsed="false">
      <c r="A634" s="248"/>
    </row>
    <row r="635" customFormat="false" ht="15.75" hidden="false" customHeight="true" outlineLevel="0" collapsed="false">
      <c r="A635" s="248"/>
    </row>
    <row r="636" customFormat="false" ht="15.75" hidden="false" customHeight="true" outlineLevel="0" collapsed="false">
      <c r="A636" s="248"/>
    </row>
    <row r="637" customFormat="false" ht="15.75" hidden="false" customHeight="true" outlineLevel="0" collapsed="false">
      <c r="A637" s="248"/>
    </row>
    <row r="638" customFormat="false" ht="15.75" hidden="false" customHeight="true" outlineLevel="0" collapsed="false">
      <c r="A638" s="248"/>
    </row>
    <row r="639" customFormat="false" ht="15.75" hidden="false" customHeight="true" outlineLevel="0" collapsed="false">
      <c r="A639" s="248"/>
    </row>
    <row r="640" customFormat="false" ht="15.75" hidden="false" customHeight="true" outlineLevel="0" collapsed="false">
      <c r="A640" s="248"/>
    </row>
    <row r="641" customFormat="false" ht="15.75" hidden="false" customHeight="true" outlineLevel="0" collapsed="false">
      <c r="A641" s="248"/>
    </row>
    <row r="642" customFormat="false" ht="15.75" hidden="false" customHeight="true" outlineLevel="0" collapsed="false">
      <c r="A642" s="248"/>
    </row>
    <row r="643" customFormat="false" ht="15.75" hidden="false" customHeight="true" outlineLevel="0" collapsed="false">
      <c r="A643" s="248"/>
    </row>
    <row r="644" customFormat="false" ht="15.75" hidden="false" customHeight="true" outlineLevel="0" collapsed="false">
      <c r="A644" s="248"/>
    </row>
    <row r="645" customFormat="false" ht="15.75" hidden="false" customHeight="true" outlineLevel="0" collapsed="false">
      <c r="A645" s="248"/>
    </row>
    <row r="646" customFormat="false" ht="15.75" hidden="false" customHeight="true" outlineLevel="0" collapsed="false">
      <c r="A646" s="248"/>
    </row>
    <row r="647" customFormat="false" ht="15.75" hidden="false" customHeight="true" outlineLevel="0" collapsed="false">
      <c r="A647" s="248"/>
    </row>
    <row r="648" customFormat="false" ht="15.75" hidden="false" customHeight="true" outlineLevel="0" collapsed="false">
      <c r="A648" s="248"/>
    </row>
    <row r="649" customFormat="false" ht="15.75" hidden="false" customHeight="true" outlineLevel="0" collapsed="false">
      <c r="A649" s="248"/>
    </row>
    <row r="650" customFormat="false" ht="15.75" hidden="false" customHeight="true" outlineLevel="0" collapsed="false">
      <c r="A650" s="248"/>
    </row>
    <row r="651" customFormat="false" ht="15.75" hidden="false" customHeight="true" outlineLevel="0" collapsed="false">
      <c r="A651" s="248"/>
    </row>
    <row r="652" customFormat="false" ht="15.75" hidden="false" customHeight="true" outlineLevel="0" collapsed="false">
      <c r="A652" s="248"/>
    </row>
    <row r="653" customFormat="false" ht="15.75" hidden="false" customHeight="true" outlineLevel="0" collapsed="false">
      <c r="A653" s="248"/>
    </row>
    <row r="654" customFormat="false" ht="15.75" hidden="false" customHeight="true" outlineLevel="0" collapsed="false">
      <c r="A654" s="248"/>
    </row>
    <row r="655" customFormat="false" ht="15.75" hidden="false" customHeight="true" outlineLevel="0" collapsed="false">
      <c r="A655" s="248"/>
    </row>
    <row r="656" customFormat="false" ht="15.75" hidden="false" customHeight="true" outlineLevel="0" collapsed="false">
      <c r="A656" s="248"/>
    </row>
    <row r="657" customFormat="false" ht="15.75" hidden="false" customHeight="true" outlineLevel="0" collapsed="false">
      <c r="A657" s="248"/>
    </row>
    <row r="658" customFormat="false" ht="15.75" hidden="false" customHeight="true" outlineLevel="0" collapsed="false">
      <c r="A658" s="248"/>
    </row>
    <row r="659" customFormat="false" ht="15.75" hidden="false" customHeight="true" outlineLevel="0" collapsed="false">
      <c r="A659" s="248"/>
    </row>
    <row r="660" customFormat="false" ht="15.75" hidden="false" customHeight="true" outlineLevel="0" collapsed="false">
      <c r="A660" s="248"/>
    </row>
    <row r="661" customFormat="false" ht="15.75" hidden="false" customHeight="true" outlineLevel="0" collapsed="false">
      <c r="A661" s="248"/>
    </row>
    <row r="662" customFormat="false" ht="15.75" hidden="false" customHeight="true" outlineLevel="0" collapsed="false">
      <c r="A662" s="248"/>
    </row>
    <row r="663" customFormat="false" ht="15.75" hidden="false" customHeight="true" outlineLevel="0" collapsed="false">
      <c r="A663" s="248"/>
    </row>
    <row r="664" customFormat="false" ht="15.75" hidden="false" customHeight="true" outlineLevel="0" collapsed="false">
      <c r="A664" s="248"/>
    </row>
    <row r="665" customFormat="false" ht="15.75" hidden="false" customHeight="true" outlineLevel="0" collapsed="false">
      <c r="A665" s="248"/>
    </row>
    <row r="666" customFormat="false" ht="15.75" hidden="false" customHeight="true" outlineLevel="0" collapsed="false">
      <c r="A666" s="248"/>
    </row>
    <row r="667" customFormat="false" ht="15.75" hidden="false" customHeight="true" outlineLevel="0" collapsed="false">
      <c r="A667" s="248"/>
    </row>
    <row r="668" customFormat="false" ht="15.75" hidden="false" customHeight="true" outlineLevel="0" collapsed="false">
      <c r="A668" s="248"/>
    </row>
    <row r="669" customFormat="false" ht="15.75" hidden="false" customHeight="true" outlineLevel="0" collapsed="false">
      <c r="A669" s="248"/>
    </row>
    <row r="670" customFormat="false" ht="15.75" hidden="false" customHeight="true" outlineLevel="0" collapsed="false">
      <c r="A670" s="248"/>
    </row>
    <row r="671" customFormat="false" ht="15.75" hidden="false" customHeight="true" outlineLevel="0" collapsed="false">
      <c r="A671" s="248"/>
    </row>
    <row r="672" customFormat="false" ht="15.75" hidden="false" customHeight="true" outlineLevel="0" collapsed="false">
      <c r="A672" s="248"/>
    </row>
    <row r="673" customFormat="false" ht="15.75" hidden="false" customHeight="true" outlineLevel="0" collapsed="false">
      <c r="A673" s="248"/>
    </row>
    <row r="674" customFormat="false" ht="15.75" hidden="false" customHeight="true" outlineLevel="0" collapsed="false">
      <c r="A674" s="248"/>
    </row>
    <row r="675" customFormat="false" ht="15.75" hidden="false" customHeight="true" outlineLevel="0" collapsed="false">
      <c r="A675" s="248"/>
    </row>
    <row r="676" customFormat="false" ht="15.75" hidden="false" customHeight="true" outlineLevel="0" collapsed="false">
      <c r="A676" s="248"/>
    </row>
    <row r="677" customFormat="false" ht="15.75" hidden="false" customHeight="true" outlineLevel="0" collapsed="false">
      <c r="A677" s="248"/>
    </row>
    <row r="678" customFormat="false" ht="15.75" hidden="false" customHeight="true" outlineLevel="0" collapsed="false">
      <c r="A678" s="248"/>
    </row>
    <row r="679" customFormat="false" ht="15.75" hidden="false" customHeight="true" outlineLevel="0" collapsed="false">
      <c r="A679" s="248"/>
    </row>
    <row r="680" customFormat="false" ht="15.75" hidden="false" customHeight="true" outlineLevel="0" collapsed="false">
      <c r="A680" s="248"/>
    </row>
    <row r="681" customFormat="false" ht="15.75" hidden="false" customHeight="true" outlineLevel="0" collapsed="false">
      <c r="A681" s="248"/>
    </row>
    <row r="682" customFormat="false" ht="15.75" hidden="false" customHeight="true" outlineLevel="0" collapsed="false">
      <c r="A682" s="248"/>
    </row>
    <row r="683" customFormat="false" ht="15.75" hidden="false" customHeight="true" outlineLevel="0" collapsed="false">
      <c r="A683" s="248"/>
    </row>
    <row r="684" customFormat="false" ht="15.75" hidden="false" customHeight="true" outlineLevel="0" collapsed="false">
      <c r="A684" s="248"/>
    </row>
    <row r="685" customFormat="false" ht="15.75" hidden="false" customHeight="true" outlineLevel="0" collapsed="false">
      <c r="A685" s="248"/>
    </row>
    <row r="686" customFormat="false" ht="15.75" hidden="false" customHeight="true" outlineLevel="0" collapsed="false">
      <c r="A686" s="248"/>
    </row>
    <row r="687" customFormat="false" ht="15.75" hidden="false" customHeight="true" outlineLevel="0" collapsed="false">
      <c r="A687" s="248"/>
    </row>
    <row r="688" customFormat="false" ht="15.75" hidden="false" customHeight="true" outlineLevel="0" collapsed="false">
      <c r="A688" s="248"/>
    </row>
    <row r="689" customFormat="false" ht="15.75" hidden="false" customHeight="true" outlineLevel="0" collapsed="false">
      <c r="A689" s="248"/>
    </row>
    <row r="690" customFormat="false" ht="15.75" hidden="false" customHeight="true" outlineLevel="0" collapsed="false">
      <c r="A690" s="248"/>
    </row>
    <row r="691" customFormat="false" ht="15.75" hidden="false" customHeight="true" outlineLevel="0" collapsed="false">
      <c r="A691" s="248"/>
    </row>
    <row r="692" customFormat="false" ht="15.75" hidden="false" customHeight="true" outlineLevel="0" collapsed="false">
      <c r="A692" s="248"/>
    </row>
    <row r="693" customFormat="false" ht="15.75" hidden="false" customHeight="true" outlineLevel="0" collapsed="false">
      <c r="A693" s="248"/>
    </row>
    <row r="694" customFormat="false" ht="15.75" hidden="false" customHeight="true" outlineLevel="0" collapsed="false">
      <c r="A694" s="248"/>
    </row>
    <row r="695" customFormat="false" ht="15.75" hidden="false" customHeight="true" outlineLevel="0" collapsed="false">
      <c r="A695" s="248"/>
    </row>
    <row r="696" customFormat="false" ht="15.75" hidden="false" customHeight="true" outlineLevel="0" collapsed="false">
      <c r="A696" s="248"/>
    </row>
    <row r="697" customFormat="false" ht="15.75" hidden="false" customHeight="true" outlineLevel="0" collapsed="false">
      <c r="A697" s="248"/>
    </row>
    <row r="698" customFormat="false" ht="15.75" hidden="false" customHeight="true" outlineLevel="0" collapsed="false">
      <c r="A698" s="248"/>
    </row>
    <row r="699" customFormat="false" ht="15.75" hidden="false" customHeight="true" outlineLevel="0" collapsed="false">
      <c r="A699" s="248"/>
    </row>
    <row r="700" customFormat="false" ht="15.75" hidden="false" customHeight="true" outlineLevel="0" collapsed="false">
      <c r="A700" s="248"/>
    </row>
    <row r="701" customFormat="false" ht="15.75" hidden="false" customHeight="true" outlineLevel="0" collapsed="false">
      <c r="A701" s="248"/>
    </row>
    <row r="702" customFormat="false" ht="15.75" hidden="false" customHeight="true" outlineLevel="0" collapsed="false">
      <c r="A702" s="248"/>
    </row>
    <row r="703" customFormat="false" ht="15.75" hidden="false" customHeight="true" outlineLevel="0" collapsed="false">
      <c r="A703" s="248"/>
    </row>
    <row r="704" customFormat="false" ht="15.75" hidden="false" customHeight="true" outlineLevel="0" collapsed="false">
      <c r="A704" s="248"/>
    </row>
    <row r="705" customFormat="false" ht="15.75" hidden="false" customHeight="true" outlineLevel="0" collapsed="false">
      <c r="A705" s="248"/>
    </row>
    <row r="706" customFormat="false" ht="15.75" hidden="false" customHeight="true" outlineLevel="0" collapsed="false">
      <c r="A706" s="248"/>
    </row>
    <row r="707" customFormat="false" ht="15.75" hidden="false" customHeight="true" outlineLevel="0" collapsed="false">
      <c r="A707" s="248"/>
    </row>
    <row r="708" customFormat="false" ht="15.75" hidden="false" customHeight="true" outlineLevel="0" collapsed="false">
      <c r="A708" s="248"/>
    </row>
    <row r="709" customFormat="false" ht="15.75" hidden="false" customHeight="true" outlineLevel="0" collapsed="false">
      <c r="A709" s="248"/>
    </row>
    <row r="710" customFormat="false" ht="15.75" hidden="false" customHeight="true" outlineLevel="0" collapsed="false">
      <c r="A710" s="248"/>
    </row>
    <row r="711" customFormat="false" ht="15.75" hidden="false" customHeight="true" outlineLevel="0" collapsed="false">
      <c r="A711" s="248"/>
    </row>
    <row r="712" customFormat="false" ht="15.75" hidden="false" customHeight="true" outlineLevel="0" collapsed="false">
      <c r="A712" s="248"/>
    </row>
    <row r="713" customFormat="false" ht="15.75" hidden="false" customHeight="true" outlineLevel="0" collapsed="false">
      <c r="A713" s="248"/>
    </row>
    <row r="714" customFormat="false" ht="15.75" hidden="false" customHeight="true" outlineLevel="0" collapsed="false">
      <c r="A714" s="248"/>
    </row>
    <row r="715" customFormat="false" ht="15.75" hidden="false" customHeight="true" outlineLevel="0" collapsed="false">
      <c r="A715" s="248"/>
    </row>
    <row r="716" customFormat="false" ht="15.75" hidden="false" customHeight="true" outlineLevel="0" collapsed="false">
      <c r="A716" s="248"/>
    </row>
    <row r="717" customFormat="false" ht="15.75" hidden="false" customHeight="true" outlineLevel="0" collapsed="false">
      <c r="A717" s="248"/>
    </row>
    <row r="718" customFormat="false" ht="15.75" hidden="false" customHeight="true" outlineLevel="0" collapsed="false">
      <c r="A718" s="248"/>
    </row>
    <row r="719" customFormat="false" ht="15.75" hidden="false" customHeight="true" outlineLevel="0" collapsed="false">
      <c r="A719" s="248"/>
    </row>
    <row r="720" customFormat="false" ht="15.75" hidden="false" customHeight="true" outlineLevel="0" collapsed="false">
      <c r="A720" s="248"/>
    </row>
    <row r="721" customFormat="false" ht="15.75" hidden="false" customHeight="true" outlineLevel="0" collapsed="false">
      <c r="A721" s="248"/>
    </row>
    <row r="722" customFormat="false" ht="15.75" hidden="false" customHeight="true" outlineLevel="0" collapsed="false">
      <c r="A722" s="248"/>
    </row>
    <row r="723" customFormat="false" ht="15.75" hidden="false" customHeight="true" outlineLevel="0" collapsed="false">
      <c r="A723" s="248"/>
    </row>
    <row r="724" customFormat="false" ht="15.75" hidden="false" customHeight="true" outlineLevel="0" collapsed="false">
      <c r="A724" s="248"/>
    </row>
    <row r="725" customFormat="false" ht="15.75" hidden="false" customHeight="true" outlineLevel="0" collapsed="false">
      <c r="A725" s="248"/>
    </row>
    <row r="726" customFormat="false" ht="15.75" hidden="false" customHeight="true" outlineLevel="0" collapsed="false">
      <c r="A726" s="248"/>
    </row>
    <row r="727" customFormat="false" ht="15.75" hidden="false" customHeight="true" outlineLevel="0" collapsed="false">
      <c r="A727" s="248"/>
    </row>
    <row r="728" customFormat="false" ht="15.75" hidden="false" customHeight="true" outlineLevel="0" collapsed="false">
      <c r="A728" s="248"/>
    </row>
    <row r="729" customFormat="false" ht="15.75" hidden="false" customHeight="true" outlineLevel="0" collapsed="false">
      <c r="A729" s="248"/>
    </row>
    <row r="730" customFormat="false" ht="15.75" hidden="false" customHeight="true" outlineLevel="0" collapsed="false">
      <c r="A730" s="248"/>
    </row>
    <row r="731" customFormat="false" ht="15.75" hidden="false" customHeight="true" outlineLevel="0" collapsed="false">
      <c r="A731" s="248"/>
    </row>
    <row r="732" customFormat="false" ht="15.75" hidden="false" customHeight="true" outlineLevel="0" collapsed="false">
      <c r="A732" s="248"/>
    </row>
    <row r="733" customFormat="false" ht="15.75" hidden="false" customHeight="true" outlineLevel="0" collapsed="false">
      <c r="A733" s="248"/>
    </row>
    <row r="734" customFormat="false" ht="15.75" hidden="false" customHeight="true" outlineLevel="0" collapsed="false">
      <c r="A734" s="248"/>
    </row>
    <row r="735" customFormat="false" ht="15.75" hidden="false" customHeight="true" outlineLevel="0" collapsed="false">
      <c r="A735" s="248"/>
    </row>
    <row r="736" customFormat="false" ht="15.75" hidden="false" customHeight="true" outlineLevel="0" collapsed="false">
      <c r="A736" s="248"/>
    </row>
    <row r="737" customFormat="false" ht="15.75" hidden="false" customHeight="true" outlineLevel="0" collapsed="false">
      <c r="A737" s="248"/>
    </row>
    <row r="738" customFormat="false" ht="15.75" hidden="false" customHeight="true" outlineLevel="0" collapsed="false">
      <c r="A738" s="248"/>
    </row>
    <row r="739" customFormat="false" ht="15.75" hidden="false" customHeight="true" outlineLevel="0" collapsed="false">
      <c r="A739" s="248"/>
    </row>
    <row r="740" customFormat="false" ht="15.75" hidden="false" customHeight="true" outlineLevel="0" collapsed="false">
      <c r="A740" s="248"/>
    </row>
    <row r="741" customFormat="false" ht="15.75" hidden="false" customHeight="true" outlineLevel="0" collapsed="false">
      <c r="A741" s="248"/>
    </row>
    <row r="742" customFormat="false" ht="15.75" hidden="false" customHeight="true" outlineLevel="0" collapsed="false">
      <c r="A742" s="248"/>
    </row>
    <row r="743" customFormat="false" ht="15.75" hidden="false" customHeight="true" outlineLevel="0" collapsed="false">
      <c r="A743" s="248"/>
    </row>
    <row r="744" customFormat="false" ht="15.75" hidden="false" customHeight="true" outlineLevel="0" collapsed="false">
      <c r="A744" s="248"/>
    </row>
    <row r="745" customFormat="false" ht="15.75" hidden="false" customHeight="true" outlineLevel="0" collapsed="false">
      <c r="A745" s="248"/>
    </row>
    <row r="746" customFormat="false" ht="15.75" hidden="false" customHeight="true" outlineLevel="0" collapsed="false">
      <c r="A746" s="248"/>
    </row>
    <row r="747" customFormat="false" ht="15.75" hidden="false" customHeight="true" outlineLevel="0" collapsed="false">
      <c r="A747" s="248"/>
    </row>
    <row r="748" customFormat="false" ht="15.75" hidden="false" customHeight="true" outlineLevel="0" collapsed="false">
      <c r="A748" s="248"/>
    </row>
    <row r="749" customFormat="false" ht="15.75" hidden="false" customHeight="true" outlineLevel="0" collapsed="false">
      <c r="A749" s="248"/>
    </row>
    <row r="750" customFormat="false" ht="15.75" hidden="false" customHeight="true" outlineLevel="0" collapsed="false">
      <c r="A750" s="248"/>
    </row>
    <row r="751" customFormat="false" ht="15.75" hidden="false" customHeight="true" outlineLevel="0" collapsed="false">
      <c r="A751" s="248"/>
    </row>
    <row r="752" customFormat="false" ht="15.75" hidden="false" customHeight="true" outlineLevel="0" collapsed="false">
      <c r="A752" s="248"/>
    </row>
    <row r="753" customFormat="false" ht="15.75" hidden="false" customHeight="true" outlineLevel="0" collapsed="false">
      <c r="A753" s="248"/>
    </row>
    <row r="754" customFormat="false" ht="15.75" hidden="false" customHeight="true" outlineLevel="0" collapsed="false">
      <c r="A754" s="248"/>
    </row>
    <row r="755" customFormat="false" ht="15.75" hidden="false" customHeight="true" outlineLevel="0" collapsed="false">
      <c r="A755" s="248"/>
    </row>
    <row r="756" customFormat="false" ht="15.75" hidden="false" customHeight="true" outlineLevel="0" collapsed="false">
      <c r="A756" s="248"/>
    </row>
    <row r="757" customFormat="false" ht="15.75" hidden="false" customHeight="true" outlineLevel="0" collapsed="false">
      <c r="A757" s="248"/>
    </row>
    <row r="758" customFormat="false" ht="15.75" hidden="false" customHeight="true" outlineLevel="0" collapsed="false">
      <c r="A758" s="248"/>
    </row>
    <row r="759" customFormat="false" ht="15.75" hidden="false" customHeight="true" outlineLevel="0" collapsed="false">
      <c r="A759" s="248"/>
    </row>
    <row r="760" customFormat="false" ht="15.75" hidden="false" customHeight="true" outlineLevel="0" collapsed="false">
      <c r="A760" s="248"/>
    </row>
    <row r="761" customFormat="false" ht="15.75" hidden="false" customHeight="true" outlineLevel="0" collapsed="false">
      <c r="A761" s="248"/>
    </row>
    <row r="762" customFormat="false" ht="15.75" hidden="false" customHeight="true" outlineLevel="0" collapsed="false">
      <c r="A762" s="248"/>
    </row>
    <row r="763" customFormat="false" ht="15.75" hidden="false" customHeight="true" outlineLevel="0" collapsed="false">
      <c r="A763" s="248"/>
    </row>
    <row r="764" customFormat="false" ht="15.75" hidden="false" customHeight="true" outlineLevel="0" collapsed="false">
      <c r="A764" s="248"/>
    </row>
    <row r="765" customFormat="false" ht="15.75" hidden="false" customHeight="true" outlineLevel="0" collapsed="false">
      <c r="A765" s="248"/>
    </row>
    <row r="766" customFormat="false" ht="15.75" hidden="false" customHeight="true" outlineLevel="0" collapsed="false">
      <c r="A766" s="248"/>
    </row>
    <row r="767" customFormat="false" ht="15.75" hidden="false" customHeight="true" outlineLevel="0" collapsed="false">
      <c r="A767" s="248"/>
    </row>
    <row r="768" customFormat="false" ht="15.75" hidden="false" customHeight="true" outlineLevel="0" collapsed="false">
      <c r="A768" s="248"/>
    </row>
    <row r="769" customFormat="false" ht="15.75" hidden="false" customHeight="true" outlineLevel="0" collapsed="false">
      <c r="A769" s="248"/>
    </row>
    <row r="770" customFormat="false" ht="15.75" hidden="false" customHeight="true" outlineLevel="0" collapsed="false">
      <c r="A770" s="248"/>
    </row>
    <row r="771" customFormat="false" ht="15.75" hidden="false" customHeight="true" outlineLevel="0" collapsed="false">
      <c r="A771" s="248"/>
    </row>
    <row r="772" customFormat="false" ht="15.75" hidden="false" customHeight="true" outlineLevel="0" collapsed="false">
      <c r="A772" s="248"/>
    </row>
    <row r="773" customFormat="false" ht="15.75" hidden="false" customHeight="true" outlineLevel="0" collapsed="false">
      <c r="A773" s="248"/>
    </row>
    <row r="774" customFormat="false" ht="15.75" hidden="false" customHeight="true" outlineLevel="0" collapsed="false">
      <c r="A774" s="248"/>
    </row>
    <row r="775" customFormat="false" ht="15.75" hidden="false" customHeight="true" outlineLevel="0" collapsed="false">
      <c r="A775" s="248"/>
    </row>
    <row r="776" customFormat="false" ht="15.75" hidden="false" customHeight="true" outlineLevel="0" collapsed="false">
      <c r="A776" s="248"/>
    </row>
    <row r="777" customFormat="false" ht="15.75" hidden="false" customHeight="true" outlineLevel="0" collapsed="false">
      <c r="A777" s="248"/>
    </row>
    <row r="778" customFormat="false" ht="15.75" hidden="false" customHeight="true" outlineLevel="0" collapsed="false">
      <c r="A778" s="248"/>
    </row>
    <row r="779" customFormat="false" ht="15.75" hidden="false" customHeight="true" outlineLevel="0" collapsed="false">
      <c r="A779" s="248"/>
    </row>
    <row r="780" customFormat="false" ht="15.75" hidden="false" customHeight="true" outlineLevel="0" collapsed="false">
      <c r="A780" s="248"/>
    </row>
    <row r="781" customFormat="false" ht="15.75" hidden="false" customHeight="true" outlineLevel="0" collapsed="false">
      <c r="A781" s="248"/>
    </row>
    <row r="782" customFormat="false" ht="15.75" hidden="false" customHeight="true" outlineLevel="0" collapsed="false">
      <c r="A782" s="248"/>
    </row>
    <row r="783" customFormat="false" ht="15.75" hidden="false" customHeight="true" outlineLevel="0" collapsed="false">
      <c r="A783" s="248"/>
    </row>
    <row r="784" customFormat="false" ht="15.75" hidden="false" customHeight="true" outlineLevel="0" collapsed="false">
      <c r="A784" s="248"/>
    </row>
    <row r="785" customFormat="false" ht="15.75" hidden="false" customHeight="true" outlineLevel="0" collapsed="false">
      <c r="A785" s="248"/>
    </row>
    <row r="786" customFormat="false" ht="15.75" hidden="false" customHeight="true" outlineLevel="0" collapsed="false">
      <c r="A786" s="248"/>
    </row>
    <row r="787" customFormat="false" ht="15.75" hidden="false" customHeight="true" outlineLevel="0" collapsed="false">
      <c r="A787" s="248"/>
    </row>
    <row r="788" customFormat="false" ht="15.75" hidden="false" customHeight="true" outlineLevel="0" collapsed="false">
      <c r="A788" s="248"/>
    </row>
    <row r="789" customFormat="false" ht="15.75" hidden="false" customHeight="true" outlineLevel="0" collapsed="false">
      <c r="A789" s="248"/>
    </row>
    <row r="790" customFormat="false" ht="15.75" hidden="false" customHeight="true" outlineLevel="0" collapsed="false">
      <c r="A790" s="248"/>
    </row>
    <row r="791" customFormat="false" ht="15.75" hidden="false" customHeight="true" outlineLevel="0" collapsed="false">
      <c r="A791" s="248"/>
    </row>
    <row r="792" customFormat="false" ht="15.75" hidden="false" customHeight="true" outlineLevel="0" collapsed="false">
      <c r="A792" s="248"/>
    </row>
    <row r="793" customFormat="false" ht="15.75" hidden="false" customHeight="true" outlineLevel="0" collapsed="false">
      <c r="A793" s="248"/>
    </row>
    <row r="794" customFormat="false" ht="15.75" hidden="false" customHeight="true" outlineLevel="0" collapsed="false">
      <c r="A794" s="248"/>
    </row>
    <row r="795" customFormat="false" ht="15.75" hidden="false" customHeight="true" outlineLevel="0" collapsed="false">
      <c r="A795" s="248"/>
    </row>
    <row r="796" customFormat="false" ht="15.75" hidden="false" customHeight="true" outlineLevel="0" collapsed="false">
      <c r="A796" s="248"/>
    </row>
    <row r="797" customFormat="false" ht="15.75" hidden="false" customHeight="true" outlineLevel="0" collapsed="false">
      <c r="A797" s="248"/>
    </row>
    <row r="798" customFormat="false" ht="15.75" hidden="false" customHeight="true" outlineLevel="0" collapsed="false">
      <c r="A798" s="248"/>
    </row>
    <row r="799" customFormat="false" ht="15.75" hidden="false" customHeight="true" outlineLevel="0" collapsed="false">
      <c r="A799" s="248"/>
    </row>
    <row r="800" customFormat="false" ht="15.75" hidden="false" customHeight="true" outlineLevel="0" collapsed="false">
      <c r="A800" s="248"/>
    </row>
    <row r="801" customFormat="false" ht="15.75" hidden="false" customHeight="true" outlineLevel="0" collapsed="false">
      <c r="A801" s="248"/>
    </row>
    <row r="802" customFormat="false" ht="15.75" hidden="false" customHeight="true" outlineLevel="0" collapsed="false">
      <c r="A802" s="248"/>
    </row>
    <row r="803" customFormat="false" ht="15.75" hidden="false" customHeight="true" outlineLevel="0" collapsed="false">
      <c r="A803" s="248"/>
    </row>
    <row r="804" customFormat="false" ht="15.75" hidden="false" customHeight="true" outlineLevel="0" collapsed="false">
      <c r="A804" s="248"/>
    </row>
    <row r="805" customFormat="false" ht="15.75" hidden="false" customHeight="true" outlineLevel="0" collapsed="false">
      <c r="A805" s="248"/>
    </row>
    <row r="806" customFormat="false" ht="15.75" hidden="false" customHeight="true" outlineLevel="0" collapsed="false">
      <c r="A806" s="248"/>
    </row>
    <row r="807" customFormat="false" ht="15.75" hidden="false" customHeight="true" outlineLevel="0" collapsed="false">
      <c r="A807" s="248"/>
    </row>
    <row r="808" customFormat="false" ht="15.75" hidden="false" customHeight="true" outlineLevel="0" collapsed="false">
      <c r="A808" s="248"/>
    </row>
    <row r="809" customFormat="false" ht="15.75" hidden="false" customHeight="true" outlineLevel="0" collapsed="false">
      <c r="A809" s="248"/>
    </row>
    <row r="810" customFormat="false" ht="15.75" hidden="false" customHeight="true" outlineLevel="0" collapsed="false">
      <c r="A810" s="248"/>
    </row>
    <row r="811" customFormat="false" ht="15.75" hidden="false" customHeight="true" outlineLevel="0" collapsed="false">
      <c r="A811" s="248"/>
    </row>
    <row r="812" customFormat="false" ht="15.75" hidden="false" customHeight="true" outlineLevel="0" collapsed="false">
      <c r="A812" s="248"/>
    </row>
    <row r="813" customFormat="false" ht="15.75" hidden="false" customHeight="true" outlineLevel="0" collapsed="false">
      <c r="A813" s="248"/>
    </row>
    <row r="814" customFormat="false" ht="15.75" hidden="false" customHeight="true" outlineLevel="0" collapsed="false">
      <c r="A814" s="248"/>
    </row>
    <row r="815" customFormat="false" ht="15.75" hidden="false" customHeight="true" outlineLevel="0" collapsed="false">
      <c r="A815" s="248"/>
    </row>
    <row r="816" customFormat="false" ht="15.75" hidden="false" customHeight="true" outlineLevel="0" collapsed="false">
      <c r="A816" s="248"/>
    </row>
    <row r="817" customFormat="false" ht="15.75" hidden="false" customHeight="true" outlineLevel="0" collapsed="false">
      <c r="A817" s="248"/>
    </row>
    <row r="818" customFormat="false" ht="15.75" hidden="false" customHeight="true" outlineLevel="0" collapsed="false">
      <c r="A818" s="248"/>
    </row>
    <row r="819" customFormat="false" ht="15.75" hidden="false" customHeight="true" outlineLevel="0" collapsed="false">
      <c r="A819" s="248"/>
    </row>
    <row r="820" customFormat="false" ht="15.75" hidden="false" customHeight="true" outlineLevel="0" collapsed="false">
      <c r="A820" s="248"/>
    </row>
    <row r="821" customFormat="false" ht="15.75" hidden="false" customHeight="true" outlineLevel="0" collapsed="false">
      <c r="A821" s="248"/>
    </row>
    <row r="822" customFormat="false" ht="15.75" hidden="false" customHeight="true" outlineLevel="0" collapsed="false">
      <c r="A822" s="248"/>
    </row>
    <row r="823" customFormat="false" ht="15.75" hidden="false" customHeight="true" outlineLevel="0" collapsed="false">
      <c r="A823" s="248"/>
    </row>
    <row r="824" customFormat="false" ht="15.75" hidden="false" customHeight="true" outlineLevel="0" collapsed="false">
      <c r="A824" s="248"/>
    </row>
    <row r="825" customFormat="false" ht="15.75" hidden="false" customHeight="true" outlineLevel="0" collapsed="false">
      <c r="A825" s="248"/>
    </row>
    <row r="826" customFormat="false" ht="15.75" hidden="false" customHeight="true" outlineLevel="0" collapsed="false">
      <c r="A826" s="248"/>
    </row>
    <row r="827" customFormat="false" ht="15.75" hidden="false" customHeight="true" outlineLevel="0" collapsed="false">
      <c r="A827" s="248"/>
    </row>
    <row r="828" customFormat="false" ht="15.75" hidden="false" customHeight="true" outlineLevel="0" collapsed="false">
      <c r="A828" s="248"/>
    </row>
    <row r="829" customFormat="false" ht="15.75" hidden="false" customHeight="true" outlineLevel="0" collapsed="false">
      <c r="A829" s="248"/>
    </row>
    <row r="830" customFormat="false" ht="15.75" hidden="false" customHeight="true" outlineLevel="0" collapsed="false">
      <c r="A830" s="248"/>
    </row>
    <row r="831" customFormat="false" ht="15.75" hidden="false" customHeight="true" outlineLevel="0" collapsed="false">
      <c r="A831" s="248"/>
    </row>
    <row r="832" customFormat="false" ht="15.75" hidden="false" customHeight="true" outlineLevel="0" collapsed="false">
      <c r="A832" s="248"/>
    </row>
    <row r="833" customFormat="false" ht="15.75" hidden="false" customHeight="true" outlineLevel="0" collapsed="false">
      <c r="A833" s="248"/>
    </row>
    <row r="834" customFormat="false" ht="15.75" hidden="false" customHeight="true" outlineLevel="0" collapsed="false">
      <c r="A834" s="248"/>
    </row>
    <row r="835" customFormat="false" ht="15.75" hidden="false" customHeight="true" outlineLevel="0" collapsed="false">
      <c r="A835" s="248"/>
    </row>
    <row r="836" customFormat="false" ht="15.75" hidden="false" customHeight="true" outlineLevel="0" collapsed="false">
      <c r="A836" s="248"/>
    </row>
    <row r="837" customFormat="false" ht="15.75" hidden="false" customHeight="true" outlineLevel="0" collapsed="false">
      <c r="A837" s="248"/>
    </row>
    <row r="838" customFormat="false" ht="15.75" hidden="false" customHeight="true" outlineLevel="0" collapsed="false">
      <c r="A838" s="248"/>
    </row>
    <row r="839" customFormat="false" ht="15.75" hidden="false" customHeight="true" outlineLevel="0" collapsed="false">
      <c r="A839" s="248"/>
    </row>
    <row r="840" customFormat="false" ht="15.75" hidden="false" customHeight="true" outlineLevel="0" collapsed="false">
      <c r="A840" s="248"/>
    </row>
    <row r="841" customFormat="false" ht="15.75" hidden="false" customHeight="true" outlineLevel="0" collapsed="false">
      <c r="A841" s="248"/>
    </row>
    <row r="842" customFormat="false" ht="15.75" hidden="false" customHeight="true" outlineLevel="0" collapsed="false">
      <c r="A842" s="248"/>
    </row>
    <row r="843" customFormat="false" ht="15.75" hidden="false" customHeight="true" outlineLevel="0" collapsed="false">
      <c r="A843" s="248"/>
    </row>
    <row r="844" customFormat="false" ht="15.75" hidden="false" customHeight="true" outlineLevel="0" collapsed="false">
      <c r="A844" s="248"/>
    </row>
    <row r="845" customFormat="false" ht="15.75" hidden="false" customHeight="true" outlineLevel="0" collapsed="false">
      <c r="A845" s="248"/>
    </row>
    <row r="846" customFormat="false" ht="15.75" hidden="false" customHeight="true" outlineLevel="0" collapsed="false">
      <c r="A846" s="248"/>
    </row>
    <row r="847" customFormat="false" ht="15.75" hidden="false" customHeight="true" outlineLevel="0" collapsed="false">
      <c r="A847" s="248"/>
    </row>
    <row r="848" customFormat="false" ht="15.75" hidden="false" customHeight="true" outlineLevel="0" collapsed="false">
      <c r="A848" s="248"/>
    </row>
    <row r="849" customFormat="false" ht="15.75" hidden="false" customHeight="true" outlineLevel="0" collapsed="false">
      <c r="A849" s="248"/>
    </row>
    <row r="850" customFormat="false" ht="15.75" hidden="false" customHeight="true" outlineLevel="0" collapsed="false">
      <c r="A850" s="248"/>
    </row>
    <row r="851" customFormat="false" ht="15.75" hidden="false" customHeight="true" outlineLevel="0" collapsed="false">
      <c r="A851" s="248"/>
    </row>
    <row r="852" customFormat="false" ht="15.75" hidden="false" customHeight="true" outlineLevel="0" collapsed="false">
      <c r="A852" s="248"/>
    </row>
    <row r="853" customFormat="false" ht="15.75" hidden="false" customHeight="true" outlineLevel="0" collapsed="false">
      <c r="A853" s="248"/>
    </row>
    <row r="854" customFormat="false" ht="15.75" hidden="false" customHeight="true" outlineLevel="0" collapsed="false">
      <c r="A854" s="248"/>
    </row>
    <row r="855" customFormat="false" ht="15.75" hidden="false" customHeight="true" outlineLevel="0" collapsed="false">
      <c r="A855" s="248"/>
    </row>
    <row r="856" customFormat="false" ht="15.75" hidden="false" customHeight="true" outlineLevel="0" collapsed="false">
      <c r="A856" s="248"/>
    </row>
    <row r="857" customFormat="false" ht="15.75" hidden="false" customHeight="true" outlineLevel="0" collapsed="false">
      <c r="A857" s="248"/>
    </row>
    <row r="858" customFormat="false" ht="15.75" hidden="false" customHeight="true" outlineLevel="0" collapsed="false">
      <c r="A858" s="248"/>
    </row>
    <row r="859" customFormat="false" ht="15.75" hidden="false" customHeight="true" outlineLevel="0" collapsed="false">
      <c r="A859" s="248"/>
    </row>
    <row r="860" customFormat="false" ht="15.75" hidden="false" customHeight="true" outlineLevel="0" collapsed="false">
      <c r="A860" s="248"/>
    </row>
    <row r="861" customFormat="false" ht="15.75" hidden="false" customHeight="true" outlineLevel="0" collapsed="false">
      <c r="A861" s="248"/>
    </row>
    <row r="862" customFormat="false" ht="15.75" hidden="false" customHeight="true" outlineLevel="0" collapsed="false">
      <c r="A862" s="248"/>
    </row>
    <row r="863" customFormat="false" ht="15.75" hidden="false" customHeight="true" outlineLevel="0" collapsed="false">
      <c r="A863" s="248"/>
    </row>
    <row r="864" customFormat="false" ht="15.75" hidden="false" customHeight="true" outlineLevel="0" collapsed="false">
      <c r="A864" s="248"/>
    </row>
    <row r="865" customFormat="false" ht="15.75" hidden="false" customHeight="true" outlineLevel="0" collapsed="false">
      <c r="A865" s="248"/>
    </row>
    <row r="866" customFormat="false" ht="15.75" hidden="false" customHeight="true" outlineLevel="0" collapsed="false">
      <c r="A866" s="248"/>
    </row>
    <row r="867" customFormat="false" ht="15.75" hidden="false" customHeight="true" outlineLevel="0" collapsed="false">
      <c r="A867" s="248"/>
    </row>
    <row r="868" customFormat="false" ht="15.75" hidden="false" customHeight="true" outlineLevel="0" collapsed="false">
      <c r="A868" s="248"/>
    </row>
    <row r="869" customFormat="false" ht="15.75" hidden="false" customHeight="true" outlineLevel="0" collapsed="false">
      <c r="A869" s="248"/>
    </row>
    <row r="870" customFormat="false" ht="15.75" hidden="false" customHeight="true" outlineLevel="0" collapsed="false">
      <c r="A870" s="248"/>
    </row>
    <row r="871" customFormat="false" ht="15.75" hidden="false" customHeight="true" outlineLevel="0" collapsed="false">
      <c r="A871" s="248"/>
    </row>
    <row r="872" customFormat="false" ht="15.75" hidden="false" customHeight="true" outlineLevel="0" collapsed="false">
      <c r="A872" s="248"/>
    </row>
    <row r="873" customFormat="false" ht="15.75" hidden="false" customHeight="true" outlineLevel="0" collapsed="false">
      <c r="A873" s="248"/>
    </row>
    <row r="874" customFormat="false" ht="15.75" hidden="false" customHeight="true" outlineLevel="0" collapsed="false">
      <c r="A874" s="248"/>
    </row>
    <row r="875" customFormat="false" ht="15.75" hidden="false" customHeight="true" outlineLevel="0" collapsed="false">
      <c r="A875" s="248"/>
    </row>
    <row r="876" customFormat="false" ht="15.75" hidden="false" customHeight="true" outlineLevel="0" collapsed="false">
      <c r="A876" s="248"/>
    </row>
    <row r="877" customFormat="false" ht="15.75" hidden="false" customHeight="true" outlineLevel="0" collapsed="false">
      <c r="A877" s="248"/>
    </row>
    <row r="878" customFormat="false" ht="15.75" hidden="false" customHeight="true" outlineLevel="0" collapsed="false">
      <c r="A878" s="248"/>
    </row>
    <row r="879" customFormat="false" ht="15.75" hidden="false" customHeight="true" outlineLevel="0" collapsed="false">
      <c r="A879" s="248"/>
    </row>
    <row r="880" customFormat="false" ht="15.75" hidden="false" customHeight="true" outlineLevel="0" collapsed="false">
      <c r="A880" s="248"/>
    </row>
    <row r="881" customFormat="false" ht="15.75" hidden="false" customHeight="true" outlineLevel="0" collapsed="false">
      <c r="A881" s="248"/>
    </row>
    <row r="882" customFormat="false" ht="15.75" hidden="false" customHeight="true" outlineLevel="0" collapsed="false">
      <c r="A882" s="248"/>
    </row>
    <row r="883" customFormat="false" ht="15.75" hidden="false" customHeight="true" outlineLevel="0" collapsed="false">
      <c r="A883" s="248"/>
    </row>
    <row r="884" customFormat="false" ht="15.75" hidden="false" customHeight="true" outlineLevel="0" collapsed="false">
      <c r="A884" s="248"/>
    </row>
    <row r="885" customFormat="false" ht="15.75" hidden="false" customHeight="true" outlineLevel="0" collapsed="false">
      <c r="A885" s="248"/>
    </row>
    <row r="886" customFormat="false" ht="15.75" hidden="false" customHeight="true" outlineLevel="0" collapsed="false">
      <c r="A886" s="248"/>
    </row>
    <row r="887" customFormat="false" ht="15.75" hidden="false" customHeight="true" outlineLevel="0" collapsed="false">
      <c r="A887" s="248"/>
    </row>
    <row r="888" customFormat="false" ht="15.75" hidden="false" customHeight="true" outlineLevel="0" collapsed="false">
      <c r="A888" s="248"/>
    </row>
    <row r="889" customFormat="false" ht="15.75" hidden="false" customHeight="true" outlineLevel="0" collapsed="false">
      <c r="A889" s="248"/>
    </row>
    <row r="890" customFormat="false" ht="15.75" hidden="false" customHeight="true" outlineLevel="0" collapsed="false">
      <c r="A890" s="248"/>
    </row>
    <row r="891" customFormat="false" ht="15.75" hidden="false" customHeight="true" outlineLevel="0" collapsed="false">
      <c r="A891" s="248"/>
    </row>
    <row r="892" customFormat="false" ht="15.75" hidden="false" customHeight="true" outlineLevel="0" collapsed="false">
      <c r="A892" s="248"/>
    </row>
    <row r="893" customFormat="false" ht="15.75" hidden="false" customHeight="true" outlineLevel="0" collapsed="false">
      <c r="A893" s="248"/>
    </row>
    <row r="894" customFormat="false" ht="15.75" hidden="false" customHeight="true" outlineLevel="0" collapsed="false">
      <c r="A894" s="248"/>
    </row>
    <row r="895" customFormat="false" ht="15.75" hidden="false" customHeight="true" outlineLevel="0" collapsed="false">
      <c r="A895" s="248"/>
    </row>
    <row r="896" customFormat="false" ht="15.75" hidden="false" customHeight="true" outlineLevel="0" collapsed="false">
      <c r="A896" s="248"/>
    </row>
    <row r="897" customFormat="false" ht="15.75" hidden="false" customHeight="true" outlineLevel="0" collapsed="false">
      <c r="A897" s="248"/>
    </row>
    <row r="898" customFormat="false" ht="15.75" hidden="false" customHeight="true" outlineLevel="0" collapsed="false">
      <c r="A898" s="248"/>
    </row>
    <row r="899" customFormat="false" ht="15.75" hidden="false" customHeight="true" outlineLevel="0" collapsed="false">
      <c r="A899" s="248"/>
    </row>
    <row r="900" customFormat="false" ht="15.75" hidden="false" customHeight="true" outlineLevel="0" collapsed="false">
      <c r="A900" s="248"/>
    </row>
    <row r="901" customFormat="false" ht="15.75" hidden="false" customHeight="true" outlineLevel="0" collapsed="false">
      <c r="A901" s="248"/>
    </row>
    <row r="902" customFormat="false" ht="15.75" hidden="false" customHeight="true" outlineLevel="0" collapsed="false">
      <c r="A902" s="248"/>
    </row>
    <row r="903" customFormat="false" ht="15.75" hidden="false" customHeight="true" outlineLevel="0" collapsed="false">
      <c r="A903" s="248"/>
    </row>
    <row r="904" customFormat="false" ht="15.75" hidden="false" customHeight="true" outlineLevel="0" collapsed="false">
      <c r="A904" s="248"/>
    </row>
    <row r="905" customFormat="false" ht="15.75" hidden="false" customHeight="true" outlineLevel="0" collapsed="false">
      <c r="A905" s="248"/>
    </row>
    <row r="906" customFormat="false" ht="15.75" hidden="false" customHeight="true" outlineLevel="0" collapsed="false">
      <c r="A906" s="248"/>
    </row>
    <row r="907" customFormat="false" ht="15.75" hidden="false" customHeight="true" outlineLevel="0" collapsed="false">
      <c r="A907" s="248"/>
    </row>
    <row r="908" customFormat="false" ht="15.75" hidden="false" customHeight="true" outlineLevel="0" collapsed="false">
      <c r="A908" s="248"/>
    </row>
    <row r="909" customFormat="false" ht="15.75" hidden="false" customHeight="true" outlineLevel="0" collapsed="false">
      <c r="A909" s="248"/>
    </row>
    <row r="910" customFormat="false" ht="15.75" hidden="false" customHeight="true" outlineLevel="0" collapsed="false">
      <c r="A910" s="248"/>
    </row>
    <row r="911" customFormat="false" ht="15.75" hidden="false" customHeight="true" outlineLevel="0" collapsed="false">
      <c r="A911" s="248"/>
    </row>
    <row r="912" customFormat="false" ht="15.75" hidden="false" customHeight="true" outlineLevel="0" collapsed="false">
      <c r="A912" s="248"/>
    </row>
    <row r="913" customFormat="false" ht="15.75" hidden="false" customHeight="true" outlineLevel="0" collapsed="false">
      <c r="A913" s="248"/>
    </row>
    <row r="914" customFormat="false" ht="15.75" hidden="false" customHeight="true" outlineLevel="0" collapsed="false">
      <c r="A914" s="248"/>
    </row>
    <row r="915" customFormat="false" ht="15.75" hidden="false" customHeight="true" outlineLevel="0" collapsed="false">
      <c r="A915" s="248"/>
    </row>
    <row r="916" customFormat="false" ht="15.75" hidden="false" customHeight="true" outlineLevel="0" collapsed="false">
      <c r="A916" s="248"/>
    </row>
    <row r="917" customFormat="false" ht="15.75" hidden="false" customHeight="true" outlineLevel="0" collapsed="false">
      <c r="A917" s="248"/>
    </row>
    <row r="918" customFormat="false" ht="15.75" hidden="false" customHeight="true" outlineLevel="0" collapsed="false">
      <c r="A918" s="248"/>
    </row>
    <row r="919" customFormat="false" ht="15.75" hidden="false" customHeight="true" outlineLevel="0" collapsed="false">
      <c r="A919" s="248"/>
    </row>
    <row r="920" customFormat="false" ht="15.75" hidden="false" customHeight="true" outlineLevel="0" collapsed="false">
      <c r="A920" s="248"/>
    </row>
    <row r="921" customFormat="false" ht="15.75" hidden="false" customHeight="true" outlineLevel="0" collapsed="false">
      <c r="A921" s="248"/>
    </row>
    <row r="922" customFormat="false" ht="15.75" hidden="false" customHeight="true" outlineLevel="0" collapsed="false">
      <c r="A922" s="248"/>
    </row>
    <row r="923" customFormat="false" ht="15.75" hidden="false" customHeight="true" outlineLevel="0" collapsed="false">
      <c r="A923" s="248"/>
    </row>
    <row r="924" customFormat="false" ht="15.75" hidden="false" customHeight="true" outlineLevel="0" collapsed="false">
      <c r="A924" s="248"/>
    </row>
    <row r="925" customFormat="false" ht="15.75" hidden="false" customHeight="true" outlineLevel="0" collapsed="false">
      <c r="A925" s="248"/>
    </row>
    <row r="926" customFormat="false" ht="15.75" hidden="false" customHeight="true" outlineLevel="0" collapsed="false">
      <c r="A926" s="248"/>
    </row>
    <row r="927" customFormat="false" ht="15.75" hidden="false" customHeight="true" outlineLevel="0" collapsed="false">
      <c r="A927" s="248"/>
    </row>
    <row r="928" customFormat="false" ht="15.75" hidden="false" customHeight="true" outlineLevel="0" collapsed="false">
      <c r="A928" s="248"/>
    </row>
    <row r="929" customFormat="false" ht="15.75" hidden="false" customHeight="true" outlineLevel="0" collapsed="false">
      <c r="A929" s="248"/>
    </row>
    <row r="930" customFormat="false" ht="15.75" hidden="false" customHeight="true" outlineLevel="0" collapsed="false">
      <c r="A930" s="248"/>
    </row>
    <row r="931" customFormat="false" ht="15.75" hidden="false" customHeight="true" outlineLevel="0" collapsed="false">
      <c r="A931" s="248"/>
    </row>
    <row r="932" customFormat="false" ht="15.75" hidden="false" customHeight="true" outlineLevel="0" collapsed="false">
      <c r="A932" s="248"/>
    </row>
    <row r="933" customFormat="false" ht="15.75" hidden="false" customHeight="true" outlineLevel="0" collapsed="false">
      <c r="A933" s="248"/>
    </row>
    <row r="934" customFormat="false" ht="15.75" hidden="false" customHeight="true" outlineLevel="0" collapsed="false">
      <c r="A934" s="248"/>
    </row>
    <row r="935" customFormat="false" ht="15.75" hidden="false" customHeight="true" outlineLevel="0" collapsed="false">
      <c r="A935" s="248"/>
    </row>
    <row r="936" customFormat="false" ht="15.75" hidden="false" customHeight="true" outlineLevel="0" collapsed="false">
      <c r="A936" s="248"/>
    </row>
    <row r="937" customFormat="false" ht="15.75" hidden="false" customHeight="true" outlineLevel="0" collapsed="false">
      <c r="A937" s="248"/>
    </row>
    <row r="938" customFormat="false" ht="15.75" hidden="false" customHeight="true" outlineLevel="0" collapsed="false">
      <c r="A938" s="248"/>
    </row>
    <row r="939" customFormat="false" ht="15.75" hidden="false" customHeight="true" outlineLevel="0" collapsed="false">
      <c r="A939" s="248"/>
    </row>
    <row r="940" customFormat="false" ht="15.75" hidden="false" customHeight="true" outlineLevel="0" collapsed="false">
      <c r="A940" s="248"/>
    </row>
    <row r="941" customFormat="false" ht="15.75" hidden="false" customHeight="true" outlineLevel="0" collapsed="false">
      <c r="A941" s="248"/>
    </row>
    <row r="942" customFormat="false" ht="15.75" hidden="false" customHeight="true" outlineLevel="0" collapsed="false">
      <c r="A942" s="248"/>
    </row>
    <row r="943" customFormat="false" ht="15.75" hidden="false" customHeight="true" outlineLevel="0" collapsed="false">
      <c r="A943" s="248"/>
    </row>
    <row r="944" customFormat="false" ht="15.75" hidden="false" customHeight="true" outlineLevel="0" collapsed="false">
      <c r="A944" s="248"/>
    </row>
    <row r="945" customFormat="false" ht="15.75" hidden="false" customHeight="true" outlineLevel="0" collapsed="false">
      <c r="A945" s="248"/>
    </row>
    <row r="946" customFormat="false" ht="15.75" hidden="false" customHeight="true" outlineLevel="0" collapsed="false">
      <c r="A946" s="248"/>
    </row>
    <row r="947" customFormat="false" ht="15.75" hidden="false" customHeight="true" outlineLevel="0" collapsed="false">
      <c r="A947" s="248"/>
    </row>
    <row r="948" customFormat="false" ht="15.75" hidden="false" customHeight="true" outlineLevel="0" collapsed="false">
      <c r="A948" s="248"/>
    </row>
    <row r="949" customFormat="false" ht="15.75" hidden="false" customHeight="true" outlineLevel="0" collapsed="false">
      <c r="A949" s="248"/>
    </row>
    <row r="950" customFormat="false" ht="15.75" hidden="false" customHeight="true" outlineLevel="0" collapsed="false">
      <c r="A950" s="248"/>
    </row>
    <row r="951" customFormat="false" ht="15.75" hidden="false" customHeight="true" outlineLevel="0" collapsed="false">
      <c r="A951" s="248"/>
    </row>
    <row r="952" customFormat="false" ht="15.75" hidden="false" customHeight="true" outlineLevel="0" collapsed="false">
      <c r="A952" s="248"/>
    </row>
    <row r="953" customFormat="false" ht="15.75" hidden="false" customHeight="true" outlineLevel="0" collapsed="false">
      <c r="A953" s="248"/>
    </row>
    <row r="954" customFormat="false" ht="15.75" hidden="false" customHeight="true" outlineLevel="0" collapsed="false">
      <c r="A954" s="248"/>
    </row>
    <row r="955" customFormat="false" ht="15.75" hidden="false" customHeight="true" outlineLevel="0" collapsed="false">
      <c r="A955" s="248"/>
    </row>
    <row r="956" customFormat="false" ht="15.75" hidden="false" customHeight="true" outlineLevel="0" collapsed="false">
      <c r="A956" s="248"/>
    </row>
    <row r="957" customFormat="false" ht="15.75" hidden="false" customHeight="true" outlineLevel="0" collapsed="false">
      <c r="A957" s="248"/>
    </row>
    <row r="958" customFormat="false" ht="15.75" hidden="false" customHeight="true" outlineLevel="0" collapsed="false">
      <c r="A958" s="248"/>
    </row>
    <row r="959" customFormat="false" ht="15.75" hidden="false" customHeight="true" outlineLevel="0" collapsed="false">
      <c r="A959" s="248"/>
    </row>
    <row r="960" customFormat="false" ht="15.75" hidden="false" customHeight="true" outlineLevel="0" collapsed="false">
      <c r="A960" s="248"/>
    </row>
    <row r="961" customFormat="false" ht="15.75" hidden="false" customHeight="true" outlineLevel="0" collapsed="false">
      <c r="A961" s="248"/>
    </row>
    <row r="962" customFormat="false" ht="15.75" hidden="false" customHeight="true" outlineLevel="0" collapsed="false">
      <c r="A962" s="248"/>
    </row>
    <row r="963" customFormat="false" ht="15.75" hidden="false" customHeight="true" outlineLevel="0" collapsed="false">
      <c r="A963" s="248"/>
    </row>
    <row r="964" customFormat="false" ht="15.75" hidden="false" customHeight="true" outlineLevel="0" collapsed="false">
      <c r="A964" s="248"/>
    </row>
    <row r="965" customFormat="false" ht="15.75" hidden="false" customHeight="true" outlineLevel="0" collapsed="false">
      <c r="A965" s="248"/>
    </row>
    <row r="966" customFormat="false" ht="15.75" hidden="false" customHeight="true" outlineLevel="0" collapsed="false">
      <c r="A966" s="248"/>
    </row>
    <row r="967" customFormat="false" ht="15.75" hidden="false" customHeight="true" outlineLevel="0" collapsed="false">
      <c r="A967" s="248"/>
    </row>
    <row r="968" customFormat="false" ht="15.75" hidden="false" customHeight="true" outlineLevel="0" collapsed="false">
      <c r="A968" s="248"/>
    </row>
    <row r="969" customFormat="false" ht="15.75" hidden="false" customHeight="true" outlineLevel="0" collapsed="false">
      <c r="A969" s="248"/>
    </row>
    <row r="970" customFormat="false" ht="15.75" hidden="false" customHeight="true" outlineLevel="0" collapsed="false">
      <c r="A970" s="248"/>
    </row>
    <row r="971" customFormat="false" ht="15.75" hidden="false" customHeight="true" outlineLevel="0" collapsed="false">
      <c r="A971" s="248"/>
    </row>
    <row r="972" customFormat="false" ht="15.75" hidden="false" customHeight="true" outlineLevel="0" collapsed="false">
      <c r="A972" s="248"/>
    </row>
    <row r="973" customFormat="false" ht="15.75" hidden="false" customHeight="true" outlineLevel="0" collapsed="false">
      <c r="A973" s="248"/>
    </row>
    <row r="974" customFormat="false" ht="15.75" hidden="false" customHeight="true" outlineLevel="0" collapsed="false">
      <c r="A974" s="248"/>
    </row>
    <row r="975" customFormat="false" ht="15.75" hidden="false" customHeight="true" outlineLevel="0" collapsed="false">
      <c r="A975" s="248"/>
    </row>
    <row r="976" customFormat="false" ht="15.75" hidden="false" customHeight="true" outlineLevel="0" collapsed="false">
      <c r="A976" s="248"/>
    </row>
    <row r="977" customFormat="false" ht="15.75" hidden="false" customHeight="true" outlineLevel="0" collapsed="false">
      <c r="A977" s="248"/>
    </row>
    <row r="978" customFormat="false" ht="15.75" hidden="false" customHeight="true" outlineLevel="0" collapsed="false">
      <c r="A978" s="248"/>
    </row>
    <row r="979" customFormat="false" ht="15.75" hidden="false" customHeight="true" outlineLevel="0" collapsed="false">
      <c r="A979" s="248"/>
    </row>
    <row r="980" customFormat="false" ht="15.75" hidden="false" customHeight="true" outlineLevel="0" collapsed="false">
      <c r="A980" s="248"/>
    </row>
    <row r="981" customFormat="false" ht="15.75" hidden="false" customHeight="true" outlineLevel="0" collapsed="false">
      <c r="A981" s="248"/>
    </row>
    <row r="982" customFormat="false" ht="15.75" hidden="false" customHeight="true" outlineLevel="0" collapsed="false">
      <c r="A982" s="248"/>
    </row>
    <row r="983" customFormat="false" ht="15.75" hidden="false" customHeight="true" outlineLevel="0" collapsed="false">
      <c r="A983" s="248"/>
    </row>
    <row r="984" customFormat="false" ht="15.75" hidden="false" customHeight="true" outlineLevel="0" collapsed="false">
      <c r="A984" s="248"/>
    </row>
    <row r="985" customFormat="false" ht="15.75" hidden="false" customHeight="true" outlineLevel="0" collapsed="false">
      <c r="A985" s="248"/>
    </row>
    <row r="986" customFormat="false" ht="15.75" hidden="false" customHeight="true" outlineLevel="0" collapsed="false">
      <c r="A986" s="248"/>
    </row>
    <row r="987" customFormat="false" ht="15.75" hidden="false" customHeight="true" outlineLevel="0" collapsed="false">
      <c r="A987" s="248"/>
    </row>
    <row r="988" customFormat="false" ht="15.75" hidden="false" customHeight="true" outlineLevel="0" collapsed="false">
      <c r="A988" s="248"/>
    </row>
    <row r="989" customFormat="false" ht="15.75" hidden="false" customHeight="true" outlineLevel="0" collapsed="false">
      <c r="A989" s="248"/>
    </row>
    <row r="990" customFormat="false" ht="15.75" hidden="false" customHeight="true" outlineLevel="0" collapsed="false">
      <c r="A990" s="248"/>
    </row>
    <row r="991" customFormat="false" ht="15.75" hidden="false" customHeight="true" outlineLevel="0" collapsed="false">
      <c r="A991" s="248"/>
    </row>
    <row r="992" customFormat="false" ht="15.75" hidden="false" customHeight="true" outlineLevel="0" collapsed="false">
      <c r="A992" s="248"/>
    </row>
    <row r="993" customFormat="false" ht="15.75" hidden="false" customHeight="true" outlineLevel="0" collapsed="false">
      <c r="A993" s="248"/>
    </row>
    <row r="994" customFormat="false" ht="15.75" hidden="false" customHeight="true" outlineLevel="0" collapsed="false">
      <c r="A994" s="248"/>
    </row>
    <row r="995" customFormat="false" ht="15.75" hidden="false" customHeight="true" outlineLevel="0" collapsed="false">
      <c r="A995" s="248"/>
    </row>
    <row r="996" customFormat="false" ht="15.75" hidden="false" customHeight="true" outlineLevel="0" collapsed="false">
      <c r="A996" s="248"/>
    </row>
    <row r="997" customFormat="false" ht="15.75" hidden="false" customHeight="true" outlineLevel="0" collapsed="false">
      <c r="A997" s="24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710937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5"/>
    <col collapsed="false" customWidth="true" hidden="false" outlineLevel="0" max="5" min="5" style="0" width="56.66"/>
  </cols>
  <sheetData>
    <row r="1" customFormat="false" ht="17" hidden="false" customHeight="false" outlineLevel="0" collapsed="false">
      <c r="A1" s="71" t="s">
        <v>57</v>
      </c>
      <c r="B1" s="176" t="s">
        <v>359</v>
      </c>
      <c r="C1" s="176" t="s">
        <v>1158</v>
      </c>
      <c r="D1" s="141" t="s">
        <v>1115</v>
      </c>
      <c r="E1" s="176" t="s">
        <v>1159</v>
      </c>
      <c r="F1" s="233"/>
      <c r="G1" s="233"/>
      <c r="H1" s="233"/>
      <c r="I1" s="233"/>
      <c r="J1" s="233"/>
      <c r="K1" s="233"/>
      <c r="L1" s="233"/>
      <c r="M1" s="233"/>
      <c r="N1" s="233"/>
      <c r="O1" s="233"/>
      <c r="P1" s="233"/>
      <c r="Q1" s="233"/>
      <c r="R1" s="233"/>
      <c r="S1" s="233"/>
      <c r="T1" s="233"/>
      <c r="U1" s="233"/>
      <c r="V1" s="233"/>
      <c r="W1" s="233"/>
      <c r="X1" s="233"/>
      <c r="Y1" s="233"/>
    </row>
    <row r="2" customFormat="false" ht="17" hidden="false" customHeight="false" outlineLevel="0" collapsed="false">
      <c r="A2" s="240" t="s">
        <v>103</v>
      </c>
      <c r="B2" s="241" t="str">
        <f aca="false">VLOOKUP(A2,ProcessDefinitionsTab,2,0)</f>
        <v>Identity Resolution</v>
      </c>
      <c r="C2" s="262"/>
      <c r="D2" s="262"/>
      <c r="E2" s="262"/>
    </row>
    <row r="3" customFormat="false" ht="51" hidden="false" customHeight="false" outlineLevel="0" collapsed="false">
      <c r="A3" s="71"/>
      <c r="B3" s="28" t="str">
        <f aca="false">VLOOKUP(A2,ProcessDefinitionsTab,3,0)</f>
        <v>Identity Resolution is the process of establishing the uniqueness of a Subject within a population through the use of identity information.</v>
      </c>
      <c r="C3" s="152"/>
      <c r="D3" s="152"/>
      <c r="E3" s="152"/>
    </row>
    <row r="4" customFormat="false" ht="16" hidden="false" customHeight="false" outlineLevel="0" collapsed="false">
      <c r="A4" s="71"/>
      <c r="B4" s="28"/>
      <c r="C4" s="152"/>
      <c r="D4" s="152"/>
      <c r="E4" s="152"/>
    </row>
    <row r="5" customFormat="false" ht="17" hidden="false" customHeight="false" outlineLevel="0" collapsed="false">
      <c r="A5" s="240" t="s">
        <v>111</v>
      </c>
      <c r="B5" s="241" t="str">
        <f aca="false">VLOOKUP(A5,ProcessDefinitionsTab,2,0)</f>
        <v>Identity Establishment</v>
      </c>
      <c r="C5" s="262"/>
      <c r="D5" s="262"/>
      <c r="E5" s="262"/>
    </row>
    <row r="6" customFormat="false" ht="34" hidden="false" customHeight="false" outlineLevel="0" collapsed="false">
      <c r="A6" s="75"/>
      <c r="B6" s="28" t="str">
        <f aca="false">VLOOKUP(A5,ProcessDefinitionsTab,3,0)</f>
        <v>Identity Establishment is the process of creating a record of identity of a Subject within a population.</v>
      </c>
      <c r="C6" s="152"/>
      <c r="D6" s="152"/>
      <c r="E6" s="152"/>
    </row>
    <row r="7" customFormat="false" ht="16" hidden="false" customHeight="false" outlineLevel="0" collapsed="false">
      <c r="A7" s="75"/>
      <c r="B7" s="28"/>
      <c r="C7" s="152"/>
      <c r="D7" s="152"/>
      <c r="E7" s="152"/>
    </row>
    <row r="8" customFormat="false" ht="17" hidden="false" customHeight="false" outlineLevel="0" collapsed="false">
      <c r="A8" s="240" t="s">
        <v>95</v>
      </c>
      <c r="B8" s="241" t="str">
        <f aca="false">VLOOKUP(A8,ProcessDefinitionsTab,2,0)</f>
        <v>Identity Information Validation</v>
      </c>
      <c r="C8" s="262"/>
      <c r="D8" s="262"/>
      <c r="E8" s="262"/>
    </row>
    <row r="9" customFormat="false" ht="51" hidden="false" customHeight="false" outlineLevel="0" collapsed="false">
      <c r="A9" s="71"/>
      <c r="B9" s="28" t="str">
        <f aca="false">VLOOKUP(A8,ProcessDefinitionsTab,3,0)</f>
        <v>Identity Information Validation is the process of confirming the accuracy of identity information about a Subject as established by the Issuer. </v>
      </c>
      <c r="C9" s="152"/>
      <c r="D9" s="152"/>
      <c r="E9" s="152"/>
    </row>
    <row r="10" customFormat="false" ht="16" hidden="false" customHeight="false" outlineLevel="0" collapsed="false">
      <c r="A10" s="71"/>
      <c r="B10" s="28"/>
      <c r="C10" s="152"/>
      <c r="D10" s="152"/>
      <c r="E10" s="152"/>
    </row>
    <row r="11" customFormat="false" ht="17" hidden="false" customHeight="false" outlineLevel="0" collapsed="false">
      <c r="A11" s="245" t="s">
        <v>118</v>
      </c>
      <c r="B11" s="241" t="str">
        <f aca="false">VLOOKUP(A11,ProcessDefinitionsTab,2,0)</f>
        <v>Identity Verification</v>
      </c>
      <c r="C11" s="262"/>
      <c r="D11" s="262"/>
      <c r="E11" s="262"/>
    </row>
    <row r="12" customFormat="false" ht="34" hidden="false" customHeight="false" outlineLevel="0" collapsed="false">
      <c r="A12" s="71"/>
      <c r="B12" s="28" t="str">
        <f aca="false">VLOOKUP(A11,ProcessDefinitionsTab,3,0)</f>
        <v>Identity Verification is the process of confirming that the identity information is under the control of the Subject.</v>
      </c>
      <c r="C12" s="152"/>
      <c r="D12" s="152"/>
      <c r="E12" s="152"/>
    </row>
    <row r="13" customFormat="false" ht="16" hidden="false" customHeight="false" outlineLevel="0" collapsed="false">
      <c r="A13" s="71"/>
      <c r="B13" s="28"/>
      <c r="C13" s="152"/>
      <c r="D13" s="152"/>
      <c r="E13" s="152"/>
    </row>
    <row r="14" customFormat="false" ht="17" hidden="false" customHeight="false" outlineLevel="0" collapsed="false">
      <c r="A14" s="240" t="s">
        <v>134</v>
      </c>
      <c r="B14" s="241" t="str">
        <f aca="false">VLOOKUP(A14,ProcessDefinitionsTab,2,0)</f>
        <v>Identity Maintenance</v>
      </c>
      <c r="C14" s="262"/>
      <c r="D14" s="262"/>
      <c r="E14" s="262"/>
    </row>
    <row r="15" customFormat="false" ht="34" hidden="false" customHeight="false" outlineLevel="0" collapsed="false">
      <c r="A15" s="71"/>
      <c r="B15" s="28" t="str">
        <f aca="false">VLOOKUP(A14,ProcessDefinitionsTab,3,0)</f>
        <v>Identity Maintenance is the process of ensuring that a Subject’s identity information is accurate, complete, and up-to-date.</v>
      </c>
      <c r="C15" s="152"/>
      <c r="D15" s="152"/>
      <c r="E15" s="152"/>
    </row>
    <row r="16" customFormat="false" ht="16" hidden="false" customHeight="false" outlineLevel="0" collapsed="false">
      <c r="A16" s="71"/>
      <c r="B16" s="28"/>
      <c r="C16" s="152"/>
      <c r="D16" s="152"/>
      <c r="E16" s="152"/>
    </row>
    <row r="17" customFormat="false" ht="17" hidden="false" customHeight="false" outlineLevel="0" collapsed="false">
      <c r="A17" s="240" t="s">
        <v>126</v>
      </c>
      <c r="B17" s="241" t="str">
        <f aca="false">VLOOKUP(A17,ProcessDefinitionsTab,2,0)</f>
        <v>Identity Continuity</v>
      </c>
      <c r="C17" s="262"/>
      <c r="D17" s="262"/>
      <c r="E17" s="262"/>
    </row>
    <row r="18" customFormat="false" ht="81" hidden="false" customHeight="true" outlineLevel="0" collapsed="false">
      <c r="A18" s="71"/>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152"/>
      <c r="D18" s="152"/>
      <c r="E18" s="152"/>
    </row>
    <row r="19" customFormat="false" ht="16" hidden="false" customHeight="false" outlineLevel="0" collapsed="false">
      <c r="A19" s="71"/>
      <c r="B19" s="28"/>
      <c r="C19" s="152"/>
      <c r="D19" s="152"/>
      <c r="E19" s="152"/>
    </row>
    <row r="20" customFormat="false" ht="17" hidden="false" customHeight="false" outlineLevel="0" collapsed="false">
      <c r="A20" s="240" t="s">
        <v>141</v>
      </c>
      <c r="B20" s="241" t="str">
        <f aca="false">VLOOKUP(A20,ProcessDefinitionsTab,2,0)</f>
        <v>Identity Linking</v>
      </c>
      <c r="C20" s="262"/>
      <c r="D20" s="262"/>
      <c r="E20" s="262"/>
    </row>
    <row r="21" customFormat="false" ht="34" hidden="false" customHeight="false" outlineLevel="0" collapsed="false">
      <c r="A21" s="71"/>
      <c r="B21" s="28" t="str">
        <f aca="false">VLOOKUP(A20,ProcessDefinitionsTab,3,0)</f>
        <v>Identity Linking is the process of mapping one or more assigned identifiers to a Subject.</v>
      </c>
      <c r="C21" s="152"/>
      <c r="D21" s="152"/>
      <c r="E21" s="152"/>
    </row>
    <row r="22" customFormat="false" ht="16" hidden="false" customHeight="false" outlineLevel="0" collapsed="false">
      <c r="A22" s="71"/>
      <c r="B22" s="28"/>
      <c r="C22" s="152"/>
      <c r="D22" s="152"/>
      <c r="E22" s="152"/>
    </row>
    <row r="23" customFormat="false" ht="17" hidden="false" customHeight="false" outlineLevel="0" collapsed="false">
      <c r="A23" s="240" t="s">
        <v>214</v>
      </c>
      <c r="B23" s="241" t="str">
        <f aca="false">VLOOKUP(A23,ProcessDefinitionsTab,2,0)</f>
        <v>Credential Issuance</v>
      </c>
      <c r="C23" s="262"/>
      <c r="D23" s="262"/>
      <c r="E23" s="262"/>
    </row>
    <row r="24" customFormat="false" ht="34" hidden="false" customHeight="false" outlineLevel="0" collapsed="false">
      <c r="A24" s="71"/>
      <c r="B24" s="28" t="str">
        <f aca="false">VLOOKUP(A23,ProcessDefinitionsTab,3,0)</f>
        <v>Credential Issuance is the process of creating a Credential from a set of Claims and assigning the Credential to a Holder.</v>
      </c>
      <c r="C24" s="152"/>
      <c r="D24" s="152"/>
      <c r="E24" s="152"/>
    </row>
    <row r="25" customFormat="false" ht="16" hidden="false" customHeight="false" outlineLevel="0" collapsed="false">
      <c r="A25" s="71"/>
      <c r="B25" s="176"/>
      <c r="C25" s="152"/>
      <c r="D25" s="152"/>
      <c r="E25" s="152"/>
    </row>
    <row r="26" customFormat="false" ht="17" hidden="false" customHeight="false" outlineLevel="0" collapsed="false">
      <c r="A26" s="240" t="s">
        <v>221</v>
      </c>
      <c r="B26" s="241" t="str">
        <f aca="false">VLOOKUP(A26,ProcessDefinitionsTab,2,0)</f>
        <v>Credential Authenticator Binding</v>
      </c>
      <c r="C26" s="262"/>
      <c r="D26" s="262"/>
      <c r="E26" s="262"/>
    </row>
    <row r="27" customFormat="false" ht="153" hidden="false" customHeight="false" outlineLevel="0" collapsed="false">
      <c r="A27" s="71"/>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152"/>
      <c r="D27" s="152"/>
      <c r="E27" s="152"/>
    </row>
    <row r="28" customFormat="false" ht="16" hidden="false" customHeight="false" outlineLevel="0" collapsed="false">
      <c r="A28" s="71"/>
      <c r="B28" s="176"/>
      <c r="C28" s="152"/>
      <c r="D28" s="152"/>
      <c r="E28" s="152"/>
    </row>
    <row r="29" customFormat="false" ht="17" hidden="false" customHeight="false" outlineLevel="0" collapsed="false">
      <c r="A29" s="240" t="s">
        <v>240</v>
      </c>
      <c r="B29" s="241" t="str">
        <f aca="false">VLOOKUP(A29,ProcessDefinitionsTab,2,0)</f>
        <v>Credential Maintenance</v>
      </c>
      <c r="C29" s="262"/>
      <c r="D29" s="262"/>
      <c r="E29" s="262"/>
    </row>
    <row r="30" customFormat="false" ht="51" hidden="false" customHeight="false" outlineLevel="0" collapsed="false">
      <c r="A30" s="71"/>
      <c r="B30" s="28" t="str">
        <f aca="false">VLOOKUP(A29,ProcessDefinitionsTab,3,0)</f>
        <v>Credential Maintenance is the process of updating the Credential attributes (e.g., expiry date, status of the Credential) of an issued Credential.</v>
      </c>
      <c r="C30" s="152"/>
      <c r="D30" s="152"/>
      <c r="E30" s="152"/>
    </row>
    <row r="31" customFormat="false" ht="16" hidden="false" customHeight="false" outlineLevel="0" collapsed="false">
      <c r="A31" s="71"/>
      <c r="B31" s="28"/>
      <c r="C31" s="152"/>
      <c r="D31" s="152"/>
      <c r="E31" s="152"/>
    </row>
    <row r="32" customFormat="false" ht="17" hidden="false" customHeight="false" outlineLevel="0" collapsed="false">
      <c r="A32" s="240" t="s">
        <v>245</v>
      </c>
      <c r="B32" s="241" t="str">
        <f aca="false">VLOOKUP(A32,ProcessDefinitionsTab,2,0)</f>
        <v>Credential Suspension</v>
      </c>
      <c r="C32" s="262"/>
      <c r="D32" s="262"/>
      <c r="E32" s="262"/>
    </row>
    <row r="33" customFormat="false" ht="51" hidden="false" customHeight="false" outlineLevel="0" collapsed="false">
      <c r="A33" s="71"/>
      <c r="B33" s="28" t="str">
        <f aca="false">VLOOKUP(A32,ProcessDefinitionsTab,3,0)</f>
        <v>Credential Suspension is the process of transforming an issued Credential into a suspended Credential by flagging the issued Credential as temporarily unusable. </v>
      </c>
      <c r="C33" s="152"/>
      <c r="D33" s="152"/>
      <c r="E33" s="152"/>
    </row>
    <row r="34" customFormat="false" ht="16" hidden="false" customHeight="false" outlineLevel="0" collapsed="false">
      <c r="A34" s="71"/>
      <c r="B34" s="28"/>
      <c r="C34" s="152"/>
      <c r="D34" s="152"/>
      <c r="E34" s="152"/>
    </row>
    <row r="35" customFormat="false" ht="17" hidden="false" customHeight="false" outlineLevel="0" collapsed="false">
      <c r="A35" s="240" t="s">
        <v>252</v>
      </c>
      <c r="B35" s="241" t="str">
        <f aca="false">VLOOKUP(A35,ProcessDefinitionsTab,2,0)</f>
        <v>Credential Recovery</v>
      </c>
      <c r="C35" s="262"/>
      <c r="D35" s="262"/>
      <c r="E35" s="262"/>
    </row>
    <row r="36" customFormat="false" ht="34" hidden="false" customHeight="false" outlineLevel="0" collapsed="false">
      <c r="A36" s="71"/>
      <c r="B36" s="28" t="str">
        <f aca="false">VLOOKUP(A35,ProcessDefinitionsTab,3,0)</f>
        <v>Credential Recovery is the process of transforming a suspended Credential back to a usable state (i.e., an issued Credential).</v>
      </c>
      <c r="C36" s="152"/>
      <c r="D36" s="152"/>
      <c r="E36" s="152"/>
    </row>
    <row r="37" customFormat="false" ht="16" hidden="false" customHeight="false" outlineLevel="0" collapsed="false">
      <c r="A37" s="71"/>
      <c r="B37" s="28"/>
      <c r="C37" s="152"/>
      <c r="D37" s="152"/>
      <c r="E37" s="152"/>
    </row>
    <row r="38" customFormat="false" ht="17" hidden="false" customHeight="false" outlineLevel="0" collapsed="false">
      <c r="A38" s="240" t="s">
        <v>259</v>
      </c>
      <c r="B38" s="241" t="str">
        <f aca="false">VLOOKUP(A38,ProcessDefinitionsTab,2,0)</f>
        <v>Credential Revocation</v>
      </c>
      <c r="C38" s="262"/>
      <c r="D38" s="262"/>
      <c r="E38" s="262"/>
    </row>
    <row r="39" customFormat="false" ht="34" hidden="false" customHeight="false" outlineLevel="0" collapsed="false">
      <c r="A39" s="71"/>
      <c r="B39" s="28" t="str">
        <f aca="false">VLOOKUP(A38,ProcessDefinitionsTab,3,0)</f>
        <v>Credential Revocation is the process of ensuring that an issued Credential is permanently flagged as unusable.</v>
      </c>
      <c r="C39" s="152"/>
      <c r="D39" s="152"/>
      <c r="E39" s="152"/>
    </row>
    <row r="40" customFormat="false" ht="16" hidden="false" customHeight="false" outlineLevel="0" collapsed="false">
      <c r="A40" s="71"/>
      <c r="B40" s="28"/>
      <c r="C40" s="152"/>
      <c r="D40" s="152"/>
      <c r="E40" s="152"/>
    </row>
    <row r="41" customFormat="false" ht="17" hidden="false" customHeight="false" outlineLevel="0" collapsed="false">
      <c r="A41" s="240" t="s">
        <v>268</v>
      </c>
      <c r="B41" s="241" t="str">
        <f aca="false">VLOOKUP(A41,ProcessDefinitionsTab,2,0)</f>
        <v>Consent Notice Formulation</v>
      </c>
      <c r="C41" s="262"/>
      <c r="D41" s="262"/>
      <c r="E41" s="262"/>
    </row>
    <row r="42" customFormat="false" ht="238" hidden="false" customHeight="false" outlineLevel="0" collapsed="false">
      <c r="A42" s="71"/>
      <c r="B42" s="28" t="str">
        <f aca="false">VLOOKUP(A41,ProcessDefinitionsTab,3,0)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152"/>
      <c r="D42" s="152"/>
      <c r="E42" s="152"/>
    </row>
    <row r="43" customFormat="false" ht="16" hidden="false" customHeight="false" outlineLevel="0" collapsed="false">
      <c r="A43" s="71"/>
      <c r="B43" s="28"/>
      <c r="C43" s="152"/>
      <c r="D43" s="152"/>
      <c r="E43" s="152"/>
    </row>
    <row r="44" customFormat="false" ht="17" hidden="false" customHeight="false" outlineLevel="0" collapsed="false">
      <c r="A44" s="240" t="s">
        <v>275</v>
      </c>
      <c r="B44" s="241" t="str">
        <f aca="false">VLOOKUP(A44,ProcessDefinitionsTab,2,0)</f>
        <v>Consent Notice Presentation</v>
      </c>
      <c r="C44" s="262"/>
      <c r="D44" s="262"/>
      <c r="E44" s="262"/>
    </row>
    <row r="45" customFormat="false" ht="34" hidden="false" customHeight="false" outlineLevel="0" collapsed="false">
      <c r="A45" s="71"/>
      <c r="B45" s="28" t="str">
        <f aca="false">VLOOKUP(A44,ProcessDefinitionsTab,3,0)</f>
        <v>Consent Notice Presentation is the process of presenting a consent notice statement to a person.</v>
      </c>
      <c r="C45" s="152"/>
      <c r="D45" s="152"/>
      <c r="E45" s="152"/>
    </row>
    <row r="46" customFormat="false" ht="16" hidden="false" customHeight="false" outlineLevel="0" collapsed="false">
      <c r="A46" s="71"/>
      <c r="B46" s="28"/>
      <c r="C46" s="152"/>
      <c r="D46" s="152"/>
      <c r="E46" s="152"/>
    </row>
    <row r="47" customFormat="false" ht="17" hidden="false" customHeight="false" outlineLevel="0" collapsed="false">
      <c r="A47" s="240" t="s">
        <v>281</v>
      </c>
      <c r="B47" s="241" t="str">
        <f aca="false">VLOOKUP(A47,ProcessDefinitionsTab,2,0)</f>
        <v>Consent Request</v>
      </c>
      <c r="C47" s="262"/>
      <c r="D47" s="262"/>
      <c r="E47" s="262"/>
    </row>
    <row r="48" customFormat="false" ht="68" hidden="false" customHeight="false" outlineLevel="0" collapsed="false">
      <c r="A48" s="71"/>
      <c r="B48" s="28" t="str">
        <f aca="false">VLOOKUP(A47,ProcessDefinitionsTab,3,0)</f>
        <v>Consent Request is the process of asking a person to agree to provide consent (“Yes”) or decline to provide consent (“No”) based on the contents of a presented consent notice statement, resulting in either a “yes” or “no” consent decision.</v>
      </c>
      <c r="C48" s="152"/>
      <c r="D48" s="152"/>
      <c r="E48" s="152"/>
    </row>
    <row r="49" customFormat="false" ht="16" hidden="false" customHeight="false" outlineLevel="0" collapsed="false">
      <c r="A49" s="71"/>
      <c r="B49" s="28"/>
      <c r="C49" s="152"/>
      <c r="D49" s="152"/>
      <c r="E49" s="152"/>
    </row>
    <row r="50" customFormat="false" ht="17" hidden="false" customHeight="false" outlineLevel="0" collapsed="false">
      <c r="A50" s="240" t="s">
        <v>304</v>
      </c>
      <c r="B50" s="241" t="str">
        <f aca="false">VLOOKUP(A50,ProcessDefinitionsTab,2,0)</f>
        <v>Consent Expiration</v>
      </c>
      <c r="C50" s="262"/>
      <c r="D50" s="262"/>
      <c r="E50" s="262"/>
    </row>
    <row r="51" customFormat="false" ht="51" hidden="false" customHeight="false" outlineLevel="0" collapsed="false">
      <c r="A51" s="71"/>
      <c r="B51" s="28" t="str">
        <f aca="false">VLOOKUP(A50,ProcessDefinitionsTab,3,0)</f>
        <v>Consent Expiration is the process of suspending the validity of a “yes” consent decision as a result of exceeding an expiration date limit.</v>
      </c>
      <c r="C51" s="152"/>
      <c r="D51" s="152"/>
      <c r="E51" s="152"/>
    </row>
    <row r="52" customFormat="false" ht="16" hidden="false" customHeight="false" outlineLevel="0" collapsed="false">
      <c r="A52" s="71"/>
      <c r="B52" s="28"/>
      <c r="C52" s="152"/>
      <c r="D52" s="152"/>
      <c r="E52" s="152"/>
    </row>
    <row r="53" customFormat="false" ht="15.75" hidden="false" customHeight="true" outlineLevel="0" collapsed="false">
      <c r="A53" s="270"/>
      <c r="B53" s="84"/>
    </row>
    <row r="54" customFormat="false" ht="15.75" hidden="false" customHeight="true" outlineLevel="0" collapsed="false">
      <c r="A54" s="270"/>
      <c r="B54" s="84"/>
    </row>
    <row r="55" customFormat="false" ht="15.75" hidden="false" customHeight="true" outlineLevel="0" collapsed="false">
      <c r="A55" s="270"/>
      <c r="B55" s="84"/>
    </row>
    <row r="56" customFormat="false" ht="15.75" hidden="false" customHeight="true" outlineLevel="0" collapsed="false">
      <c r="A56" s="270"/>
      <c r="B56" s="84"/>
    </row>
    <row r="57" customFormat="false" ht="15.75" hidden="false" customHeight="true" outlineLevel="0" collapsed="false">
      <c r="A57" s="270"/>
      <c r="B57" s="84"/>
    </row>
    <row r="58" customFormat="false" ht="15.75" hidden="false" customHeight="true" outlineLevel="0" collapsed="false">
      <c r="A58" s="270"/>
      <c r="B58" s="84"/>
    </row>
    <row r="59" customFormat="false" ht="15.75" hidden="false" customHeight="true" outlineLevel="0" collapsed="false">
      <c r="A59" s="270"/>
      <c r="B59" s="84"/>
    </row>
    <row r="60" customFormat="false" ht="15.75" hidden="false" customHeight="true" outlineLevel="0" collapsed="false">
      <c r="A60" s="270"/>
      <c r="B60" s="84"/>
    </row>
    <row r="61" customFormat="false" ht="15.75" hidden="false" customHeight="true" outlineLevel="0" collapsed="false">
      <c r="A61" s="270"/>
      <c r="B61" s="84"/>
    </row>
    <row r="62" customFormat="false" ht="15.75" hidden="false" customHeight="true" outlineLevel="0" collapsed="false">
      <c r="A62" s="270"/>
      <c r="B62" s="84"/>
    </row>
    <row r="63" customFormat="false" ht="15.75" hidden="false" customHeight="true" outlineLevel="0" collapsed="false">
      <c r="A63" s="270"/>
      <c r="B63" s="84"/>
    </row>
    <row r="64" customFormat="false" ht="15.75" hidden="false" customHeight="true" outlineLevel="0" collapsed="false">
      <c r="A64" s="270"/>
      <c r="B64" s="84"/>
    </row>
    <row r="65" customFormat="false" ht="15.75" hidden="false" customHeight="true" outlineLevel="0" collapsed="false">
      <c r="A65" s="270"/>
      <c r="B65" s="84"/>
    </row>
    <row r="66" customFormat="false" ht="15.75" hidden="false" customHeight="true" outlineLevel="0" collapsed="false">
      <c r="A66" s="270"/>
      <c r="B66" s="84"/>
    </row>
    <row r="67" customFormat="false" ht="15.75" hidden="false" customHeight="true" outlineLevel="0" collapsed="false">
      <c r="A67" s="270"/>
      <c r="B67" s="84"/>
    </row>
    <row r="68" customFormat="false" ht="15.75" hidden="false" customHeight="true" outlineLevel="0" collapsed="false">
      <c r="A68" s="270"/>
      <c r="B68" s="84"/>
    </row>
    <row r="69" customFormat="false" ht="15.75" hidden="false" customHeight="true" outlineLevel="0" collapsed="false">
      <c r="A69" s="270"/>
      <c r="B69" s="84"/>
    </row>
    <row r="70" customFormat="false" ht="15.75" hidden="false" customHeight="true" outlineLevel="0" collapsed="false">
      <c r="A70" s="270"/>
      <c r="B70" s="84"/>
    </row>
    <row r="71" customFormat="false" ht="15.75" hidden="false" customHeight="true" outlineLevel="0" collapsed="false">
      <c r="A71" s="270"/>
      <c r="B71" s="84"/>
    </row>
    <row r="72" customFormat="false" ht="15.75" hidden="false" customHeight="true" outlineLevel="0" collapsed="false">
      <c r="A72" s="270"/>
      <c r="B72" s="84"/>
    </row>
    <row r="73" customFormat="false" ht="15.75" hidden="false" customHeight="true" outlineLevel="0" collapsed="false">
      <c r="A73" s="270"/>
      <c r="B73" s="84"/>
    </row>
    <row r="74" customFormat="false" ht="15.75" hidden="false" customHeight="true" outlineLevel="0" collapsed="false">
      <c r="A74" s="270"/>
      <c r="B74" s="84"/>
    </row>
    <row r="75" customFormat="false" ht="15.75" hidden="false" customHeight="true" outlineLevel="0" collapsed="false">
      <c r="A75" s="270"/>
      <c r="B75" s="84"/>
    </row>
    <row r="76" customFormat="false" ht="15.75" hidden="false" customHeight="true" outlineLevel="0" collapsed="false">
      <c r="A76" s="270"/>
      <c r="B76" s="84"/>
    </row>
    <row r="77" customFormat="false" ht="15.75" hidden="false" customHeight="true" outlineLevel="0" collapsed="false">
      <c r="A77" s="270"/>
      <c r="B77" s="84"/>
    </row>
    <row r="78" customFormat="false" ht="15.75" hidden="false" customHeight="true" outlineLevel="0" collapsed="false">
      <c r="A78" s="270"/>
      <c r="B78" s="84"/>
    </row>
    <row r="79" customFormat="false" ht="15.75" hidden="false" customHeight="true" outlineLevel="0" collapsed="false">
      <c r="A79" s="270"/>
      <c r="B79" s="84"/>
    </row>
    <row r="80" customFormat="false" ht="15.75" hidden="false" customHeight="true" outlineLevel="0" collapsed="false">
      <c r="A80" s="270"/>
      <c r="B80" s="84"/>
    </row>
    <row r="81" customFormat="false" ht="15.75" hidden="false" customHeight="true" outlineLevel="0" collapsed="false">
      <c r="A81" s="270"/>
      <c r="B81" s="84"/>
    </row>
    <row r="82" customFormat="false" ht="15.75" hidden="false" customHeight="true" outlineLevel="0" collapsed="false">
      <c r="A82" s="270"/>
      <c r="B82" s="84"/>
    </row>
    <row r="83" customFormat="false" ht="15.75" hidden="false" customHeight="true" outlineLevel="0" collapsed="false">
      <c r="A83" s="270"/>
      <c r="B83" s="84"/>
    </row>
    <row r="84" customFormat="false" ht="15.75" hidden="false" customHeight="true" outlineLevel="0" collapsed="false">
      <c r="A84" s="270"/>
      <c r="B84" s="84"/>
    </row>
    <row r="85" customFormat="false" ht="15.75" hidden="false" customHeight="true" outlineLevel="0" collapsed="false">
      <c r="A85" s="270"/>
      <c r="B85" s="84"/>
    </row>
    <row r="86" customFormat="false" ht="15.75" hidden="false" customHeight="true" outlineLevel="0" collapsed="false">
      <c r="A86" s="270"/>
      <c r="B86" s="84"/>
    </row>
    <row r="87" customFormat="false" ht="15.75" hidden="false" customHeight="true" outlineLevel="0" collapsed="false">
      <c r="A87" s="270"/>
      <c r="B87" s="84"/>
    </row>
    <row r="88" customFormat="false" ht="15.75" hidden="false" customHeight="true" outlineLevel="0" collapsed="false">
      <c r="A88" s="270"/>
      <c r="B88" s="84"/>
    </row>
    <row r="89" customFormat="false" ht="15.75" hidden="false" customHeight="true" outlineLevel="0" collapsed="false">
      <c r="A89" s="270"/>
      <c r="B89" s="84"/>
    </row>
    <row r="90" customFormat="false" ht="15.75" hidden="false" customHeight="true" outlineLevel="0" collapsed="false">
      <c r="A90" s="270"/>
      <c r="B90" s="84"/>
    </row>
    <row r="91" customFormat="false" ht="15.75" hidden="false" customHeight="true" outlineLevel="0" collapsed="false">
      <c r="A91" s="270"/>
      <c r="B91" s="84"/>
    </row>
    <row r="92" customFormat="false" ht="15.75" hidden="false" customHeight="true" outlineLevel="0" collapsed="false">
      <c r="A92" s="270"/>
      <c r="B92" s="84"/>
    </row>
    <row r="93" customFormat="false" ht="15.75" hidden="false" customHeight="true" outlineLevel="0" collapsed="false">
      <c r="A93" s="270"/>
      <c r="B93" s="84"/>
    </row>
    <row r="94" customFormat="false" ht="15.75" hidden="false" customHeight="true" outlineLevel="0" collapsed="false">
      <c r="A94" s="270"/>
      <c r="B94" s="84"/>
    </row>
    <row r="95" customFormat="false" ht="15.75" hidden="false" customHeight="true" outlineLevel="0" collapsed="false">
      <c r="A95" s="270"/>
      <c r="B95" s="84"/>
    </row>
    <row r="96" customFormat="false" ht="15.75" hidden="false" customHeight="true" outlineLevel="0" collapsed="false">
      <c r="A96" s="270"/>
      <c r="B96" s="84"/>
    </row>
    <row r="97" customFormat="false" ht="15.75" hidden="false" customHeight="true" outlineLevel="0" collapsed="false">
      <c r="A97" s="270"/>
      <c r="B97" s="84"/>
    </row>
    <row r="98" customFormat="false" ht="15.75" hidden="false" customHeight="true" outlineLevel="0" collapsed="false">
      <c r="A98" s="270"/>
      <c r="B98" s="84"/>
    </row>
    <row r="99" customFormat="false" ht="15.75" hidden="false" customHeight="true" outlineLevel="0" collapsed="false">
      <c r="A99" s="270"/>
      <c r="B99" s="84"/>
    </row>
    <row r="100" customFormat="false" ht="15.75" hidden="false" customHeight="true" outlineLevel="0" collapsed="false">
      <c r="A100" s="270"/>
      <c r="B100" s="84"/>
    </row>
    <row r="101" customFormat="false" ht="15.75" hidden="false" customHeight="true" outlineLevel="0" collapsed="false">
      <c r="A101" s="270"/>
      <c r="B101" s="84"/>
    </row>
    <row r="102" customFormat="false" ht="15.75" hidden="false" customHeight="true" outlineLevel="0" collapsed="false">
      <c r="A102" s="270"/>
      <c r="B102" s="84"/>
    </row>
    <row r="103" customFormat="false" ht="15.75" hidden="false" customHeight="true" outlineLevel="0" collapsed="false">
      <c r="A103" s="270"/>
      <c r="B103" s="84"/>
    </row>
    <row r="104" customFormat="false" ht="15.75" hidden="false" customHeight="true" outlineLevel="0" collapsed="false">
      <c r="A104" s="270"/>
      <c r="B104" s="84"/>
    </row>
    <row r="105" customFormat="false" ht="15.75" hidden="false" customHeight="true" outlineLevel="0" collapsed="false">
      <c r="A105" s="270"/>
      <c r="B105" s="84"/>
    </row>
    <row r="106" customFormat="false" ht="15.75" hidden="false" customHeight="true" outlineLevel="0" collapsed="false">
      <c r="A106" s="270"/>
      <c r="B106" s="84"/>
    </row>
    <row r="107" customFormat="false" ht="15.75" hidden="false" customHeight="true" outlineLevel="0" collapsed="false">
      <c r="A107" s="270"/>
      <c r="B107" s="84"/>
    </row>
    <row r="108" customFormat="false" ht="15.75" hidden="false" customHeight="true" outlineLevel="0" collapsed="false">
      <c r="A108" s="270"/>
      <c r="B108" s="84"/>
    </row>
    <row r="109" customFormat="false" ht="15.75" hidden="false" customHeight="true" outlineLevel="0" collapsed="false">
      <c r="A109" s="270"/>
      <c r="B109" s="84"/>
    </row>
    <row r="110" customFormat="false" ht="15.75" hidden="false" customHeight="true" outlineLevel="0" collapsed="false">
      <c r="A110" s="270"/>
      <c r="B110" s="84"/>
    </row>
    <row r="111" customFormat="false" ht="15.75" hidden="false" customHeight="true" outlineLevel="0" collapsed="false">
      <c r="A111" s="270"/>
      <c r="B111" s="84"/>
    </row>
    <row r="112" customFormat="false" ht="15.75" hidden="false" customHeight="true" outlineLevel="0" collapsed="false">
      <c r="A112" s="270"/>
      <c r="B112" s="84"/>
    </row>
    <row r="113" customFormat="false" ht="15.75" hidden="false" customHeight="true" outlineLevel="0" collapsed="false">
      <c r="A113" s="270"/>
      <c r="B113" s="84"/>
    </row>
    <row r="114" customFormat="false" ht="15.75" hidden="false" customHeight="true" outlineLevel="0" collapsed="false">
      <c r="A114" s="270"/>
      <c r="B114" s="84"/>
    </row>
    <row r="115" customFormat="false" ht="15.75" hidden="false" customHeight="true" outlineLevel="0" collapsed="false">
      <c r="A115" s="270"/>
      <c r="B115" s="84"/>
    </row>
    <row r="116" customFormat="false" ht="15.75" hidden="false" customHeight="true" outlineLevel="0" collapsed="false">
      <c r="A116" s="270"/>
      <c r="B116" s="84"/>
    </row>
    <row r="117" customFormat="false" ht="15.75" hidden="false" customHeight="true" outlineLevel="0" collapsed="false">
      <c r="A117" s="270"/>
      <c r="B117" s="84"/>
    </row>
    <row r="118" customFormat="false" ht="15.75" hidden="false" customHeight="true" outlineLevel="0" collapsed="false">
      <c r="A118" s="270"/>
      <c r="B118" s="84"/>
    </row>
    <row r="119" customFormat="false" ht="15.75" hidden="false" customHeight="true" outlineLevel="0" collapsed="false">
      <c r="A119" s="270"/>
      <c r="B119" s="84"/>
    </row>
    <row r="120" customFormat="false" ht="15.75" hidden="false" customHeight="true" outlineLevel="0" collapsed="false">
      <c r="A120" s="270"/>
      <c r="B120" s="84"/>
    </row>
    <row r="121" customFormat="false" ht="15.75" hidden="false" customHeight="true" outlineLevel="0" collapsed="false">
      <c r="A121" s="270"/>
      <c r="B121" s="84"/>
    </row>
    <row r="122" customFormat="false" ht="15.75" hidden="false" customHeight="true" outlineLevel="0" collapsed="false">
      <c r="A122" s="270"/>
      <c r="B122" s="84"/>
    </row>
    <row r="123" customFormat="false" ht="15.75" hidden="false" customHeight="true" outlineLevel="0" collapsed="false">
      <c r="A123" s="270"/>
      <c r="B123" s="84"/>
    </row>
    <row r="124" customFormat="false" ht="15.75" hidden="false" customHeight="true" outlineLevel="0" collapsed="false">
      <c r="A124" s="270"/>
      <c r="B124" s="84"/>
    </row>
    <row r="125" customFormat="false" ht="15.75" hidden="false" customHeight="true" outlineLevel="0" collapsed="false">
      <c r="A125" s="270"/>
      <c r="B125" s="84"/>
    </row>
    <row r="126" customFormat="false" ht="15.75" hidden="false" customHeight="true" outlineLevel="0" collapsed="false">
      <c r="A126" s="270"/>
      <c r="B126" s="84"/>
    </row>
    <row r="127" customFormat="false" ht="15.75" hidden="false" customHeight="true" outlineLevel="0" collapsed="false">
      <c r="A127" s="270"/>
      <c r="B127" s="84"/>
    </row>
    <row r="128" customFormat="false" ht="15.75" hidden="false" customHeight="true" outlineLevel="0" collapsed="false">
      <c r="A128" s="270"/>
      <c r="B128" s="84"/>
    </row>
    <row r="129" customFormat="false" ht="15.75" hidden="false" customHeight="true" outlineLevel="0" collapsed="false">
      <c r="A129" s="270"/>
      <c r="B129" s="84"/>
    </row>
    <row r="130" customFormat="false" ht="15.75" hidden="false" customHeight="true" outlineLevel="0" collapsed="false">
      <c r="A130" s="270"/>
      <c r="B130" s="84"/>
    </row>
    <row r="131" customFormat="false" ht="15.75" hidden="false" customHeight="true" outlineLevel="0" collapsed="false">
      <c r="A131" s="270"/>
      <c r="B131" s="84"/>
    </row>
    <row r="132" customFormat="false" ht="15.75" hidden="false" customHeight="true" outlineLevel="0" collapsed="false">
      <c r="A132" s="270"/>
      <c r="B132" s="84"/>
    </row>
    <row r="133" customFormat="false" ht="15.75" hidden="false" customHeight="true" outlineLevel="0" collapsed="false">
      <c r="A133" s="270"/>
      <c r="B133" s="84"/>
    </row>
    <row r="134" customFormat="false" ht="15.75" hidden="false" customHeight="true" outlineLevel="0" collapsed="false">
      <c r="A134" s="270"/>
      <c r="B134" s="84"/>
    </row>
    <row r="135" customFormat="false" ht="15.75" hidden="false" customHeight="true" outlineLevel="0" collapsed="false">
      <c r="A135" s="270"/>
      <c r="B135" s="84"/>
    </row>
    <row r="136" customFormat="false" ht="15.75" hidden="false" customHeight="true" outlineLevel="0" collapsed="false">
      <c r="A136" s="270"/>
      <c r="B136" s="84"/>
    </row>
    <row r="137" customFormat="false" ht="15.75" hidden="false" customHeight="true" outlineLevel="0" collapsed="false">
      <c r="A137" s="270"/>
      <c r="B137" s="84"/>
    </row>
    <row r="138" customFormat="false" ht="15.75" hidden="false" customHeight="true" outlineLevel="0" collapsed="false">
      <c r="A138" s="270"/>
      <c r="B138" s="84"/>
    </row>
    <row r="139" customFormat="false" ht="15.75" hidden="false" customHeight="true" outlineLevel="0" collapsed="false">
      <c r="A139" s="270"/>
      <c r="B139" s="84"/>
    </row>
    <row r="140" customFormat="false" ht="15.75" hidden="false" customHeight="true" outlineLevel="0" collapsed="false">
      <c r="A140" s="270"/>
      <c r="B140" s="84"/>
    </row>
    <row r="141" customFormat="false" ht="15.75" hidden="false" customHeight="true" outlineLevel="0" collapsed="false">
      <c r="A141" s="270"/>
      <c r="B141" s="84"/>
    </row>
    <row r="142" customFormat="false" ht="15.75" hidden="false" customHeight="true" outlineLevel="0" collapsed="false">
      <c r="A142" s="270"/>
      <c r="B142" s="84"/>
    </row>
    <row r="143" customFormat="false" ht="15.75" hidden="false" customHeight="true" outlineLevel="0" collapsed="false">
      <c r="A143" s="270"/>
      <c r="B143" s="84"/>
    </row>
    <row r="144" customFormat="false" ht="15.75" hidden="false" customHeight="true" outlineLevel="0" collapsed="false">
      <c r="A144" s="270"/>
      <c r="B144" s="84"/>
    </row>
    <row r="145" customFormat="false" ht="15.75" hidden="false" customHeight="true" outlineLevel="0" collapsed="false">
      <c r="A145" s="270"/>
      <c r="B145" s="84"/>
    </row>
    <row r="146" customFormat="false" ht="15.75" hidden="false" customHeight="true" outlineLevel="0" collapsed="false">
      <c r="A146" s="270"/>
      <c r="B146" s="84"/>
    </row>
    <row r="147" customFormat="false" ht="15.75" hidden="false" customHeight="true" outlineLevel="0" collapsed="false">
      <c r="A147" s="270"/>
      <c r="B147" s="84"/>
    </row>
    <row r="148" customFormat="false" ht="15.75" hidden="false" customHeight="true" outlineLevel="0" collapsed="false">
      <c r="A148" s="270"/>
      <c r="B148" s="84"/>
    </row>
    <row r="149" customFormat="false" ht="15.75" hidden="false" customHeight="true" outlineLevel="0" collapsed="false">
      <c r="A149" s="270"/>
      <c r="B149" s="84"/>
    </row>
    <row r="150" customFormat="false" ht="15.75" hidden="false" customHeight="true" outlineLevel="0" collapsed="false">
      <c r="A150" s="270"/>
      <c r="B150" s="84"/>
    </row>
    <row r="151" customFormat="false" ht="15.75" hidden="false" customHeight="true" outlineLevel="0" collapsed="false">
      <c r="A151" s="270"/>
      <c r="B151" s="84"/>
    </row>
    <row r="152" customFormat="false" ht="15.75" hidden="false" customHeight="true" outlineLevel="0" collapsed="false">
      <c r="A152" s="270"/>
      <c r="B152" s="84"/>
    </row>
    <row r="153" customFormat="false" ht="15.75" hidden="false" customHeight="true" outlineLevel="0" collapsed="false">
      <c r="A153" s="270"/>
      <c r="B153" s="84"/>
    </row>
    <row r="154" customFormat="false" ht="15.75" hidden="false" customHeight="true" outlineLevel="0" collapsed="false">
      <c r="A154" s="270"/>
      <c r="B154" s="84"/>
    </row>
    <row r="155" customFormat="false" ht="15.75" hidden="false" customHeight="true" outlineLevel="0" collapsed="false">
      <c r="A155" s="270"/>
      <c r="B155" s="84"/>
    </row>
    <row r="156" customFormat="false" ht="15.75" hidden="false" customHeight="true" outlineLevel="0" collapsed="false">
      <c r="A156" s="270"/>
      <c r="B156" s="84"/>
    </row>
    <row r="157" customFormat="false" ht="15.75" hidden="false" customHeight="true" outlineLevel="0" collapsed="false">
      <c r="A157" s="270"/>
      <c r="B157" s="84"/>
    </row>
    <row r="158" customFormat="false" ht="15.75" hidden="false" customHeight="true" outlineLevel="0" collapsed="false">
      <c r="A158" s="270"/>
      <c r="B158" s="84"/>
    </row>
    <row r="159" customFormat="false" ht="15.75" hidden="false" customHeight="true" outlineLevel="0" collapsed="false">
      <c r="A159" s="270"/>
      <c r="B159" s="84"/>
    </row>
    <row r="160" customFormat="false" ht="15.75" hidden="false" customHeight="true" outlineLevel="0" collapsed="false">
      <c r="A160" s="270"/>
      <c r="B160" s="84"/>
    </row>
    <row r="161" customFormat="false" ht="15.75" hidden="false" customHeight="true" outlineLevel="0" collapsed="false">
      <c r="A161" s="270"/>
      <c r="B161" s="84"/>
    </row>
    <row r="162" customFormat="false" ht="15.75" hidden="false" customHeight="true" outlineLevel="0" collapsed="false">
      <c r="A162" s="270"/>
      <c r="B162" s="84"/>
    </row>
    <row r="163" customFormat="false" ht="15.75" hidden="false" customHeight="true" outlineLevel="0" collapsed="false">
      <c r="A163" s="270"/>
      <c r="B163" s="84"/>
    </row>
    <row r="164" customFormat="false" ht="15.75" hidden="false" customHeight="true" outlineLevel="0" collapsed="false">
      <c r="A164" s="270"/>
      <c r="B164" s="84"/>
    </row>
    <row r="165" customFormat="false" ht="15.75" hidden="false" customHeight="true" outlineLevel="0" collapsed="false">
      <c r="A165" s="270"/>
      <c r="B165" s="84"/>
    </row>
    <row r="166" customFormat="false" ht="15.75" hidden="false" customHeight="true" outlineLevel="0" collapsed="false">
      <c r="A166" s="270"/>
      <c r="B166" s="84"/>
    </row>
    <row r="167" customFormat="false" ht="15.75" hidden="false" customHeight="true" outlineLevel="0" collapsed="false">
      <c r="A167" s="270"/>
      <c r="B167" s="84"/>
    </row>
    <row r="168" customFormat="false" ht="15.75" hidden="false" customHeight="true" outlineLevel="0" collapsed="false">
      <c r="A168" s="270"/>
      <c r="B168" s="84"/>
    </row>
    <row r="169" customFormat="false" ht="15.75" hidden="false" customHeight="true" outlineLevel="0" collapsed="false">
      <c r="A169" s="270"/>
      <c r="B169" s="84"/>
    </row>
    <row r="170" customFormat="false" ht="15.75" hidden="false" customHeight="true" outlineLevel="0" collapsed="false">
      <c r="A170" s="270"/>
      <c r="B170" s="84"/>
    </row>
    <row r="171" customFormat="false" ht="15.75" hidden="false" customHeight="true" outlineLevel="0" collapsed="false">
      <c r="A171" s="270"/>
      <c r="B171" s="84"/>
    </row>
    <row r="172" customFormat="false" ht="15.75" hidden="false" customHeight="true" outlineLevel="0" collapsed="false">
      <c r="A172" s="270"/>
      <c r="B172" s="84"/>
    </row>
    <row r="173" customFormat="false" ht="15.75" hidden="false" customHeight="true" outlineLevel="0" collapsed="false">
      <c r="A173" s="270"/>
      <c r="B173" s="84"/>
    </row>
    <row r="174" customFormat="false" ht="15.75" hidden="false" customHeight="true" outlineLevel="0" collapsed="false">
      <c r="A174" s="270"/>
      <c r="B174" s="84"/>
    </row>
    <row r="175" customFormat="false" ht="15.75" hidden="false" customHeight="true" outlineLevel="0" collapsed="false">
      <c r="A175" s="270"/>
      <c r="B175" s="84"/>
    </row>
    <row r="176" customFormat="false" ht="15.75" hidden="false" customHeight="true" outlineLevel="0" collapsed="false">
      <c r="A176" s="270"/>
      <c r="B176" s="84"/>
    </row>
    <row r="177" customFormat="false" ht="15.75" hidden="false" customHeight="true" outlineLevel="0" collapsed="false">
      <c r="A177" s="270"/>
      <c r="B177" s="84"/>
    </row>
    <row r="178" customFormat="false" ht="15.75" hidden="false" customHeight="true" outlineLevel="0" collapsed="false">
      <c r="A178" s="270"/>
      <c r="B178" s="84"/>
    </row>
    <row r="179" customFormat="false" ht="15.75" hidden="false" customHeight="true" outlineLevel="0" collapsed="false">
      <c r="A179" s="270"/>
      <c r="B179" s="84"/>
    </row>
    <row r="180" customFormat="false" ht="15.75" hidden="false" customHeight="true" outlineLevel="0" collapsed="false">
      <c r="A180" s="270"/>
      <c r="B180" s="84"/>
    </row>
    <row r="181" customFormat="false" ht="15.75" hidden="false" customHeight="true" outlineLevel="0" collapsed="false">
      <c r="A181" s="270"/>
      <c r="B181" s="84"/>
    </row>
    <row r="182" customFormat="false" ht="15.75" hidden="false" customHeight="true" outlineLevel="0" collapsed="false">
      <c r="A182" s="270"/>
      <c r="B182" s="84"/>
    </row>
    <row r="183" customFormat="false" ht="15.75" hidden="false" customHeight="true" outlineLevel="0" collapsed="false">
      <c r="A183" s="270"/>
      <c r="B183" s="84"/>
    </row>
    <row r="184" customFormat="false" ht="15.75" hidden="false" customHeight="true" outlineLevel="0" collapsed="false">
      <c r="A184" s="270"/>
      <c r="B184" s="84"/>
    </row>
    <row r="185" customFormat="false" ht="15.75" hidden="false" customHeight="true" outlineLevel="0" collapsed="false">
      <c r="A185" s="270"/>
      <c r="B185" s="84"/>
    </row>
    <row r="186" customFormat="false" ht="15.75" hidden="false" customHeight="true" outlineLevel="0" collapsed="false">
      <c r="A186" s="270"/>
      <c r="B186" s="84"/>
    </row>
    <row r="187" customFormat="false" ht="15.75" hidden="false" customHeight="true" outlineLevel="0" collapsed="false">
      <c r="A187" s="270"/>
      <c r="B187" s="84"/>
    </row>
    <row r="188" customFormat="false" ht="15.75" hidden="false" customHeight="true" outlineLevel="0" collapsed="false">
      <c r="A188" s="270"/>
      <c r="B188" s="84"/>
    </row>
    <row r="189" customFormat="false" ht="15.75" hidden="false" customHeight="true" outlineLevel="0" collapsed="false">
      <c r="A189" s="270"/>
      <c r="B189" s="84"/>
    </row>
    <row r="190" customFormat="false" ht="15.75" hidden="false" customHeight="true" outlineLevel="0" collapsed="false">
      <c r="A190" s="270"/>
      <c r="B190" s="84"/>
    </row>
    <row r="191" customFormat="false" ht="15.75" hidden="false" customHeight="true" outlineLevel="0" collapsed="false">
      <c r="A191" s="270"/>
      <c r="B191" s="84"/>
    </row>
    <row r="192" customFormat="false" ht="15.75" hidden="false" customHeight="true" outlineLevel="0" collapsed="false">
      <c r="A192" s="270"/>
      <c r="B192" s="84"/>
    </row>
    <row r="193" customFormat="false" ht="15.75" hidden="false" customHeight="true" outlineLevel="0" collapsed="false">
      <c r="A193" s="270"/>
      <c r="B193" s="84"/>
    </row>
    <row r="194" customFormat="false" ht="15.75" hidden="false" customHeight="true" outlineLevel="0" collapsed="false">
      <c r="A194" s="270"/>
      <c r="B194" s="84"/>
    </row>
    <row r="195" customFormat="false" ht="15.75" hidden="false" customHeight="true" outlineLevel="0" collapsed="false">
      <c r="A195" s="270"/>
      <c r="B195" s="84"/>
    </row>
    <row r="196" customFormat="false" ht="15.75" hidden="false" customHeight="true" outlineLevel="0" collapsed="false">
      <c r="A196" s="270"/>
      <c r="B196" s="84"/>
    </row>
    <row r="197" customFormat="false" ht="15.75" hidden="false" customHeight="true" outlineLevel="0" collapsed="false">
      <c r="A197" s="270"/>
      <c r="B197" s="84"/>
    </row>
    <row r="198" customFormat="false" ht="15.75" hidden="false" customHeight="true" outlineLevel="0" collapsed="false">
      <c r="A198" s="270"/>
      <c r="B198" s="84"/>
    </row>
    <row r="199" customFormat="false" ht="15.75" hidden="false" customHeight="true" outlineLevel="0" collapsed="false">
      <c r="A199" s="270"/>
      <c r="B199" s="84"/>
    </row>
    <row r="200" customFormat="false" ht="15.75" hidden="false" customHeight="true" outlineLevel="0" collapsed="false">
      <c r="A200" s="270"/>
      <c r="B200" s="84"/>
    </row>
    <row r="201" customFormat="false" ht="15.75" hidden="false" customHeight="true" outlineLevel="0" collapsed="false">
      <c r="A201" s="270"/>
      <c r="B201" s="84"/>
    </row>
    <row r="202" customFormat="false" ht="15.75" hidden="false" customHeight="true" outlineLevel="0" collapsed="false">
      <c r="A202" s="270"/>
      <c r="B202" s="84"/>
    </row>
    <row r="203" customFormat="false" ht="15.75" hidden="false" customHeight="true" outlineLevel="0" collapsed="false">
      <c r="A203" s="270"/>
      <c r="B203" s="84"/>
    </row>
    <row r="204" customFormat="false" ht="15.75" hidden="false" customHeight="true" outlineLevel="0" collapsed="false">
      <c r="A204" s="270"/>
      <c r="B204" s="84"/>
    </row>
    <row r="205" customFormat="false" ht="15.75" hidden="false" customHeight="true" outlineLevel="0" collapsed="false">
      <c r="A205" s="270"/>
      <c r="B205" s="84"/>
    </row>
    <row r="206" customFormat="false" ht="15.75" hidden="false" customHeight="true" outlineLevel="0" collapsed="false">
      <c r="A206" s="270"/>
      <c r="B206" s="84"/>
    </row>
    <row r="207" customFormat="false" ht="15.75" hidden="false" customHeight="true" outlineLevel="0" collapsed="false">
      <c r="A207" s="270"/>
      <c r="B207" s="84"/>
    </row>
    <row r="208" customFormat="false" ht="15.75" hidden="false" customHeight="true" outlineLevel="0" collapsed="false">
      <c r="A208" s="270"/>
      <c r="B208" s="84"/>
    </row>
    <row r="209" customFormat="false" ht="15.75" hidden="false" customHeight="true" outlineLevel="0" collapsed="false">
      <c r="A209" s="270"/>
      <c r="B209" s="84"/>
    </row>
    <row r="210" customFormat="false" ht="15.75" hidden="false" customHeight="true" outlineLevel="0" collapsed="false">
      <c r="A210" s="270"/>
      <c r="B210" s="84"/>
    </row>
    <row r="211" customFormat="false" ht="15.75" hidden="false" customHeight="true" outlineLevel="0" collapsed="false">
      <c r="A211" s="270"/>
      <c r="B211" s="84"/>
    </row>
    <row r="212" customFormat="false" ht="15.75" hidden="false" customHeight="true" outlineLevel="0" collapsed="false">
      <c r="A212" s="270"/>
      <c r="B212" s="84"/>
    </row>
    <row r="213" customFormat="false" ht="15.75" hidden="false" customHeight="true" outlineLevel="0" collapsed="false">
      <c r="A213" s="270"/>
      <c r="B213" s="84"/>
    </row>
    <row r="214" customFormat="false" ht="15.75" hidden="false" customHeight="true" outlineLevel="0" collapsed="false">
      <c r="A214" s="270"/>
      <c r="B214" s="84"/>
    </row>
    <row r="215" customFormat="false" ht="15.75" hidden="false" customHeight="true" outlineLevel="0" collapsed="false">
      <c r="A215" s="270"/>
      <c r="B215" s="84"/>
    </row>
    <row r="216" customFormat="false" ht="15.75" hidden="false" customHeight="true" outlineLevel="0" collapsed="false">
      <c r="A216" s="270"/>
      <c r="B216" s="84"/>
    </row>
    <row r="217" customFormat="false" ht="15.75" hidden="false" customHeight="true" outlineLevel="0" collapsed="false">
      <c r="A217" s="270"/>
      <c r="B217" s="84"/>
    </row>
    <row r="218" customFormat="false" ht="15.75" hidden="false" customHeight="true" outlineLevel="0" collapsed="false">
      <c r="A218" s="270"/>
      <c r="B218" s="84"/>
    </row>
    <row r="219" customFormat="false" ht="15.75" hidden="false" customHeight="true" outlineLevel="0" collapsed="false">
      <c r="A219" s="270"/>
      <c r="B219" s="84"/>
    </row>
    <row r="220" customFormat="false" ht="15.75" hidden="false" customHeight="true" outlineLevel="0" collapsed="false">
      <c r="A220" s="270"/>
      <c r="B220" s="84"/>
    </row>
    <row r="221" customFormat="false" ht="15.75" hidden="false" customHeight="true" outlineLevel="0" collapsed="false">
      <c r="A221" s="270"/>
      <c r="B221" s="84"/>
    </row>
    <row r="222" customFormat="false" ht="15.75" hidden="false" customHeight="true" outlineLevel="0" collapsed="false">
      <c r="A222" s="270"/>
      <c r="B222" s="84"/>
    </row>
    <row r="223" customFormat="false" ht="15.75" hidden="false" customHeight="true" outlineLevel="0" collapsed="false">
      <c r="A223" s="270"/>
      <c r="B223" s="84"/>
    </row>
    <row r="224" customFormat="false" ht="15.75" hidden="false" customHeight="true" outlineLevel="0" collapsed="false">
      <c r="A224" s="270"/>
      <c r="B224" s="84"/>
    </row>
    <row r="225" customFormat="false" ht="15.75" hidden="false" customHeight="true" outlineLevel="0" collapsed="false">
      <c r="A225" s="270"/>
      <c r="B225" s="84"/>
    </row>
    <row r="226" customFormat="false" ht="15.75" hidden="false" customHeight="true" outlineLevel="0" collapsed="false">
      <c r="A226" s="270"/>
      <c r="B226" s="84"/>
    </row>
    <row r="227" customFormat="false" ht="15.75" hidden="false" customHeight="true" outlineLevel="0" collapsed="false">
      <c r="A227" s="270"/>
      <c r="B227" s="84"/>
    </row>
    <row r="228" customFormat="false" ht="15.75" hidden="false" customHeight="true" outlineLevel="0" collapsed="false">
      <c r="A228" s="270"/>
      <c r="B228" s="84"/>
    </row>
    <row r="229" customFormat="false" ht="15.75" hidden="false" customHeight="true" outlineLevel="0" collapsed="false">
      <c r="A229" s="270"/>
      <c r="B229" s="84"/>
    </row>
    <row r="230" customFormat="false" ht="15.75" hidden="false" customHeight="true" outlineLevel="0" collapsed="false">
      <c r="A230" s="270"/>
      <c r="B230" s="84"/>
    </row>
    <row r="231" customFormat="false" ht="15.75" hidden="false" customHeight="true" outlineLevel="0" collapsed="false">
      <c r="A231" s="270"/>
      <c r="B231" s="84"/>
    </row>
    <row r="232" customFormat="false" ht="15.75" hidden="false" customHeight="true" outlineLevel="0" collapsed="false">
      <c r="A232" s="270"/>
      <c r="B232" s="84"/>
    </row>
    <row r="233" customFormat="false" ht="15.75" hidden="false" customHeight="true" outlineLevel="0" collapsed="false">
      <c r="A233" s="270"/>
      <c r="B233" s="84"/>
    </row>
    <row r="234" customFormat="false" ht="15.75" hidden="false" customHeight="true" outlineLevel="0" collapsed="false">
      <c r="A234" s="270"/>
      <c r="B234" s="84"/>
    </row>
    <row r="235" customFormat="false" ht="15.75" hidden="false" customHeight="true" outlineLevel="0" collapsed="false">
      <c r="A235" s="270"/>
      <c r="B235" s="84"/>
    </row>
    <row r="236" customFormat="false" ht="15.75" hidden="false" customHeight="true" outlineLevel="0" collapsed="false">
      <c r="A236" s="270"/>
      <c r="B236" s="84"/>
    </row>
    <row r="237" customFormat="false" ht="15.75" hidden="false" customHeight="true" outlineLevel="0" collapsed="false">
      <c r="A237" s="270"/>
      <c r="B237" s="84"/>
    </row>
    <row r="238" customFormat="false" ht="15.75" hidden="false" customHeight="true" outlineLevel="0" collapsed="false">
      <c r="A238" s="270"/>
      <c r="B238" s="84"/>
    </row>
    <row r="239" customFormat="false" ht="15.75" hidden="false" customHeight="true" outlineLevel="0" collapsed="false">
      <c r="A239" s="270"/>
      <c r="B239" s="84"/>
    </row>
    <row r="240" customFormat="false" ht="15.75" hidden="false" customHeight="true" outlineLevel="0" collapsed="false">
      <c r="A240" s="270"/>
      <c r="B240" s="84"/>
    </row>
    <row r="241" customFormat="false" ht="15.75" hidden="false" customHeight="true" outlineLevel="0" collapsed="false">
      <c r="A241" s="270"/>
      <c r="B241" s="84"/>
    </row>
    <row r="242" customFormat="false" ht="15.75" hidden="false" customHeight="true" outlineLevel="0" collapsed="false">
      <c r="A242" s="270"/>
      <c r="B242" s="84"/>
    </row>
    <row r="243" customFormat="false" ht="15.75" hidden="false" customHeight="true" outlineLevel="0" collapsed="false">
      <c r="A243" s="270"/>
      <c r="B243" s="84"/>
    </row>
    <row r="244" customFormat="false" ht="15.75" hidden="false" customHeight="true" outlineLevel="0" collapsed="false">
      <c r="A244" s="270"/>
      <c r="B244" s="84"/>
    </row>
    <row r="245" customFormat="false" ht="15.75" hidden="false" customHeight="true" outlineLevel="0" collapsed="false">
      <c r="A245" s="270"/>
      <c r="B245" s="84"/>
    </row>
    <row r="246" customFormat="false" ht="15.75" hidden="false" customHeight="true" outlineLevel="0" collapsed="false">
      <c r="A246" s="270"/>
      <c r="B246" s="84"/>
    </row>
    <row r="247" customFormat="false" ht="15.75" hidden="false" customHeight="true" outlineLevel="0" collapsed="false">
      <c r="A247" s="270"/>
      <c r="B247" s="84"/>
    </row>
    <row r="248" customFormat="false" ht="15.75" hidden="false" customHeight="true" outlineLevel="0" collapsed="false">
      <c r="A248" s="270"/>
      <c r="B248" s="84"/>
    </row>
    <row r="249" customFormat="false" ht="15.75" hidden="false" customHeight="true" outlineLevel="0" collapsed="false">
      <c r="A249" s="270"/>
      <c r="B249" s="84"/>
    </row>
    <row r="250" customFormat="false" ht="15.75" hidden="false" customHeight="true" outlineLevel="0" collapsed="false">
      <c r="A250" s="270"/>
      <c r="B250" s="84"/>
    </row>
    <row r="251" customFormat="false" ht="15.75" hidden="false" customHeight="true" outlineLevel="0" collapsed="false">
      <c r="A251" s="270"/>
      <c r="B251" s="84"/>
    </row>
    <row r="252" customFormat="false" ht="15.75" hidden="false" customHeight="true" outlineLevel="0" collapsed="false">
      <c r="A252" s="270"/>
      <c r="B252" s="84"/>
    </row>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710937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4.67"/>
    <col collapsed="false" customWidth="true" hidden="false" outlineLevel="0" max="5" min="5" style="0" width="76.67"/>
  </cols>
  <sheetData>
    <row r="1" customFormat="false" ht="17" hidden="false" customHeight="false" outlineLevel="0" collapsed="false">
      <c r="A1" s="71" t="s">
        <v>57</v>
      </c>
      <c r="B1" s="176" t="s">
        <v>359</v>
      </c>
      <c r="C1" s="176" t="s">
        <v>1158</v>
      </c>
      <c r="D1" s="141" t="s">
        <v>1462</v>
      </c>
      <c r="E1" s="176" t="s">
        <v>1159</v>
      </c>
    </row>
    <row r="2" customFormat="false" ht="17" hidden="false" customHeight="false" outlineLevel="0" collapsed="false">
      <c r="A2" s="234" t="s">
        <v>67</v>
      </c>
      <c r="B2" s="235" t="str">
        <f aca="false">VLOOKUP(A2,ProcessDefinitionsTab,2,0)</f>
        <v>Identity Domain General</v>
      </c>
      <c r="C2" s="236"/>
      <c r="D2" s="237"/>
      <c r="E2" s="236"/>
      <c r="F2" s="244"/>
      <c r="G2" s="244"/>
      <c r="H2" s="244"/>
      <c r="I2" s="244"/>
      <c r="J2" s="244"/>
      <c r="K2" s="244"/>
      <c r="L2" s="244"/>
      <c r="M2" s="244"/>
      <c r="N2" s="244"/>
      <c r="O2" s="244"/>
      <c r="P2" s="244"/>
      <c r="Q2" s="244"/>
      <c r="R2" s="244"/>
      <c r="S2" s="244"/>
      <c r="T2" s="244"/>
      <c r="U2" s="244"/>
      <c r="V2" s="244"/>
      <c r="W2" s="244"/>
      <c r="X2" s="244"/>
      <c r="Y2" s="244"/>
    </row>
    <row r="3" customFormat="false" ht="68" hidden="false" customHeight="false" outlineLevel="0" collapsed="false">
      <c r="A3" s="71"/>
      <c r="B3" s="28" t="s">
        <v>49</v>
      </c>
      <c r="C3" s="28" t="s">
        <v>1463</v>
      </c>
      <c r="D3" s="154" t="s">
        <v>1464</v>
      </c>
      <c r="E3" s="28" t="s">
        <v>1465</v>
      </c>
    </row>
    <row r="4" customFormat="false" ht="68" hidden="false" customHeight="false" outlineLevel="0" collapsed="false">
      <c r="A4" s="71"/>
      <c r="B4" s="176"/>
      <c r="C4" s="28" t="s">
        <v>1466</v>
      </c>
      <c r="D4" s="154" t="s">
        <v>1464</v>
      </c>
      <c r="E4" s="28" t="s">
        <v>1467</v>
      </c>
    </row>
    <row r="5" customFormat="false" ht="51" hidden="false" customHeight="false" outlineLevel="0" collapsed="false">
      <c r="A5" s="71"/>
      <c r="B5" s="176"/>
      <c r="C5" s="28" t="s">
        <v>1468</v>
      </c>
      <c r="D5" s="154" t="s">
        <v>1464</v>
      </c>
      <c r="E5" s="28" t="s">
        <v>1469</v>
      </c>
    </row>
    <row r="6" customFormat="false" ht="51" hidden="false" customHeight="false" outlineLevel="0" collapsed="false">
      <c r="A6" s="71"/>
      <c r="B6" s="176"/>
      <c r="C6" s="28" t="s">
        <v>1470</v>
      </c>
      <c r="D6" s="154" t="s">
        <v>1464</v>
      </c>
      <c r="E6" s="28" t="s">
        <v>1471</v>
      </c>
    </row>
    <row r="7" customFormat="false" ht="85" hidden="false" customHeight="false" outlineLevel="0" collapsed="false">
      <c r="A7" s="71"/>
      <c r="B7" s="176"/>
      <c r="C7" s="28" t="s">
        <v>1472</v>
      </c>
      <c r="D7" s="154" t="s">
        <v>1464</v>
      </c>
      <c r="E7" s="28" t="s">
        <v>1473</v>
      </c>
    </row>
    <row r="8" customFormat="false" ht="34" hidden="false" customHeight="false" outlineLevel="0" collapsed="false">
      <c r="A8" s="71"/>
      <c r="B8" s="176"/>
      <c r="C8" s="28" t="s">
        <v>1474</v>
      </c>
      <c r="D8" s="154" t="s">
        <v>1464</v>
      </c>
      <c r="E8" s="28" t="s">
        <v>1475</v>
      </c>
    </row>
    <row r="9" customFormat="false" ht="51" hidden="false" customHeight="false" outlineLevel="0" collapsed="false">
      <c r="A9" s="71"/>
      <c r="B9" s="176"/>
      <c r="C9" s="28" t="s">
        <v>1476</v>
      </c>
      <c r="D9" s="154" t="s">
        <v>1464</v>
      </c>
      <c r="E9" s="28" t="s">
        <v>1477</v>
      </c>
    </row>
    <row r="10" customFormat="false" ht="17" hidden="false" customHeight="false" outlineLevel="0" collapsed="false">
      <c r="A10" s="71"/>
      <c r="B10" s="176"/>
      <c r="C10" s="28" t="s">
        <v>1478</v>
      </c>
      <c r="D10" s="154" t="s">
        <v>1464</v>
      </c>
      <c r="E10" s="152"/>
    </row>
    <row r="11" customFormat="false" ht="51" hidden="false" customHeight="false" outlineLevel="0" collapsed="false">
      <c r="A11" s="71"/>
      <c r="B11" s="176"/>
      <c r="C11" s="28" t="s">
        <v>1479</v>
      </c>
      <c r="D11" s="154" t="s">
        <v>1464</v>
      </c>
      <c r="E11" s="28" t="s">
        <v>1480</v>
      </c>
    </row>
    <row r="12" customFormat="false" ht="17" hidden="false" customHeight="false" outlineLevel="0" collapsed="false">
      <c r="A12" s="271" t="s">
        <v>103</v>
      </c>
      <c r="B12" s="235" t="str">
        <f aca="false">VLOOKUP(A12,ProcessDefinitionsTab,2,0)</f>
        <v>Identity Resolution</v>
      </c>
      <c r="C12" s="236"/>
      <c r="D12" s="237"/>
      <c r="E12" s="236"/>
      <c r="F12" s="244"/>
      <c r="G12" s="244"/>
      <c r="H12" s="244"/>
      <c r="I12" s="244"/>
      <c r="J12" s="244"/>
      <c r="K12" s="244"/>
      <c r="L12" s="244"/>
      <c r="M12" s="244"/>
      <c r="N12" s="244"/>
      <c r="O12" s="244"/>
      <c r="P12" s="244"/>
      <c r="Q12" s="244"/>
      <c r="R12" s="244"/>
      <c r="S12" s="244"/>
      <c r="T12" s="244"/>
      <c r="U12" s="244"/>
      <c r="V12" s="244"/>
      <c r="W12" s="244"/>
      <c r="X12" s="244"/>
      <c r="Y12" s="244"/>
    </row>
    <row r="13" customFormat="false" ht="51" hidden="false" customHeight="false" outlineLevel="0" collapsed="false">
      <c r="A13" s="71"/>
      <c r="B13" s="28" t="str">
        <f aca="false">VLOOKUP(A12,ProcessDefinitionsTab,3,0)</f>
        <v>Identity Resolution is the process of establishing the uniqueness of a Subject within a population through the use of identity information.</v>
      </c>
      <c r="C13" s="28" t="s">
        <v>49</v>
      </c>
      <c r="D13" s="154" t="s">
        <v>49</v>
      </c>
      <c r="E13" s="28" t="s">
        <v>49</v>
      </c>
    </row>
    <row r="14" customFormat="false" ht="17" hidden="false" customHeight="false" outlineLevel="0" collapsed="false">
      <c r="A14" s="71"/>
      <c r="B14" s="28"/>
      <c r="C14" s="28" t="s">
        <v>1481</v>
      </c>
      <c r="D14" s="154" t="s">
        <v>1464</v>
      </c>
      <c r="E14" s="28" t="s">
        <v>1482</v>
      </c>
    </row>
    <row r="15" customFormat="false" ht="17" hidden="false" customHeight="false" outlineLevel="0" collapsed="false">
      <c r="A15" s="271" t="s">
        <v>95</v>
      </c>
      <c r="B15" s="235" t="str">
        <f aca="false">VLOOKUP(A15,ProcessDefinitionsTab,2,0)</f>
        <v>Identity Information Validation</v>
      </c>
      <c r="C15" s="236"/>
      <c r="D15" s="237"/>
      <c r="E15" s="236"/>
      <c r="F15" s="244"/>
      <c r="G15" s="244"/>
      <c r="H15" s="244"/>
      <c r="I15" s="244"/>
      <c r="J15" s="244"/>
      <c r="K15" s="244"/>
      <c r="L15" s="244"/>
      <c r="M15" s="244"/>
      <c r="N15" s="244"/>
      <c r="O15" s="244"/>
      <c r="P15" s="244"/>
      <c r="Q15" s="244"/>
      <c r="R15" s="244"/>
      <c r="S15" s="244"/>
      <c r="T15" s="244"/>
      <c r="U15" s="244"/>
      <c r="V15" s="244"/>
      <c r="W15" s="244"/>
      <c r="X15" s="244"/>
      <c r="Y15" s="244"/>
    </row>
    <row r="16" customFormat="false" ht="51" hidden="false" customHeight="false" outlineLevel="0" collapsed="false">
      <c r="A16" s="71"/>
      <c r="B16" s="28" t="str">
        <f aca="false">VLOOKUP(A15,ProcessDefinitionsTab,3,0)</f>
        <v>Identity Information Validation is the process of confirming the accuracy of identity information about a Subject as established by the Issuer. </v>
      </c>
      <c r="C16" s="152"/>
      <c r="D16" s="152"/>
      <c r="E16" s="152"/>
    </row>
    <row r="17" customFormat="false" ht="34" hidden="false" customHeight="false" outlineLevel="0" collapsed="false">
      <c r="A17" s="71"/>
      <c r="B17" s="28"/>
      <c r="C17" s="28" t="s">
        <v>1483</v>
      </c>
      <c r="D17" s="154" t="s">
        <v>1484</v>
      </c>
      <c r="E17" s="28" t="s">
        <v>1485</v>
      </c>
    </row>
    <row r="18" customFormat="false" ht="119" hidden="false" customHeight="false" outlineLevel="0" collapsed="false">
      <c r="A18" s="256"/>
      <c r="B18" s="257"/>
      <c r="C18" s="28" t="s">
        <v>1486</v>
      </c>
      <c r="D18" s="154" t="s">
        <v>1487</v>
      </c>
      <c r="E18" s="28" t="s">
        <v>1488</v>
      </c>
    </row>
    <row r="19" customFormat="false" ht="102" hidden="false" customHeight="false" outlineLevel="0" collapsed="false">
      <c r="A19" s="256"/>
      <c r="B19" s="257"/>
      <c r="C19" s="28" t="s">
        <v>1489</v>
      </c>
      <c r="D19" s="154" t="s">
        <v>1487</v>
      </c>
      <c r="E19" s="28" t="s">
        <v>1490</v>
      </c>
    </row>
    <row r="20" customFormat="false" ht="128.25" hidden="false" customHeight="true" outlineLevel="0" collapsed="false">
      <c r="A20" s="256"/>
      <c r="B20" s="257"/>
      <c r="C20" s="28" t="s">
        <v>1491</v>
      </c>
      <c r="D20" s="154" t="s">
        <v>1492</v>
      </c>
      <c r="E20" s="28" t="s">
        <v>1493</v>
      </c>
    </row>
    <row r="21" customFormat="false" ht="136" hidden="false" customHeight="false" outlineLevel="0" collapsed="false">
      <c r="A21" s="256"/>
      <c r="B21" s="257"/>
      <c r="C21" s="28" t="s">
        <v>1494</v>
      </c>
      <c r="D21" s="154" t="s">
        <v>1492</v>
      </c>
      <c r="E21" s="28" t="s">
        <v>1495</v>
      </c>
    </row>
    <row r="22" customFormat="false" ht="17" hidden="false" customHeight="false" outlineLevel="0" collapsed="false">
      <c r="A22" s="271" t="s">
        <v>118</v>
      </c>
      <c r="B22" s="235" t="str">
        <f aca="false">VLOOKUP(A22,ProcessDefinitionsTab,2,0)</f>
        <v>Identity Verification</v>
      </c>
      <c r="C22" s="236"/>
      <c r="D22" s="237"/>
      <c r="E22" s="236"/>
      <c r="F22" s="244"/>
      <c r="G22" s="244"/>
      <c r="H22" s="244"/>
      <c r="I22" s="244"/>
      <c r="J22" s="244"/>
      <c r="K22" s="244"/>
      <c r="L22" s="244"/>
      <c r="M22" s="244"/>
      <c r="N22" s="244"/>
      <c r="O22" s="244"/>
      <c r="P22" s="244"/>
      <c r="Q22" s="244"/>
      <c r="R22" s="244"/>
      <c r="S22" s="244"/>
      <c r="T22" s="244"/>
      <c r="U22" s="244"/>
      <c r="V22" s="244"/>
      <c r="W22" s="244"/>
      <c r="X22" s="244"/>
      <c r="Y22" s="244"/>
    </row>
    <row r="23" customFormat="false" ht="34" hidden="false" customHeight="false" outlineLevel="0" collapsed="false">
      <c r="A23" s="71"/>
      <c r="B23" s="28" t="str">
        <f aca="false">VLOOKUP(A22,ProcessDefinitionsTab,3,0)</f>
        <v>Identity Verification is the process of confirming that the identity information is under the control of the Subject.</v>
      </c>
      <c r="C23" s="152"/>
      <c r="D23" s="152"/>
      <c r="E23" s="152"/>
    </row>
    <row r="24" customFormat="false" ht="51" hidden="false" customHeight="false" outlineLevel="0" collapsed="false">
      <c r="A24" s="71"/>
      <c r="B24" s="28"/>
      <c r="C24" s="28" t="s">
        <v>1496</v>
      </c>
      <c r="D24" s="154" t="s">
        <v>1484</v>
      </c>
      <c r="E24" s="28" t="s">
        <v>1497</v>
      </c>
    </row>
    <row r="25" customFormat="false" ht="111" hidden="false" customHeight="true" outlineLevel="0" collapsed="false">
      <c r="A25" s="71"/>
      <c r="B25" s="28"/>
      <c r="C25" s="28" t="s">
        <v>1498</v>
      </c>
      <c r="D25" s="154" t="s">
        <v>1487</v>
      </c>
      <c r="E25" s="28" t="s">
        <v>1499</v>
      </c>
    </row>
    <row r="26" customFormat="false" ht="85" hidden="false" customHeight="false" outlineLevel="0" collapsed="false">
      <c r="A26" s="71"/>
      <c r="B26" s="28"/>
      <c r="C26" s="28" t="s">
        <v>1500</v>
      </c>
      <c r="D26" s="154" t="s">
        <v>1487</v>
      </c>
      <c r="E26" s="28" t="s">
        <v>1501</v>
      </c>
    </row>
    <row r="27" customFormat="false" ht="119" hidden="false" customHeight="false" outlineLevel="0" collapsed="false">
      <c r="A27" s="71"/>
      <c r="B27" s="28"/>
      <c r="C27" s="28" t="s">
        <v>1502</v>
      </c>
      <c r="D27" s="154" t="s">
        <v>1487</v>
      </c>
      <c r="E27" s="28" t="s">
        <v>1503</v>
      </c>
    </row>
    <row r="28" customFormat="false" ht="119" hidden="false" customHeight="false" outlineLevel="0" collapsed="false">
      <c r="A28" s="71"/>
      <c r="B28" s="28"/>
      <c r="C28" s="28" t="s">
        <v>1504</v>
      </c>
      <c r="D28" s="154" t="s">
        <v>1487</v>
      </c>
      <c r="E28" s="28" t="s">
        <v>1505</v>
      </c>
    </row>
    <row r="29" customFormat="false" ht="388" hidden="false" customHeight="false" outlineLevel="0" collapsed="false">
      <c r="A29" s="71"/>
      <c r="B29" s="28"/>
      <c r="C29" s="28" t="s">
        <v>1506</v>
      </c>
      <c r="D29" s="154" t="s">
        <v>1492</v>
      </c>
      <c r="E29" s="28" t="s">
        <v>1507</v>
      </c>
    </row>
    <row r="30" customFormat="false" ht="68" hidden="false" customHeight="false" outlineLevel="0" collapsed="false">
      <c r="A30" s="71"/>
      <c r="B30" s="28"/>
      <c r="C30" s="28" t="s">
        <v>1508</v>
      </c>
      <c r="D30" s="154" t="s">
        <v>1492</v>
      </c>
      <c r="E30" s="28" t="s">
        <v>1509</v>
      </c>
    </row>
    <row r="31" customFormat="false" ht="17" hidden="false" customHeight="false" outlineLevel="0" collapsed="false">
      <c r="A31" s="271" t="s">
        <v>87</v>
      </c>
      <c r="B31" s="235" t="str">
        <f aca="false">VLOOKUP(A31,ProcessDefinitionsTab,2,0)</f>
        <v>Identity Evidence Acceptance</v>
      </c>
      <c r="C31" s="236"/>
      <c r="D31" s="237"/>
      <c r="E31" s="236"/>
      <c r="F31" s="244"/>
      <c r="G31" s="244"/>
      <c r="H31" s="244"/>
      <c r="I31" s="244"/>
      <c r="J31" s="244"/>
      <c r="K31" s="244"/>
      <c r="L31" s="244"/>
      <c r="M31" s="244"/>
      <c r="N31" s="244"/>
      <c r="O31" s="244"/>
      <c r="P31" s="244"/>
      <c r="Q31" s="244"/>
      <c r="R31" s="244"/>
      <c r="S31" s="244"/>
      <c r="T31" s="244"/>
      <c r="U31" s="244"/>
      <c r="V31" s="244"/>
      <c r="W31" s="244"/>
      <c r="X31" s="244"/>
      <c r="Y31" s="244"/>
    </row>
    <row r="32" customFormat="false" ht="51" hidden="false" customHeight="false" outlineLevel="0" collapsed="false">
      <c r="A32" s="71"/>
      <c r="B32" s="28" t="str">
        <f aca="false">VLOOKUP(A31,ProcessDefinitionsTab,3,0)</f>
        <v>Identity Evidence Acceptance is the process of confirming that the evidence of identity presented (whether physical or electronic) is acceptable.</v>
      </c>
      <c r="C32" s="28"/>
      <c r="D32" s="154"/>
      <c r="E32" s="28"/>
    </row>
    <row r="33" customFormat="false" ht="34" hidden="false" customHeight="false" outlineLevel="0" collapsed="false">
      <c r="A33" s="71"/>
      <c r="B33" s="28"/>
      <c r="C33" s="28" t="s">
        <v>1510</v>
      </c>
      <c r="D33" s="154" t="s">
        <v>1484</v>
      </c>
      <c r="E33" s="28" t="s">
        <v>1511</v>
      </c>
    </row>
    <row r="34" customFormat="false" ht="68" hidden="false" customHeight="false" outlineLevel="0" collapsed="false">
      <c r="A34" s="71"/>
      <c r="B34" s="152"/>
      <c r="C34" s="28" t="s">
        <v>1512</v>
      </c>
      <c r="D34" s="154" t="s">
        <v>1484</v>
      </c>
      <c r="E34" s="28" t="s">
        <v>1513</v>
      </c>
    </row>
    <row r="35" customFormat="false" ht="85" hidden="false" customHeight="false" outlineLevel="0" collapsed="false">
      <c r="A35" s="256"/>
      <c r="B35" s="257"/>
      <c r="C35" s="28" t="s">
        <v>1514</v>
      </c>
      <c r="D35" s="154" t="s">
        <v>1492</v>
      </c>
      <c r="E35" s="28" t="s">
        <v>1515</v>
      </c>
    </row>
    <row r="36" customFormat="false" ht="51" hidden="false" customHeight="false" outlineLevel="0" collapsed="false">
      <c r="A36" s="71"/>
      <c r="B36" s="152"/>
      <c r="C36" s="28" t="s">
        <v>1516</v>
      </c>
      <c r="D36" s="154" t="s">
        <v>1484</v>
      </c>
      <c r="E36" s="28" t="s">
        <v>1517</v>
      </c>
    </row>
    <row r="37" customFormat="false" ht="153" hidden="false" customHeight="false" outlineLevel="0" collapsed="false">
      <c r="A37" s="71"/>
      <c r="B37" s="28"/>
      <c r="C37" s="28" t="s">
        <v>1518</v>
      </c>
      <c r="D37" s="154" t="s">
        <v>1487</v>
      </c>
      <c r="E37" s="28" t="s">
        <v>1519</v>
      </c>
    </row>
    <row r="38" customFormat="false" ht="17" hidden="false" customHeight="false" outlineLevel="0" collapsed="false">
      <c r="A38" s="271" t="s">
        <v>126</v>
      </c>
      <c r="B38" s="235" t="str">
        <f aca="false">VLOOKUP(A38,ProcessDefinitionsTab,2,0)</f>
        <v>Identity Continuity</v>
      </c>
      <c r="C38" s="236"/>
      <c r="D38" s="237"/>
      <c r="E38" s="236"/>
      <c r="F38" s="244"/>
      <c r="G38" s="244"/>
      <c r="H38" s="244"/>
      <c r="I38" s="244"/>
      <c r="J38" s="244"/>
      <c r="K38" s="244"/>
      <c r="L38" s="244"/>
      <c r="M38" s="244"/>
      <c r="N38" s="244"/>
      <c r="O38" s="244"/>
      <c r="P38" s="244"/>
      <c r="Q38" s="244"/>
      <c r="R38" s="244"/>
      <c r="S38" s="244"/>
      <c r="T38" s="244"/>
      <c r="U38" s="244"/>
      <c r="V38" s="244"/>
      <c r="W38" s="244"/>
      <c r="X38" s="244"/>
      <c r="Y38" s="244"/>
    </row>
    <row r="39" customFormat="false" ht="79.5" hidden="false" customHeight="true" outlineLevel="0" collapsed="false">
      <c r="A39" s="71"/>
      <c r="B39" s="28" t="str">
        <f aca="false">VLOOKUP(A38,ProcessDefinitionsTab,3,0)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28" t="s">
        <v>49</v>
      </c>
      <c r="D39" s="154" t="s">
        <v>49</v>
      </c>
      <c r="E39" s="28" t="s">
        <v>49</v>
      </c>
    </row>
    <row r="40" customFormat="false" ht="34" hidden="false" customHeight="false" outlineLevel="0" collapsed="false">
      <c r="A40" s="71"/>
      <c r="B40" s="28"/>
      <c r="C40" s="28" t="s">
        <v>1520</v>
      </c>
      <c r="D40" s="154" t="s">
        <v>1484</v>
      </c>
      <c r="E40" s="28" t="s">
        <v>1521</v>
      </c>
    </row>
    <row r="41" customFormat="false" ht="17" hidden="false" customHeight="false" outlineLevel="0" collapsed="false">
      <c r="A41" s="271" t="s">
        <v>141</v>
      </c>
      <c r="B41" s="235" t="str">
        <f aca="false">VLOOKUP(A41,ProcessDefinitionsTab,2,0)</f>
        <v>Identity Linking</v>
      </c>
      <c r="C41" s="236"/>
      <c r="D41" s="237"/>
      <c r="E41" s="236"/>
      <c r="F41" s="244"/>
      <c r="G41" s="244"/>
      <c r="H41" s="244"/>
      <c r="I41" s="244"/>
      <c r="J41" s="244"/>
      <c r="K41" s="244"/>
      <c r="L41" s="244"/>
      <c r="M41" s="244"/>
      <c r="N41" s="244"/>
      <c r="O41" s="244"/>
      <c r="P41" s="244"/>
      <c r="Q41" s="244"/>
      <c r="R41" s="244"/>
      <c r="S41" s="244"/>
      <c r="T41" s="244"/>
      <c r="U41" s="244"/>
      <c r="V41" s="244"/>
      <c r="W41" s="244"/>
      <c r="X41" s="244"/>
      <c r="Y41" s="244"/>
    </row>
    <row r="42" customFormat="false" ht="34" hidden="false" customHeight="false" outlineLevel="0" collapsed="false">
      <c r="A42" s="71"/>
      <c r="B42" s="28" t="str">
        <f aca="false">VLOOKUP(A41,ProcessDefinitionsTab,3,0)</f>
        <v>Identity Linking is the process of mapping one or more assigned identifiers to a Subject.</v>
      </c>
      <c r="C42" s="28" t="s">
        <v>49</v>
      </c>
      <c r="D42" s="154" t="s">
        <v>49</v>
      </c>
      <c r="E42" s="28" t="s">
        <v>49</v>
      </c>
    </row>
    <row r="43" customFormat="false" ht="51" hidden="false" customHeight="false" outlineLevel="0" collapsed="false">
      <c r="A43" s="71"/>
      <c r="B43" s="28"/>
      <c r="C43" s="28" t="s">
        <v>1522</v>
      </c>
      <c r="D43" s="154"/>
      <c r="E43" s="28" t="s">
        <v>1523</v>
      </c>
    </row>
    <row r="44" customFormat="false" ht="68" hidden="false" customHeight="false" outlineLevel="0" collapsed="false">
      <c r="A44" s="71"/>
      <c r="B44" s="28"/>
      <c r="C44" s="28" t="s">
        <v>1524</v>
      </c>
      <c r="D44" s="154"/>
      <c r="E44" s="28" t="s">
        <v>1525</v>
      </c>
    </row>
    <row r="45" customFormat="false" ht="34" hidden="false" customHeight="false" outlineLevel="0" collapsed="false">
      <c r="A45" s="71"/>
      <c r="B45" s="28"/>
      <c r="C45" s="28" t="s">
        <v>1526</v>
      </c>
      <c r="D45" s="154" t="s">
        <v>1484</v>
      </c>
      <c r="E45" s="28" t="s">
        <v>1527</v>
      </c>
    </row>
    <row r="46" customFormat="false" ht="17" hidden="false" customHeight="false" outlineLevel="0" collapsed="false">
      <c r="A46" s="71"/>
      <c r="B46" s="28"/>
      <c r="C46" s="28" t="s">
        <v>1528</v>
      </c>
      <c r="D46" s="154" t="s">
        <v>1484</v>
      </c>
      <c r="E46" s="28" t="s">
        <v>1529</v>
      </c>
    </row>
    <row r="47" customFormat="false" ht="34" hidden="false" customHeight="false" outlineLevel="0" collapsed="false">
      <c r="A47" s="71"/>
      <c r="B47" s="28"/>
      <c r="C47" s="28" t="s">
        <v>1530</v>
      </c>
      <c r="D47" s="154" t="s">
        <v>1484</v>
      </c>
      <c r="E47" s="28" t="s">
        <v>1531</v>
      </c>
    </row>
    <row r="48" customFormat="false" ht="34" hidden="false" customHeight="false" outlineLevel="0" collapsed="false">
      <c r="A48" s="71"/>
      <c r="B48" s="28"/>
      <c r="C48" s="28" t="s">
        <v>1532</v>
      </c>
      <c r="D48" s="154" t="s">
        <v>1487</v>
      </c>
      <c r="E48" s="28" t="s">
        <v>1533</v>
      </c>
    </row>
    <row r="49" customFormat="false" ht="34" hidden="false" customHeight="false" outlineLevel="0" collapsed="false">
      <c r="A49" s="71"/>
      <c r="B49" s="28"/>
      <c r="C49" s="28" t="s">
        <v>1534</v>
      </c>
      <c r="D49" s="154" t="s">
        <v>1487</v>
      </c>
      <c r="E49" s="28" t="s">
        <v>1535</v>
      </c>
    </row>
    <row r="50" customFormat="false" ht="17" hidden="false" customHeight="false" outlineLevel="0" collapsed="false">
      <c r="A50" s="71"/>
      <c r="B50" s="28"/>
      <c r="C50" s="28" t="s">
        <v>1536</v>
      </c>
      <c r="D50" s="154" t="s">
        <v>1487</v>
      </c>
      <c r="E50" s="28" t="s">
        <v>1537</v>
      </c>
    </row>
    <row r="51" customFormat="false" ht="34" hidden="false" customHeight="false" outlineLevel="0" collapsed="false">
      <c r="A51" s="71"/>
      <c r="B51" s="28"/>
      <c r="C51" s="28" t="s">
        <v>1538</v>
      </c>
      <c r="D51" s="154" t="s">
        <v>1492</v>
      </c>
      <c r="E51" s="28" t="s">
        <v>1539</v>
      </c>
    </row>
    <row r="52" customFormat="false" ht="51" hidden="false" customHeight="false" outlineLevel="0" collapsed="false">
      <c r="A52" s="71"/>
      <c r="B52" s="28"/>
      <c r="C52" s="28" t="s">
        <v>1540</v>
      </c>
      <c r="D52" s="154" t="s">
        <v>1492</v>
      </c>
      <c r="E52" s="28" t="s">
        <v>1541</v>
      </c>
    </row>
    <row r="53" customFormat="false" ht="17" hidden="false" customHeight="false" outlineLevel="0" collapsed="false">
      <c r="A53" s="271" t="s">
        <v>214</v>
      </c>
      <c r="B53" s="235" t="str">
        <f aca="false">VLOOKUP(A53,ProcessDefinitionsTab,2,0)</f>
        <v>Credential Issuance</v>
      </c>
      <c r="C53" s="236"/>
      <c r="D53" s="237"/>
      <c r="E53" s="236"/>
      <c r="F53" s="244"/>
      <c r="G53" s="244"/>
      <c r="H53" s="244"/>
      <c r="I53" s="244"/>
      <c r="J53" s="244"/>
      <c r="K53" s="244"/>
      <c r="L53" s="244"/>
      <c r="M53" s="244"/>
      <c r="N53" s="244"/>
      <c r="O53" s="244"/>
      <c r="P53" s="244"/>
      <c r="Q53" s="244"/>
      <c r="R53" s="244"/>
      <c r="S53" s="244"/>
      <c r="T53" s="244"/>
      <c r="U53" s="244"/>
      <c r="V53" s="244"/>
      <c r="W53" s="244"/>
      <c r="X53" s="244"/>
      <c r="Y53" s="244"/>
    </row>
    <row r="54" customFormat="false" ht="34" hidden="false" customHeight="false" outlineLevel="0" collapsed="false">
      <c r="A54" s="71"/>
      <c r="B54" s="28" t="str">
        <f aca="false">VLOOKUP(A53,ProcessDefinitionsTab,3,0)</f>
        <v>Credential Issuance is the process of creating a Credential from a set of Claims and assigning the Credential to a Holder.</v>
      </c>
      <c r="C54" s="28" t="s">
        <v>49</v>
      </c>
      <c r="D54" s="154"/>
      <c r="E54" s="28"/>
    </row>
    <row r="55" customFormat="false" ht="34" hidden="false" customHeight="false" outlineLevel="0" collapsed="false">
      <c r="A55" s="71"/>
      <c r="B55" s="176"/>
      <c r="C55" s="28" t="s">
        <v>1542</v>
      </c>
      <c r="D55" s="154" t="s">
        <v>1484</v>
      </c>
      <c r="E55" s="28" t="s">
        <v>1543</v>
      </c>
    </row>
    <row r="56" customFormat="false" ht="51" hidden="false" customHeight="false" outlineLevel="0" collapsed="false">
      <c r="A56" s="71"/>
      <c r="B56" s="176"/>
      <c r="C56" s="28" t="s">
        <v>1544</v>
      </c>
      <c r="D56" s="154" t="s">
        <v>1487</v>
      </c>
      <c r="E56" s="28" t="s">
        <v>1545</v>
      </c>
    </row>
    <row r="57" customFormat="false" ht="34" hidden="false" customHeight="false" outlineLevel="0" collapsed="false">
      <c r="A57" s="71"/>
      <c r="B57" s="176"/>
      <c r="C57" s="28" t="s">
        <v>1546</v>
      </c>
      <c r="D57" s="154" t="s">
        <v>1492</v>
      </c>
      <c r="E57" s="28" t="s">
        <v>1547</v>
      </c>
    </row>
    <row r="58" customFormat="false" ht="17" hidden="false" customHeight="false" outlineLevel="0" collapsed="false">
      <c r="A58" s="271" t="s">
        <v>221</v>
      </c>
      <c r="B58" s="235" t="str">
        <f aca="false">VLOOKUP(A58,ProcessDefinitionsTab,2,0)</f>
        <v>Credential Authenticator Binding</v>
      </c>
      <c r="C58" s="236"/>
      <c r="D58" s="237"/>
      <c r="E58" s="236"/>
      <c r="F58" s="244"/>
      <c r="G58" s="244"/>
      <c r="H58" s="244"/>
      <c r="I58" s="244"/>
      <c r="J58" s="244"/>
      <c r="K58" s="244"/>
      <c r="L58" s="244"/>
      <c r="M58" s="244"/>
      <c r="N58" s="244"/>
      <c r="O58" s="244"/>
      <c r="P58" s="244"/>
      <c r="Q58" s="244"/>
      <c r="R58" s="244"/>
      <c r="S58" s="244"/>
      <c r="T58" s="244"/>
      <c r="U58" s="244"/>
      <c r="V58" s="244"/>
      <c r="W58" s="244"/>
      <c r="X58" s="244"/>
      <c r="Y58" s="244"/>
    </row>
    <row r="59" customFormat="false" ht="153" hidden="false" customHeight="false" outlineLevel="0" collapsed="false">
      <c r="A59" s="71"/>
      <c r="B59" s="28" t="str">
        <f aca="false">VLOOKUP(A58,ProcessDefinitionsTab,3,0)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28" t="s">
        <v>49</v>
      </c>
      <c r="D59" s="154" t="s">
        <v>49</v>
      </c>
      <c r="E59" s="28" t="s">
        <v>49</v>
      </c>
    </row>
    <row r="60" customFormat="false" ht="17" hidden="false" customHeight="false" outlineLevel="0" collapsed="false">
      <c r="A60" s="71"/>
      <c r="B60" s="28"/>
      <c r="C60" s="28" t="s">
        <v>1548</v>
      </c>
      <c r="D60" s="154" t="s">
        <v>1484</v>
      </c>
      <c r="E60" s="28" t="s">
        <v>1549</v>
      </c>
    </row>
    <row r="61" customFormat="false" ht="51" hidden="false" customHeight="false" outlineLevel="0" collapsed="false">
      <c r="A61" s="71"/>
      <c r="B61" s="176"/>
      <c r="C61" s="28" t="s">
        <v>1550</v>
      </c>
      <c r="D61" s="154" t="s">
        <v>1484</v>
      </c>
      <c r="E61" s="28" t="s">
        <v>1551</v>
      </c>
    </row>
    <row r="62" customFormat="false" ht="34" hidden="false" customHeight="false" outlineLevel="0" collapsed="false">
      <c r="A62" s="71"/>
      <c r="B62" s="176"/>
      <c r="C62" s="28" t="s">
        <v>1552</v>
      </c>
      <c r="D62" s="154" t="s">
        <v>1464</v>
      </c>
      <c r="E62" s="28" t="s">
        <v>1553</v>
      </c>
    </row>
    <row r="63" customFormat="false" ht="33" hidden="false" customHeight="true" outlineLevel="0" collapsed="false">
      <c r="A63" s="71"/>
      <c r="B63" s="176"/>
      <c r="C63" s="28" t="s">
        <v>1554</v>
      </c>
      <c r="D63" s="154" t="s">
        <v>1464</v>
      </c>
      <c r="E63" s="28" t="s">
        <v>1555</v>
      </c>
    </row>
    <row r="64" customFormat="false" ht="34" hidden="false" customHeight="false" outlineLevel="0" collapsed="false">
      <c r="A64" s="71"/>
      <c r="B64" s="176"/>
      <c r="C64" s="28" t="s">
        <v>1556</v>
      </c>
      <c r="D64" s="154" t="s">
        <v>1464</v>
      </c>
      <c r="E64" s="28" t="s">
        <v>1557</v>
      </c>
    </row>
    <row r="65" customFormat="false" ht="34" hidden="false" customHeight="false" outlineLevel="0" collapsed="false">
      <c r="A65" s="71"/>
      <c r="B65" s="176"/>
      <c r="C65" s="28" t="s">
        <v>1558</v>
      </c>
      <c r="D65" s="154" t="s">
        <v>1464</v>
      </c>
      <c r="E65" s="28" t="s">
        <v>1559</v>
      </c>
    </row>
    <row r="66" customFormat="false" ht="34" hidden="false" customHeight="false" outlineLevel="0" collapsed="false">
      <c r="A66" s="71"/>
      <c r="B66" s="176"/>
      <c r="C66" s="28" t="s">
        <v>1560</v>
      </c>
      <c r="D66" s="154" t="s">
        <v>1464</v>
      </c>
      <c r="E66" s="28" t="s">
        <v>1561</v>
      </c>
    </row>
    <row r="67" customFormat="false" ht="51" hidden="false" customHeight="false" outlineLevel="0" collapsed="false">
      <c r="A67" s="71"/>
      <c r="B67" s="176"/>
      <c r="C67" s="28" t="s">
        <v>1562</v>
      </c>
      <c r="D67" s="154" t="s">
        <v>1464</v>
      </c>
      <c r="E67" s="28" t="s">
        <v>1563</v>
      </c>
    </row>
    <row r="68" customFormat="false" ht="68" hidden="false" customHeight="false" outlineLevel="0" collapsed="false">
      <c r="A68" s="71"/>
      <c r="B68" s="176"/>
      <c r="C68" s="28" t="s">
        <v>1564</v>
      </c>
      <c r="D68" s="154" t="s">
        <v>1464</v>
      </c>
      <c r="E68" s="28" t="s">
        <v>1565</v>
      </c>
    </row>
    <row r="69" customFormat="false" ht="34" hidden="false" customHeight="false" outlineLevel="0" collapsed="false">
      <c r="A69" s="71"/>
      <c r="B69" s="176"/>
      <c r="C69" s="28" t="s">
        <v>1566</v>
      </c>
      <c r="D69" s="154" t="s">
        <v>1487</v>
      </c>
      <c r="E69" s="28" t="s">
        <v>1567</v>
      </c>
    </row>
    <row r="70" customFormat="false" ht="68" hidden="false" customHeight="false" outlineLevel="0" collapsed="false">
      <c r="A70" s="71"/>
      <c r="B70" s="176"/>
      <c r="C70" s="28" t="s">
        <v>1568</v>
      </c>
      <c r="D70" s="154" t="s">
        <v>1487</v>
      </c>
      <c r="E70" s="28" t="s">
        <v>1569</v>
      </c>
    </row>
    <row r="71" customFormat="false" ht="63.75" hidden="false" customHeight="true" outlineLevel="0" collapsed="false">
      <c r="A71" s="71"/>
      <c r="B71" s="176"/>
      <c r="C71" s="28" t="s">
        <v>1570</v>
      </c>
      <c r="D71" s="154" t="s">
        <v>1492</v>
      </c>
      <c r="E71" s="28" t="s">
        <v>1571</v>
      </c>
    </row>
    <row r="72" customFormat="false" ht="17" hidden="false" customHeight="false" outlineLevel="0" collapsed="false">
      <c r="A72" s="271" t="s">
        <v>252</v>
      </c>
      <c r="B72" s="235" t="str">
        <f aca="false">VLOOKUP(A72,ProcessDefinitionsTab,2,0)</f>
        <v>Credential Recovery</v>
      </c>
      <c r="C72" s="236"/>
      <c r="D72" s="237"/>
      <c r="E72" s="236"/>
      <c r="F72" s="244"/>
      <c r="G72" s="244"/>
      <c r="H72" s="244"/>
      <c r="I72" s="244"/>
      <c r="J72" s="244"/>
      <c r="K72" s="244"/>
      <c r="L72" s="244"/>
      <c r="M72" s="244"/>
      <c r="N72" s="244"/>
      <c r="O72" s="244"/>
      <c r="P72" s="244"/>
      <c r="Q72" s="244"/>
      <c r="R72" s="244"/>
      <c r="S72" s="244"/>
      <c r="T72" s="244"/>
      <c r="U72" s="244"/>
      <c r="V72" s="244"/>
      <c r="W72" s="244"/>
      <c r="X72" s="244"/>
      <c r="Y72" s="244"/>
    </row>
    <row r="73" customFormat="false" ht="34" hidden="false" customHeight="false" outlineLevel="0" collapsed="false">
      <c r="A73" s="71"/>
      <c r="B73" s="28" t="str">
        <f aca="false">VLOOKUP(A72,ProcessDefinitionsTab,3,0)</f>
        <v>Credential Recovery is the process of transforming a suspended Credential back to a usable state (i.e., an issued Credential).</v>
      </c>
      <c r="C73" s="28" t="s">
        <v>49</v>
      </c>
      <c r="D73" s="154" t="s">
        <v>49</v>
      </c>
      <c r="E73" s="28" t="s">
        <v>49</v>
      </c>
    </row>
    <row r="74" customFormat="false" ht="68" hidden="false" customHeight="false" outlineLevel="0" collapsed="false">
      <c r="A74" s="71"/>
      <c r="B74" s="28"/>
      <c r="C74" s="28" t="s">
        <v>1572</v>
      </c>
      <c r="D74" s="154" t="s">
        <v>1464</v>
      </c>
      <c r="E74" s="28" t="s">
        <v>1573</v>
      </c>
    </row>
    <row r="75" customFormat="false" ht="34" hidden="false" customHeight="false" outlineLevel="0" collapsed="false">
      <c r="A75" s="71"/>
      <c r="B75" s="28"/>
      <c r="C75" s="28" t="s">
        <v>1574</v>
      </c>
      <c r="D75" s="154" t="s">
        <v>1492</v>
      </c>
      <c r="E75" s="28" t="s">
        <v>1575</v>
      </c>
    </row>
    <row r="76" customFormat="false" ht="17" hidden="false" customHeight="false" outlineLevel="0" collapsed="false">
      <c r="A76" s="271" t="s">
        <v>259</v>
      </c>
      <c r="B76" s="235" t="str">
        <f aca="false">VLOOKUP(A76,ProcessDefinitionsTab,2,0)</f>
        <v>Credential Revocation</v>
      </c>
      <c r="C76" s="236"/>
      <c r="D76" s="237"/>
      <c r="E76" s="236"/>
      <c r="F76" s="244"/>
      <c r="G76" s="244"/>
      <c r="H76" s="244"/>
      <c r="I76" s="244"/>
      <c r="J76" s="244"/>
      <c r="K76" s="244"/>
      <c r="L76" s="244"/>
      <c r="M76" s="244"/>
      <c r="N76" s="244"/>
      <c r="O76" s="244"/>
      <c r="P76" s="244"/>
      <c r="Q76" s="244"/>
      <c r="R76" s="244"/>
      <c r="S76" s="244"/>
      <c r="T76" s="244"/>
      <c r="U76" s="244"/>
      <c r="V76" s="244"/>
      <c r="W76" s="244"/>
      <c r="X76" s="244"/>
      <c r="Y76" s="244"/>
    </row>
    <row r="77" customFormat="false" ht="34" hidden="false" customHeight="false" outlineLevel="0" collapsed="false">
      <c r="A77" s="71"/>
      <c r="B77" s="28" t="str">
        <f aca="false">VLOOKUP(A76,ProcessDefinitionsTab,3,0)</f>
        <v>Credential Revocation is the process of ensuring that an issued Credential is permanently flagged as unusable.</v>
      </c>
      <c r="C77" s="28" t="s">
        <v>49</v>
      </c>
      <c r="D77" s="154" t="s">
        <v>49</v>
      </c>
      <c r="E77" s="28" t="s">
        <v>49</v>
      </c>
    </row>
    <row r="78" customFormat="false" ht="34" hidden="false" customHeight="false" outlineLevel="0" collapsed="false">
      <c r="A78" s="71"/>
      <c r="B78" s="28"/>
      <c r="C78" s="28" t="s">
        <v>1576</v>
      </c>
      <c r="D78" s="154" t="s">
        <v>1464</v>
      </c>
      <c r="E78" s="28" t="s">
        <v>1577</v>
      </c>
    </row>
    <row r="79" customFormat="false" ht="34" hidden="false" customHeight="false" outlineLevel="0" collapsed="false">
      <c r="A79" s="71"/>
      <c r="B79" s="28"/>
      <c r="C79" s="28" t="s">
        <v>1578</v>
      </c>
      <c r="D79" s="154" t="s">
        <v>1464</v>
      </c>
      <c r="E79" s="28" t="s">
        <v>1579</v>
      </c>
    </row>
    <row r="80" customFormat="false" ht="34" hidden="false" customHeight="false" outlineLevel="0" collapsed="false">
      <c r="A80" s="71"/>
      <c r="B80" s="28"/>
      <c r="C80" s="28" t="s">
        <v>1580</v>
      </c>
      <c r="D80" s="154" t="s">
        <v>1464</v>
      </c>
      <c r="E80" s="28" t="s">
        <v>1581</v>
      </c>
    </row>
    <row r="81" customFormat="false" ht="17" hidden="false" customHeight="false" outlineLevel="0" collapsed="false">
      <c r="A81" s="271" t="s">
        <v>268</v>
      </c>
      <c r="B81" s="235" t="str">
        <f aca="false">VLOOKUP(A81,ProcessDefinitionsTab,2,0)</f>
        <v>Consent Notice Formulation</v>
      </c>
      <c r="C81" s="236"/>
      <c r="D81" s="237"/>
      <c r="E81" s="236"/>
      <c r="F81" s="244"/>
      <c r="G81" s="244"/>
      <c r="H81" s="244"/>
      <c r="I81" s="244"/>
      <c r="J81" s="244"/>
      <c r="K81" s="244"/>
      <c r="L81" s="244"/>
      <c r="M81" s="244"/>
      <c r="N81" s="244"/>
      <c r="O81" s="244"/>
      <c r="P81" s="244"/>
      <c r="Q81" s="244"/>
      <c r="R81" s="244"/>
      <c r="S81" s="244"/>
      <c r="T81" s="244"/>
      <c r="U81" s="244"/>
      <c r="V81" s="244"/>
      <c r="W81" s="244"/>
      <c r="X81" s="244"/>
      <c r="Y81" s="244"/>
    </row>
    <row r="82" customFormat="false" ht="238" hidden="false" customHeight="false" outlineLevel="0" collapsed="false">
      <c r="A82" s="71"/>
      <c r="B82" s="28" t="str">
        <f aca="false">VLOOKUP(A81,ProcessDefinitionsTab,3,0)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28" t="s">
        <v>49</v>
      </c>
      <c r="D82" s="154" t="s">
        <v>49</v>
      </c>
      <c r="E82" s="28" t="s">
        <v>49</v>
      </c>
    </row>
    <row r="83" customFormat="false" ht="51" hidden="false" customHeight="false" outlineLevel="0" collapsed="false">
      <c r="A83" s="71"/>
      <c r="B83" s="28"/>
      <c r="C83" s="28" t="s">
        <v>1582</v>
      </c>
      <c r="D83" s="154" t="s">
        <v>1464</v>
      </c>
      <c r="E83" s="28" t="s">
        <v>1583</v>
      </c>
    </row>
    <row r="84" customFormat="false" ht="68" hidden="false" customHeight="false" outlineLevel="0" collapsed="false">
      <c r="A84" s="71"/>
      <c r="B84" s="28"/>
      <c r="C84" s="28" t="s">
        <v>1584</v>
      </c>
      <c r="D84" s="154" t="s">
        <v>1464</v>
      </c>
      <c r="E84" s="28" t="s">
        <v>1585</v>
      </c>
    </row>
    <row r="85" customFormat="false" ht="34" hidden="false" customHeight="false" outlineLevel="0" collapsed="false">
      <c r="A85" s="71"/>
      <c r="B85" s="28"/>
      <c r="C85" s="28" t="s">
        <v>1586</v>
      </c>
      <c r="D85" s="154" t="s">
        <v>1464</v>
      </c>
      <c r="E85" s="28" t="s">
        <v>1587</v>
      </c>
    </row>
    <row r="86" customFormat="false" ht="17" hidden="false" customHeight="false" outlineLevel="0" collapsed="false">
      <c r="A86" s="271" t="s">
        <v>275</v>
      </c>
      <c r="B86" s="235" t="str">
        <f aca="false">VLOOKUP(A86,ProcessDefinitionsTab,2,0)</f>
        <v>Consent Notice Presentation</v>
      </c>
      <c r="C86" s="236"/>
      <c r="D86" s="237"/>
      <c r="E86" s="236"/>
      <c r="F86" s="244"/>
      <c r="G86" s="244"/>
      <c r="H86" s="244"/>
      <c r="I86" s="244"/>
      <c r="J86" s="244"/>
      <c r="K86" s="244"/>
      <c r="L86" s="244"/>
      <c r="M86" s="244"/>
      <c r="N86" s="244"/>
      <c r="O86" s="244"/>
      <c r="P86" s="244"/>
      <c r="Q86" s="244"/>
      <c r="R86" s="244"/>
      <c r="S86" s="244"/>
      <c r="T86" s="244"/>
      <c r="U86" s="244"/>
      <c r="V86" s="244"/>
      <c r="W86" s="244"/>
      <c r="X86" s="244"/>
      <c r="Y86" s="244"/>
    </row>
    <row r="87" customFormat="false" ht="34" hidden="false" customHeight="false" outlineLevel="0" collapsed="false">
      <c r="A87" s="71"/>
      <c r="B87" s="28" t="str">
        <f aca="false">VLOOKUP(A86,ProcessDefinitionsTab,3,0)</f>
        <v>Consent Notice Presentation is the process of presenting a consent notice statement to a person.</v>
      </c>
      <c r="C87" s="152"/>
      <c r="D87" s="154"/>
      <c r="E87" s="152"/>
    </row>
    <row r="88" customFormat="false" ht="34" hidden="false" customHeight="false" outlineLevel="0" collapsed="false">
      <c r="A88" s="71"/>
      <c r="B88" s="28"/>
      <c r="C88" s="28" t="s">
        <v>1588</v>
      </c>
      <c r="D88" s="154" t="s">
        <v>1464</v>
      </c>
      <c r="E88" s="28" t="s">
        <v>1589</v>
      </c>
    </row>
    <row r="89" customFormat="false" ht="34" hidden="false" customHeight="false" outlineLevel="0" collapsed="false">
      <c r="A89" s="71"/>
      <c r="B89" s="28"/>
      <c r="C89" s="28" t="s">
        <v>1590</v>
      </c>
      <c r="D89" s="154" t="s">
        <v>1464</v>
      </c>
      <c r="E89" s="28" t="s">
        <v>1591</v>
      </c>
    </row>
    <row r="90" customFormat="false" ht="17" hidden="false" customHeight="false" outlineLevel="0" collapsed="false">
      <c r="A90" s="271" t="s">
        <v>49</v>
      </c>
      <c r="B90" s="235" t="s">
        <v>1431</v>
      </c>
      <c r="C90" s="236"/>
      <c r="D90" s="237"/>
      <c r="E90" s="236"/>
      <c r="F90" s="244"/>
      <c r="G90" s="244"/>
      <c r="H90" s="244"/>
      <c r="I90" s="244"/>
      <c r="J90" s="244"/>
      <c r="K90" s="244"/>
      <c r="L90" s="244"/>
      <c r="M90" s="244"/>
      <c r="N90" s="244"/>
      <c r="O90" s="244"/>
      <c r="P90" s="244"/>
      <c r="Q90" s="244"/>
      <c r="R90" s="244"/>
      <c r="S90" s="244"/>
      <c r="T90" s="244"/>
      <c r="U90" s="244"/>
      <c r="V90" s="244"/>
      <c r="W90" s="244"/>
      <c r="X90" s="244"/>
      <c r="Y90" s="244"/>
    </row>
    <row r="91" customFormat="false" ht="17" hidden="false" customHeight="false" outlineLevel="0" collapsed="false">
      <c r="A91" s="75"/>
      <c r="B91" s="28" t="s">
        <v>1432</v>
      </c>
      <c r="C91" s="28" t="s">
        <v>49</v>
      </c>
      <c r="D91" s="154" t="s">
        <v>49</v>
      </c>
      <c r="E91" s="28" t="s">
        <v>49</v>
      </c>
    </row>
    <row r="92" customFormat="false" ht="34" hidden="false" customHeight="false" outlineLevel="0" collapsed="false">
      <c r="A92" s="75"/>
      <c r="B92" s="28"/>
      <c r="C92" s="28" t="s">
        <v>1592</v>
      </c>
      <c r="D92" s="154" t="s">
        <v>1484</v>
      </c>
      <c r="E92" s="28" t="s">
        <v>1593</v>
      </c>
    </row>
    <row r="93" customFormat="false" ht="34" hidden="false" customHeight="false" outlineLevel="0" collapsed="false">
      <c r="A93" s="71"/>
      <c r="B93" s="28"/>
      <c r="C93" s="28" t="s">
        <v>1594</v>
      </c>
      <c r="D93" s="154" t="s">
        <v>1595</v>
      </c>
      <c r="E93" s="28" t="s">
        <v>1596</v>
      </c>
    </row>
    <row r="94" customFormat="false" ht="51" hidden="false" customHeight="false" outlineLevel="0" collapsed="false">
      <c r="A94" s="71"/>
      <c r="B94" s="28"/>
      <c r="C94" s="28" t="s">
        <v>1597</v>
      </c>
      <c r="D94" s="154" t="s">
        <v>1464</v>
      </c>
      <c r="E94" s="28" t="s">
        <v>1598</v>
      </c>
    </row>
    <row r="95" customFormat="false" ht="68" hidden="false" customHeight="false" outlineLevel="0" collapsed="false">
      <c r="A95" s="71"/>
      <c r="B95" s="28"/>
      <c r="C95" s="28" t="s">
        <v>1599</v>
      </c>
      <c r="D95" s="154" t="s">
        <v>1464</v>
      </c>
      <c r="E95" s="28" t="s">
        <v>1600</v>
      </c>
    </row>
    <row r="96" customFormat="false" ht="51" hidden="false" customHeight="false" outlineLevel="0" collapsed="false">
      <c r="A96" s="71"/>
      <c r="B96" s="28"/>
      <c r="C96" s="28" t="s">
        <v>1601</v>
      </c>
      <c r="D96" s="154" t="s">
        <v>1464</v>
      </c>
      <c r="E96" s="28" t="s">
        <v>1602</v>
      </c>
    </row>
    <row r="97" customFormat="false" ht="34" hidden="false" customHeight="false" outlineLevel="0" collapsed="false">
      <c r="A97" s="71"/>
      <c r="B97" s="28"/>
      <c r="C97" s="28" t="s">
        <v>1603</v>
      </c>
      <c r="D97" s="154" t="s">
        <v>1464</v>
      </c>
      <c r="E97" s="28" t="s">
        <v>1604</v>
      </c>
    </row>
    <row r="98" customFormat="false" ht="51" hidden="false" customHeight="false" outlineLevel="0" collapsed="false">
      <c r="A98" s="71"/>
      <c r="B98" s="28"/>
      <c r="C98" s="28" t="s">
        <v>1605</v>
      </c>
      <c r="D98" s="154" t="s">
        <v>1464</v>
      </c>
      <c r="E98" s="28" t="s">
        <v>1606</v>
      </c>
    </row>
    <row r="99" customFormat="false" ht="33" hidden="false" customHeight="true" outlineLevel="0" collapsed="false">
      <c r="A99" s="71"/>
      <c r="B99" s="28"/>
      <c r="C99" s="28" t="s">
        <v>1607</v>
      </c>
      <c r="D99" s="154" t="s">
        <v>1464</v>
      </c>
      <c r="E99" s="28" t="s">
        <v>1608</v>
      </c>
    </row>
    <row r="100" customFormat="false" ht="34" hidden="false" customHeight="false" outlineLevel="0" collapsed="false">
      <c r="A100" s="71"/>
      <c r="B100" s="28"/>
      <c r="C100" s="28" t="s">
        <v>1609</v>
      </c>
      <c r="D100" s="154" t="s">
        <v>1464</v>
      </c>
      <c r="E100" s="28" t="s">
        <v>1610</v>
      </c>
    </row>
    <row r="101" customFormat="false" ht="34" hidden="false" customHeight="false" outlineLevel="0" collapsed="false">
      <c r="A101" s="71"/>
      <c r="B101" s="28"/>
      <c r="C101" s="28" t="s">
        <v>1611</v>
      </c>
      <c r="D101" s="154" t="s">
        <v>1612</v>
      </c>
      <c r="E101" s="28" t="s">
        <v>1613</v>
      </c>
    </row>
    <row r="102" customFormat="false" ht="33" hidden="false" customHeight="true" outlineLevel="0" collapsed="false">
      <c r="A102" s="71"/>
      <c r="B102" s="28"/>
      <c r="C102" s="28" t="s">
        <v>1614</v>
      </c>
      <c r="D102" s="154" t="s">
        <v>1484</v>
      </c>
      <c r="E102" s="28" t="s">
        <v>1615</v>
      </c>
    </row>
    <row r="103" customFormat="false" ht="51" hidden="false" customHeight="false" outlineLevel="0" collapsed="false">
      <c r="A103" s="71"/>
      <c r="B103" s="28"/>
      <c r="C103" s="28" t="s">
        <v>1616</v>
      </c>
      <c r="D103" s="154" t="s">
        <v>1487</v>
      </c>
      <c r="E103" s="28" t="s">
        <v>1617</v>
      </c>
    </row>
    <row r="104" customFormat="false" ht="34" hidden="false" customHeight="false" outlineLevel="0" collapsed="false">
      <c r="A104" s="71"/>
      <c r="B104" s="28"/>
      <c r="C104" s="28" t="s">
        <v>1618</v>
      </c>
      <c r="D104" s="154"/>
      <c r="E104" s="28" t="s">
        <v>1619</v>
      </c>
    </row>
    <row r="105" customFormat="false" ht="34" hidden="false" customHeight="false" outlineLevel="0" collapsed="false">
      <c r="A105" s="71"/>
      <c r="B105" s="28"/>
      <c r="C105" s="28" t="s">
        <v>1620</v>
      </c>
      <c r="D105" s="154"/>
      <c r="E105" s="28" t="s">
        <v>1621</v>
      </c>
    </row>
    <row r="106" customFormat="false" ht="15.75" hidden="false" customHeight="true" outlineLevel="0" collapsed="false">
      <c r="A106" s="224"/>
      <c r="B106" s="84"/>
      <c r="C106" s="246"/>
      <c r="D106" s="263"/>
      <c r="E106" s="84"/>
    </row>
    <row r="107" customFormat="false" ht="15.75" hidden="false" customHeight="true" outlineLevel="0" collapsed="false">
      <c r="A107" s="224"/>
      <c r="B107" s="84"/>
      <c r="C107" s="246"/>
      <c r="D107" s="263"/>
      <c r="E107" s="84"/>
    </row>
    <row r="108" customFormat="false" ht="15.75" hidden="false" customHeight="true" outlineLevel="0" collapsed="false">
      <c r="A108" s="224"/>
      <c r="B108" s="84"/>
      <c r="C108" s="246"/>
      <c r="D108" s="263"/>
      <c r="E108" s="84"/>
    </row>
    <row r="109" customFormat="false" ht="15.75" hidden="false" customHeight="true" outlineLevel="0" collapsed="false">
      <c r="A109" s="224"/>
      <c r="B109" s="84"/>
      <c r="C109" s="246"/>
      <c r="D109" s="263"/>
      <c r="E109" s="84"/>
    </row>
    <row r="110" customFormat="false" ht="15.75" hidden="false" customHeight="true" outlineLevel="0" collapsed="false">
      <c r="A110" s="224"/>
      <c r="B110" s="84"/>
      <c r="C110" s="246"/>
      <c r="D110" s="263"/>
      <c r="E110" s="84"/>
    </row>
    <row r="111" customFormat="false" ht="15.75" hidden="false" customHeight="true" outlineLevel="0" collapsed="false">
      <c r="A111" s="224"/>
      <c r="B111" s="84"/>
      <c r="C111" s="246"/>
      <c r="D111" s="263"/>
      <c r="E111" s="84"/>
    </row>
    <row r="112" customFormat="false" ht="15.75" hidden="false" customHeight="true" outlineLevel="0" collapsed="false">
      <c r="A112" s="224"/>
      <c r="B112" s="84"/>
      <c r="C112" s="246"/>
      <c r="D112" s="263"/>
      <c r="E112" s="84"/>
    </row>
    <row r="113" customFormat="false" ht="15.75" hidden="false" customHeight="true" outlineLevel="0" collapsed="false">
      <c r="A113" s="224"/>
      <c r="B113" s="84"/>
      <c r="C113" s="246"/>
      <c r="D113" s="263"/>
      <c r="E113" s="84"/>
    </row>
    <row r="114" customFormat="false" ht="15.75" hidden="false" customHeight="true" outlineLevel="0" collapsed="false">
      <c r="A114" s="224"/>
      <c r="B114" s="84"/>
      <c r="C114" s="246"/>
      <c r="D114" s="263"/>
      <c r="E114" s="84"/>
    </row>
    <row r="115" customFormat="false" ht="15.75" hidden="false" customHeight="true" outlineLevel="0" collapsed="false">
      <c r="A115" s="224"/>
      <c r="B115" s="84"/>
      <c r="C115" s="246"/>
      <c r="D115" s="263"/>
      <c r="E115" s="84"/>
    </row>
    <row r="116" customFormat="false" ht="15.75" hidden="false" customHeight="true" outlineLevel="0" collapsed="false">
      <c r="A116" s="224"/>
      <c r="B116" s="84"/>
      <c r="C116" s="246"/>
      <c r="D116" s="263"/>
      <c r="E116" s="84"/>
    </row>
    <row r="117" customFormat="false" ht="15.75" hidden="false" customHeight="true" outlineLevel="0" collapsed="false">
      <c r="A117" s="224"/>
      <c r="B117" s="84"/>
      <c r="C117" s="246"/>
      <c r="D117" s="263"/>
      <c r="E117" s="84"/>
    </row>
    <row r="118" customFormat="false" ht="15.75" hidden="false" customHeight="true" outlineLevel="0" collapsed="false">
      <c r="A118" s="224"/>
      <c r="B118" s="84"/>
      <c r="C118" s="246"/>
      <c r="D118" s="263"/>
      <c r="E118" s="84"/>
    </row>
    <row r="119" customFormat="false" ht="15.75" hidden="false" customHeight="true" outlineLevel="0" collapsed="false">
      <c r="A119" s="224"/>
      <c r="B119" s="84"/>
      <c r="C119" s="246"/>
      <c r="D119" s="263"/>
      <c r="E119" s="84"/>
    </row>
    <row r="120" customFormat="false" ht="15.75" hidden="false" customHeight="true" outlineLevel="0" collapsed="false">
      <c r="A120" s="224"/>
      <c r="B120" s="84"/>
      <c r="C120" s="246"/>
      <c r="D120" s="263"/>
      <c r="E120" s="84"/>
    </row>
    <row r="121" customFormat="false" ht="15.75" hidden="false" customHeight="true" outlineLevel="0" collapsed="false">
      <c r="A121" s="224"/>
      <c r="B121" s="84"/>
      <c r="C121" s="246"/>
      <c r="D121" s="263"/>
      <c r="E121" s="84"/>
    </row>
    <row r="122" customFormat="false" ht="15.75" hidden="false" customHeight="true" outlineLevel="0" collapsed="false">
      <c r="A122" s="224"/>
      <c r="B122" s="84"/>
      <c r="C122" s="246"/>
      <c r="D122" s="263"/>
      <c r="E122" s="84"/>
    </row>
    <row r="123" customFormat="false" ht="15.75" hidden="false" customHeight="true" outlineLevel="0" collapsed="false">
      <c r="A123" s="224"/>
      <c r="B123" s="84"/>
      <c r="C123" s="246"/>
      <c r="D123" s="263"/>
      <c r="E123" s="84"/>
    </row>
    <row r="124" customFormat="false" ht="15.75" hidden="false" customHeight="true" outlineLevel="0" collapsed="false">
      <c r="A124" s="224"/>
      <c r="B124" s="84"/>
      <c r="C124" s="246"/>
      <c r="D124" s="263"/>
      <c r="E124" s="84"/>
    </row>
    <row r="125" customFormat="false" ht="15.75" hidden="false" customHeight="true" outlineLevel="0" collapsed="false">
      <c r="A125" s="224"/>
      <c r="B125" s="84"/>
      <c r="C125" s="246"/>
      <c r="D125" s="263"/>
      <c r="E125" s="84"/>
    </row>
    <row r="126" customFormat="false" ht="15.75" hidden="false" customHeight="true" outlineLevel="0" collapsed="false">
      <c r="A126" s="224"/>
      <c r="B126" s="84"/>
      <c r="C126" s="246"/>
      <c r="D126" s="263"/>
      <c r="E126" s="84"/>
    </row>
    <row r="127" customFormat="false" ht="15.75" hidden="false" customHeight="true" outlineLevel="0" collapsed="false">
      <c r="A127" s="224"/>
      <c r="B127" s="84"/>
      <c r="C127" s="246"/>
      <c r="D127" s="263"/>
      <c r="E127" s="84"/>
    </row>
    <row r="128" customFormat="false" ht="15.75" hidden="false" customHeight="true" outlineLevel="0" collapsed="false">
      <c r="A128" s="224"/>
      <c r="B128" s="84"/>
      <c r="C128" s="246"/>
      <c r="D128" s="263"/>
      <c r="E128" s="84"/>
    </row>
    <row r="129" customFormat="false" ht="15.75" hidden="false" customHeight="true" outlineLevel="0" collapsed="false">
      <c r="A129" s="224"/>
      <c r="B129" s="84"/>
      <c r="C129" s="246"/>
      <c r="D129" s="263"/>
      <c r="E129" s="84"/>
    </row>
    <row r="130" customFormat="false" ht="15.75" hidden="false" customHeight="true" outlineLevel="0" collapsed="false">
      <c r="A130" s="224"/>
      <c r="B130" s="84"/>
      <c r="C130" s="246"/>
      <c r="D130" s="263"/>
      <c r="E130" s="84"/>
    </row>
    <row r="131" customFormat="false" ht="15.75" hidden="false" customHeight="true" outlineLevel="0" collapsed="false">
      <c r="A131" s="224"/>
      <c r="B131" s="84"/>
      <c r="C131" s="246"/>
      <c r="D131" s="263"/>
      <c r="E131" s="84"/>
    </row>
    <row r="132" customFormat="false" ht="15.75" hidden="false" customHeight="true" outlineLevel="0" collapsed="false">
      <c r="A132" s="224"/>
      <c r="B132" s="84"/>
      <c r="C132" s="246"/>
      <c r="D132" s="263"/>
      <c r="E132" s="84"/>
    </row>
    <row r="133" customFormat="false" ht="15.75" hidden="false" customHeight="true" outlineLevel="0" collapsed="false">
      <c r="A133" s="224"/>
      <c r="B133" s="84"/>
      <c r="C133" s="246"/>
      <c r="D133" s="263"/>
      <c r="E133" s="84"/>
    </row>
    <row r="134" customFormat="false" ht="15.75" hidden="false" customHeight="true" outlineLevel="0" collapsed="false">
      <c r="A134" s="224"/>
      <c r="B134" s="84"/>
      <c r="C134" s="246"/>
      <c r="D134" s="263"/>
      <c r="E134" s="84"/>
    </row>
    <row r="135" customFormat="false" ht="15.75" hidden="false" customHeight="true" outlineLevel="0" collapsed="false">
      <c r="A135" s="224"/>
      <c r="B135" s="84"/>
      <c r="C135" s="246"/>
      <c r="D135" s="263"/>
      <c r="E135" s="84"/>
    </row>
    <row r="136" customFormat="false" ht="15.75" hidden="false" customHeight="true" outlineLevel="0" collapsed="false">
      <c r="A136" s="224"/>
      <c r="B136" s="84"/>
      <c r="C136" s="246"/>
      <c r="D136" s="263"/>
      <c r="E136" s="84"/>
    </row>
    <row r="137" customFormat="false" ht="15.75" hidden="false" customHeight="true" outlineLevel="0" collapsed="false">
      <c r="A137" s="224"/>
      <c r="B137" s="84"/>
      <c r="C137" s="246"/>
      <c r="D137" s="263"/>
      <c r="E137" s="84"/>
    </row>
    <row r="138" customFormat="false" ht="15.75" hidden="false" customHeight="true" outlineLevel="0" collapsed="false">
      <c r="A138" s="224"/>
      <c r="B138" s="84"/>
      <c r="C138" s="246"/>
      <c r="D138" s="263"/>
      <c r="E138" s="84"/>
    </row>
    <row r="139" customFormat="false" ht="15.75" hidden="false" customHeight="true" outlineLevel="0" collapsed="false">
      <c r="A139" s="224"/>
      <c r="B139" s="84"/>
      <c r="C139" s="246"/>
      <c r="D139" s="263"/>
      <c r="E139" s="84"/>
    </row>
    <row r="140" customFormat="false" ht="15.75" hidden="false" customHeight="true" outlineLevel="0" collapsed="false">
      <c r="A140" s="224"/>
      <c r="B140" s="84"/>
      <c r="C140" s="246"/>
      <c r="D140" s="263"/>
      <c r="E140" s="84"/>
    </row>
    <row r="141" customFormat="false" ht="15.75" hidden="false" customHeight="true" outlineLevel="0" collapsed="false">
      <c r="A141" s="224"/>
      <c r="B141" s="84"/>
      <c r="C141" s="246"/>
      <c r="D141" s="263"/>
      <c r="E141" s="84"/>
    </row>
    <row r="142" customFormat="false" ht="15.75" hidden="false" customHeight="true" outlineLevel="0" collapsed="false">
      <c r="A142" s="224"/>
      <c r="B142" s="84"/>
      <c r="C142" s="246"/>
      <c r="D142" s="263"/>
      <c r="E142" s="84"/>
    </row>
    <row r="143" customFormat="false" ht="15.75" hidden="false" customHeight="true" outlineLevel="0" collapsed="false">
      <c r="A143" s="224"/>
      <c r="B143" s="84"/>
      <c r="C143" s="246"/>
      <c r="D143" s="263"/>
      <c r="E143" s="84"/>
    </row>
    <row r="144" customFormat="false" ht="15.75" hidden="false" customHeight="true" outlineLevel="0" collapsed="false">
      <c r="A144" s="224"/>
      <c r="B144" s="84"/>
      <c r="C144" s="246"/>
      <c r="D144" s="263"/>
      <c r="E144" s="84"/>
    </row>
    <row r="145" customFormat="false" ht="15.75" hidden="false" customHeight="true" outlineLevel="0" collapsed="false">
      <c r="A145" s="224"/>
      <c r="B145" s="84"/>
      <c r="C145" s="246"/>
      <c r="D145" s="263"/>
      <c r="E145" s="84"/>
    </row>
    <row r="146" customFormat="false" ht="15.75" hidden="false" customHeight="true" outlineLevel="0" collapsed="false">
      <c r="A146" s="224"/>
      <c r="B146" s="84"/>
      <c r="C146" s="246"/>
      <c r="D146" s="263"/>
      <c r="E146" s="84"/>
    </row>
    <row r="147" customFormat="false" ht="15.75" hidden="false" customHeight="true" outlineLevel="0" collapsed="false">
      <c r="A147" s="224"/>
      <c r="B147" s="84"/>
      <c r="C147" s="246"/>
      <c r="D147" s="263"/>
      <c r="E147" s="84"/>
    </row>
    <row r="148" customFormat="false" ht="15.75" hidden="false" customHeight="true" outlineLevel="0" collapsed="false">
      <c r="A148" s="224"/>
      <c r="B148" s="84"/>
      <c r="C148" s="246"/>
      <c r="D148" s="263"/>
      <c r="E148" s="84"/>
    </row>
    <row r="149" customFormat="false" ht="15.75" hidden="false" customHeight="true" outlineLevel="0" collapsed="false">
      <c r="A149" s="224"/>
      <c r="B149" s="84"/>
      <c r="C149" s="246"/>
      <c r="D149" s="263"/>
      <c r="E149" s="84"/>
    </row>
    <row r="150" customFormat="false" ht="15.75" hidden="false" customHeight="true" outlineLevel="0" collapsed="false">
      <c r="A150" s="224"/>
      <c r="B150" s="84"/>
      <c r="C150" s="246"/>
      <c r="D150" s="263"/>
      <c r="E150" s="84"/>
    </row>
    <row r="151" customFormat="false" ht="15.75" hidden="false" customHeight="true" outlineLevel="0" collapsed="false">
      <c r="A151" s="224"/>
      <c r="B151" s="84"/>
      <c r="C151" s="246"/>
      <c r="D151" s="263"/>
      <c r="E151" s="84"/>
    </row>
    <row r="152" customFormat="false" ht="15.75" hidden="false" customHeight="true" outlineLevel="0" collapsed="false">
      <c r="A152" s="224"/>
      <c r="B152" s="84"/>
      <c r="C152" s="246"/>
      <c r="D152" s="263"/>
      <c r="E152" s="84"/>
    </row>
    <row r="153" customFormat="false" ht="15.75" hidden="false" customHeight="true" outlineLevel="0" collapsed="false">
      <c r="A153" s="224"/>
      <c r="B153" s="84"/>
      <c r="C153" s="246"/>
      <c r="D153" s="263"/>
      <c r="E153" s="84"/>
    </row>
    <row r="154" customFormat="false" ht="15.75" hidden="false" customHeight="true" outlineLevel="0" collapsed="false">
      <c r="A154" s="224"/>
      <c r="B154" s="84"/>
      <c r="C154" s="246"/>
      <c r="D154" s="263"/>
      <c r="E154" s="84"/>
    </row>
    <row r="155" customFormat="false" ht="15.75" hidden="false" customHeight="true" outlineLevel="0" collapsed="false">
      <c r="A155" s="224"/>
      <c r="B155" s="84"/>
      <c r="C155" s="246"/>
      <c r="D155" s="263"/>
      <c r="E155" s="84"/>
    </row>
    <row r="156" customFormat="false" ht="15.75" hidden="false" customHeight="true" outlineLevel="0" collapsed="false">
      <c r="A156" s="224"/>
      <c r="B156" s="84"/>
      <c r="C156" s="246"/>
      <c r="D156" s="263"/>
      <c r="E156" s="84"/>
    </row>
    <row r="157" customFormat="false" ht="15.75" hidden="false" customHeight="true" outlineLevel="0" collapsed="false">
      <c r="A157" s="224"/>
      <c r="B157" s="84"/>
      <c r="C157" s="246"/>
      <c r="D157" s="263"/>
      <c r="E157" s="84"/>
    </row>
    <row r="158" customFormat="false" ht="15.75" hidden="false" customHeight="true" outlineLevel="0" collapsed="false">
      <c r="A158" s="224"/>
      <c r="B158" s="84"/>
      <c r="C158" s="246"/>
      <c r="D158" s="263"/>
      <c r="E158" s="84"/>
    </row>
    <row r="159" customFormat="false" ht="15.75" hidden="false" customHeight="true" outlineLevel="0" collapsed="false">
      <c r="A159" s="224"/>
      <c r="B159" s="84"/>
      <c r="C159" s="246"/>
      <c r="D159" s="263"/>
      <c r="E159" s="84"/>
    </row>
    <row r="160" customFormat="false" ht="15.75" hidden="false" customHeight="true" outlineLevel="0" collapsed="false">
      <c r="A160" s="224"/>
      <c r="B160" s="84"/>
      <c r="C160" s="246"/>
      <c r="D160" s="263"/>
      <c r="E160" s="84"/>
    </row>
    <row r="161" customFormat="false" ht="15.75" hidden="false" customHeight="true" outlineLevel="0" collapsed="false">
      <c r="A161" s="224"/>
      <c r="B161" s="84"/>
      <c r="C161" s="246"/>
      <c r="D161" s="263"/>
      <c r="E161" s="84"/>
    </row>
    <row r="162" customFormat="false" ht="15.75" hidden="false" customHeight="true" outlineLevel="0" collapsed="false">
      <c r="A162" s="224"/>
      <c r="B162" s="84"/>
      <c r="C162" s="246"/>
      <c r="D162" s="263"/>
      <c r="E162" s="84"/>
    </row>
    <row r="163" customFormat="false" ht="15.75" hidden="false" customHeight="true" outlineLevel="0" collapsed="false">
      <c r="A163" s="224"/>
      <c r="B163" s="84"/>
      <c r="C163" s="246"/>
      <c r="D163" s="263"/>
      <c r="E163" s="84"/>
    </row>
    <row r="164" customFormat="false" ht="15.75" hidden="false" customHeight="true" outlineLevel="0" collapsed="false">
      <c r="A164" s="224"/>
      <c r="B164" s="84"/>
      <c r="C164" s="246"/>
      <c r="D164" s="263"/>
      <c r="E164" s="84"/>
    </row>
    <row r="165" customFormat="false" ht="15.75" hidden="false" customHeight="true" outlineLevel="0" collapsed="false">
      <c r="A165" s="224"/>
      <c r="B165" s="84"/>
      <c r="C165" s="246"/>
      <c r="D165" s="263"/>
      <c r="E165" s="84"/>
    </row>
    <row r="166" customFormat="false" ht="15.75" hidden="false" customHeight="true" outlineLevel="0" collapsed="false">
      <c r="A166" s="224"/>
      <c r="B166" s="84"/>
      <c r="C166" s="246"/>
      <c r="D166" s="263"/>
      <c r="E166" s="84"/>
    </row>
    <row r="167" customFormat="false" ht="15.75" hidden="false" customHeight="true" outlineLevel="0" collapsed="false">
      <c r="A167" s="224"/>
      <c r="B167" s="84"/>
      <c r="C167" s="246"/>
      <c r="D167" s="263"/>
      <c r="E167" s="84"/>
    </row>
    <row r="168" customFormat="false" ht="15.75" hidden="false" customHeight="true" outlineLevel="0" collapsed="false">
      <c r="A168" s="224"/>
      <c r="B168" s="84"/>
      <c r="C168" s="246"/>
      <c r="D168" s="263"/>
      <c r="E168" s="84"/>
    </row>
    <row r="169" customFormat="false" ht="15.75" hidden="false" customHeight="true" outlineLevel="0" collapsed="false">
      <c r="A169" s="224"/>
      <c r="B169" s="84"/>
      <c r="C169" s="246"/>
      <c r="D169" s="263"/>
      <c r="E169" s="84"/>
    </row>
    <row r="170" customFormat="false" ht="15.75" hidden="false" customHeight="true" outlineLevel="0" collapsed="false">
      <c r="A170" s="224"/>
      <c r="B170" s="84"/>
      <c r="C170" s="246"/>
      <c r="D170" s="263"/>
      <c r="E170" s="84"/>
    </row>
    <row r="171" customFormat="false" ht="15.75" hidden="false" customHeight="true" outlineLevel="0" collapsed="false">
      <c r="A171" s="224"/>
      <c r="B171" s="84"/>
      <c r="C171" s="246"/>
      <c r="D171" s="263"/>
      <c r="E171" s="84"/>
    </row>
    <row r="172" customFormat="false" ht="15.75" hidden="false" customHeight="true" outlineLevel="0" collapsed="false">
      <c r="A172" s="224"/>
      <c r="B172" s="84"/>
      <c r="C172" s="246"/>
      <c r="D172" s="263"/>
      <c r="E172" s="84"/>
    </row>
    <row r="173" customFormat="false" ht="15.75" hidden="false" customHeight="true" outlineLevel="0" collapsed="false">
      <c r="A173" s="224"/>
      <c r="B173" s="84"/>
      <c r="C173" s="246"/>
      <c r="D173" s="263"/>
      <c r="E173" s="84"/>
    </row>
    <row r="174" customFormat="false" ht="15.75" hidden="false" customHeight="true" outlineLevel="0" collapsed="false">
      <c r="A174" s="224"/>
      <c r="B174" s="84"/>
      <c r="C174" s="246"/>
      <c r="D174" s="263"/>
      <c r="E174" s="84"/>
    </row>
    <row r="175" customFormat="false" ht="15.75" hidden="false" customHeight="true" outlineLevel="0" collapsed="false">
      <c r="A175" s="224"/>
      <c r="B175" s="84"/>
      <c r="C175" s="246"/>
      <c r="D175" s="263"/>
      <c r="E175" s="84"/>
    </row>
    <row r="176" customFormat="false" ht="15.75" hidden="false" customHeight="true" outlineLevel="0" collapsed="false">
      <c r="A176" s="224"/>
      <c r="B176" s="84"/>
      <c r="C176" s="246"/>
      <c r="D176" s="263"/>
      <c r="E176" s="84"/>
    </row>
    <row r="177" customFormat="false" ht="15.75" hidden="false" customHeight="true" outlineLevel="0" collapsed="false">
      <c r="A177" s="224"/>
      <c r="B177" s="84"/>
      <c r="C177" s="246"/>
      <c r="D177" s="263"/>
      <c r="E177" s="84"/>
    </row>
    <row r="178" customFormat="false" ht="15.75" hidden="false" customHeight="true" outlineLevel="0" collapsed="false">
      <c r="A178" s="224"/>
      <c r="B178" s="84"/>
      <c r="C178" s="246"/>
      <c r="D178" s="263"/>
      <c r="E178" s="84"/>
    </row>
    <row r="179" customFormat="false" ht="15.75" hidden="false" customHeight="true" outlineLevel="0" collapsed="false">
      <c r="A179" s="224"/>
      <c r="B179" s="84"/>
      <c r="C179" s="246"/>
      <c r="D179" s="263"/>
      <c r="E179" s="84"/>
    </row>
    <row r="180" customFormat="false" ht="15.75" hidden="false" customHeight="true" outlineLevel="0" collapsed="false">
      <c r="A180" s="224"/>
      <c r="B180" s="84"/>
      <c r="C180" s="246"/>
      <c r="D180" s="263"/>
      <c r="E180" s="84"/>
    </row>
    <row r="181" customFormat="false" ht="15.75" hidden="false" customHeight="true" outlineLevel="0" collapsed="false">
      <c r="A181" s="224"/>
      <c r="B181" s="84"/>
      <c r="C181" s="246"/>
      <c r="D181" s="263"/>
      <c r="E181" s="84"/>
    </row>
    <row r="182" customFormat="false" ht="15.75" hidden="false" customHeight="true" outlineLevel="0" collapsed="false">
      <c r="A182" s="224"/>
      <c r="B182" s="84"/>
      <c r="C182" s="246"/>
      <c r="D182" s="263"/>
      <c r="E182" s="84"/>
    </row>
    <row r="183" customFormat="false" ht="15.75" hidden="false" customHeight="true" outlineLevel="0" collapsed="false">
      <c r="A183" s="224"/>
      <c r="B183" s="84"/>
      <c r="C183" s="246"/>
      <c r="D183" s="263"/>
      <c r="E183" s="84"/>
    </row>
    <row r="184" customFormat="false" ht="15.75" hidden="false" customHeight="true" outlineLevel="0" collapsed="false">
      <c r="A184" s="224"/>
      <c r="B184" s="84"/>
      <c r="C184" s="246"/>
      <c r="D184" s="263"/>
      <c r="E184" s="84"/>
    </row>
    <row r="185" customFormat="false" ht="15.75" hidden="false" customHeight="true" outlineLevel="0" collapsed="false">
      <c r="A185" s="224"/>
      <c r="B185" s="84"/>
      <c r="C185" s="246"/>
      <c r="D185" s="263"/>
      <c r="E185" s="84"/>
    </row>
    <row r="186" customFormat="false" ht="15.75" hidden="false" customHeight="true" outlineLevel="0" collapsed="false">
      <c r="A186" s="224"/>
      <c r="B186" s="84"/>
      <c r="C186" s="246"/>
      <c r="D186" s="263"/>
      <c r="E186" s="84"/>
    </row>
    <row r="187" customFormat="false" ht="15.75" hidden="false" customHeight="true" outlineLevel="0" collapsed="false">
      <c r="A187" s="224"/>
      <c r="B187" s="84"/>
      <c r="C187" s="246"/>
      <c r="D187" s="263"/>
      <c r="E187" s="84"/>
    </row>
    <row r="188" customFormat="false" ht="15.75" hidden="false" customHeight="true" outlineLevel="0" collapsed="false">
      <c r="A188" s="224"/>
      <c r="B188" s="84"/>
      <c r="C188" s="246"/>
      <c r="D188" s="263"/>
      <c r="E188" s="84"/>
    </row>
    <row r="189" customFormat="false" ht="15.75" hidden="false" customHeight="true" outlineLevel="0" collapsed="false">
      <c r="A189" s="224"/>
      <c r="B189" s="84"/>
      <c r="C189" s="246"/>
      <c r="D189" s="263"/>
      <c r="E189" s="84"/>
    </row>
    <row r="190" customFormat="false" ht="15.75" hidden="false" customHeight="true" outlineLevel="0" collapsed="false">
      <c r="A190" s="224"/>
      <c r="B190" s="84"/>
      <c r="C190" s="246"/>
      <c r="D190" s="263"/>
      <c r="E190" s="84"/>
    </row>
    <row r="191" customFormat="false" ht="15.75" hidden="false" customHeight="true" outlineLevel="0" collapsed="false">
      <c r="A191" s="224"/>
      <c r="B191" s="84"/>
      <c r="C191" s="246"/>
      <c r="D191" s="263"/>
      <c r="E191" s="84"/>
    </row>
    <row r="192" customFormat="false" ht="15.75" hidden="false" customHeight="true" outlineLevel="0" collapsed="false">
      <c r="A192" s="224"/>
      <c r="B192" s="84"/>
      <c r="C192" s="246"/>
      <c r="D192" s="263"/>
      <c r="E192" s="84"/>
    </row>
    <row r="193" customFormat="false" ht="15.75" hidden="false" customHeight="true" outlineLevel="0" collapsed="false">
      <c r="A193" s="224"/>
      <c r="B193" s="84"/>
      <c r="C193" s="246"/>
      <c r="D193" s="263"/>
      <c r="E193" s="84"/>
    </row>
    <row r="194" customFormat="false" ht="15.75" hidden="false" customHeight="true" outlineLevel="0" collapsed="false">
      <c r="A194" s="224"/>
      <c r="B194" s="84"/>
      <c r="C194" s="246"/>
      <c r="D194" s="263"/>
      <c r="E194" s="84"/>
    </row>
    <row r="195" customFormat="false" ht="15.75" hidden="false" customHeight="true" outlineLevel="0" collapsed="false">
      <c r="A195" s="224"/>
      <c r="B195" s="84"/>
      <c r="C195" s="246"/>
      <c r="D195" s="263"/>
      <c r="E195" s="84"/>
    </row>
    <row r="196" customFormat="false" ht="15.75" hidden="false" customHeight="true" outlineLevel="0" collapsed="false">
      <c r="A196" s="224"/>
      <c r="B196" s="84"/>
      <c r="C196" s="246"/>
      <c r="D196" s="263"/>
      <c r="E196" s="84"/>
    </row>
    <row r="197" customFormat="false" ht="15.75" hidden="false" customHeight="true" outlineLevel="0" collapsed="false">
      <c r="A197" s="224"/>
      <c r="B197" s="84"/>
      <c r="C197" s="246"/>
      <c r="D197" s="263"/>
      <c r="E197" s="84"/>
    </row>
    <row r="198" customFormat="false" ht="15.75" hidden="false" customHeight="true" outlineLevel="0" collapsed="false">
      <c r="A198" s="224"/>
      <c r="B198" s="84"/>
      <c r="C198" s="246"/>
      <c r="D198" s="263"/>
      <c r="E198" s="84"/>
    </row>
    <row r="199" customFormat="false" ht="15.75" hidden="false" customHeight="true" outlineLevel="0" collapsed="false">
      <c r="A199" s="224"/>
      <c r="B199" s="84"/>
      <c r="C199" s="246"/>
      <c r="D199" s="263"/>
      <c r="E199" s="84"/>
    </row>
    <row r="200" customFormat="false" ht="15.75" hidden="false" customHeight="true" outlineLevel="0" collapsed="false">
      <c r="A200" s="224"/>
      <c r="B200" s="84"/>
      <c r="C200" s="246"/>
      <c r="D200" s="263"/>
      <c r="E200" s="84"/>
    </row>
    <row r="201" customFormat="false" ht="15.75" hidden="false" customHeight="true" outlineLevel="0" collapsed="false">
      <c r="A201" s="224"/>
      <c r="B201" s="84"/>
      <c r="C201" s="246"/>
      <c r="D201" s="263"/>
      <c r="E201" s="84"/>
    </row>
    <row r="202" customFormat="false" ht="15.75" hidden="false" customHeight="true" outlineLevel="0" collapsed="false">
      <c r="A202" s="224"/>
      <c r="B202" s="84"/>
      <c r="C202" s="246"/>
      <c r="D202" s="263"/>
      <c r="E202" s="84"/>
    </row>
    <row r="203" customFormat="false" ht="15.75" hidden="false" customHeight="true" outlineLevel="0" collapsed="false">
      <c r="A203" s="224"/>
      <c r="B203" s="84"/>
      <c r="C203" s="246"/>
      <c r="D203" s="263"/>
      <c r="E203" s="84"/>
    </row>
    <row r="204" customFormat="false" ht="15.75" hidden="false" customHeight="true" outlineLevel="0" collapsed="false">
      <c r="A204" s="224"/>
      <c r="B204" s="84"/>
      <c r="C204" s="246"/>
      <c r="D204" s="263"/>
      <c r="E204" s="84"/>
    </row>
    <row r="205" customFormat="false" ht="15.75" hidden="false" customHeight="true" outlineLevel="0" collapsed="false">
      <c r="A205" s="224"/>
      <c r="B205" s="84"/>
      <c r="C205" s="246"/>
      <c r="D205" s="263"/>
      <c r="E205" s="84"/>
    </row>
    <row r="206" customFormat="false" ht="15.75" hidden="false" customHeight="true" outlineLevel="0" collapsed="false">
      <c r="A206" s="224"/>
      <c r="B206" s="84"/>
      <c r="C206" s="246"/>
      <c r="D206" s="263"/>
      <c r="E206" s="84"/>
    </row>
    <row r="207" customFormat="false" ht="15.75" hidden="false" customHeight="true" outlineLevel="0" collapsed="false">
      <c r="A207" s="224"/>
      <c r="B207" s="84"/>
      <c r="C207" s="246"/>
      <c r="D207" s="263"/>
      <c r="E207" s="84"/>
    </row>
    <row r="208" customFormat="false" ht="15.75" hidden="false" customHeight="true" outlineLevel="0" collapsed="false">
      <c r="A208" s="224"/>
      <c r="B208" s="84"/>
      <c r="C208" s="246"/>
      <c r="D208" s="263"/>
      <c r="E208" s="84"/>
    </row>
    <row r="209" customFormat="false" ht="15.75" hidden="false" customHeight="true" outlineLevel="0" collapsed="false">
      <c r="A209" s="224"/>
      <c r="B209" s="84"/>
      <c r="C209" s="246"/>
      <c r="D209" s="263"/>
      <c r="E209" s="84"/>
    </row>
    <row r="210" customFormat="false" ht="15.75" hidden="false" customHeight="true" outlineLevel="0" collapsed="false">
      <c r="A210" s="224"/>
      <c r="B210" s="84"/>
      <c r="C210" s="246"/>
      <c r="D210" s="263"/>
      <c r="E210" s="84"/>
    </row>
    <row r="211" customFormat="false" ht="15.75" hidden="false" customHeight="true" outlineLevel="0" collapsed="false">
      <c r="A211" s="224"/>
      <c r="B211" s="84"/>
      <c r="C211" s="246"/>
      <c r="D211" s="263"/>
      <c r="E211" s="84"/>
    </row>
    <row r="212" customFormat="false" ht="15.75" hidden="false" customHeight="true" outlineLevel="0" collapsed="false">
      <c r="A212" s="224"/>
      <c r="B212" s="84"/>
      <c r="C212" s="246"/>
      <c r="D212" s="263"/>
      <c r="E212" s="84"/>
    </row>
    <row r="213" customFormat="false" ht="15.75" hidden="false" customHeight="true" outlineLevel="0" collapsed="false">
      <c r="A213" s="224"/>
      <c r="B213" s="84"/>
      <c r="C213" s="246"/>
      <c r="D213" s="263"/>
      <c r="E213" s="84"/>
    </row>
    <row r="214" customFormat="false" ht="15.75" hidden="false" customHeight="true" outlineLevel="0" collapsed="false">
      <c r="A214" s="224"/>
      <c r="B214" s="84"/>
      <c r="C214" s="246"/>
      <c r="D214" s="263"/>
      <c r="E214" s="84"/>
    </row>
    <row r="215" customFormat="false" ht="15.75" hidden="false" customHeight="true" outlineLevel="0" collapsed="false">
      <c r="A215" s="224"/>
      <c r="B215" s="84"/>
      <c r="C215" s="246"/>
      <c r="D215" s="263"/>
      <c r="E215" s="84"/>
    </row>
    <row r="216" customFormat="false" ht="15.75" hidden="false" customHeight="true" outlineLevel="0" collapsed="false">
      <c r="A216" s="224"/>
      <c r="B216" s="84"/>
      <c r="C216" s="246"/>
      <c r="D216" s="263"/>
      <c r="E216" s="84"/>
    </row>
    <row r="217" customFormat="false" ht="15.75" hidden="false" customHeight="true" outlineLevel="0" collapsed="false">
      <c r="A217" s="224"/>
      <c r="B217" s="84"/>
      <c r="C217" s="246"/>
      <c r="D217" s="263"/>
      <c r="E217" s="84"/>
    </row>
    <row r="218" customFormat="false" ht="15.75" hidden="false" customHeight="true" outlineLevel="0" collapsed="false">
      <c r="A218" s="224"/>
      <c r="B218" s="84"/>
      <c r="C218" s="246"/>
      <c r="D218" s="263"/>
      <c r="E218" s="84"/>
    </row>
    <row r="219" customFormat="false" ht="15.75" hidden="false" customHeight="true" outlineLevel="0" collapsed="false">
      <c r="A219" s="224"/>
      <c r="B219" s="84"/>
      <c r="C219" s="246"/>
      <c r="D219" s="263"/>
      <c r="E219" s="84"/>
    </row>
    <row r="220" customFormat="false" ht="15.75" hidden="false" customHeight="true" outlineLevel="0" collapsed="false">
      <c r="A220" s="224"/>
      <c r="B220" s="84"/>
      <c r="C220" s="246"/>
      <c r="D220" s="263"/>
      <c r="E220" s="84"/>
    </row>
    <row r="221" customFormat="false" ht="15.75" hidden="false" customHeight="true" outlineLevel="0" collapsed="false">
      <c r="A221" s="224"/>
      <c r="B221" s="84"/>
      <c r="C221" s="246"/>
      <c r="D221" s="263"/>
      <c r="E221" s="84"/>
    </row>
    <row r="222" customFormat="false" ht="15.75" hidden="false" customHeight="true" outlineLevel="0" collapsed="false">
      <c r="A222" s="224"/>
      <c r="B222" s="84"/>
      <c r="C222" s="246"/>
      <c r="D222" s="263"/>
      <c r="E222" s="84"/>
    </row>
    <row r="223" customFormat="false" ht="15.75" hidden="false" customHeight="true" outlineLevel="0" collapsed="false">
      <c r="A223" s="224"/>
      <c r="B223" s="84"/>
      <c r="C223" s="246"/>
      <c r="D223" s="263"/>
      <c r="E223" s="84"/>
    </row>
    <row r="224" customFormat="false" ht="15.75" hidden="false" customHeight="true" outlineLevel="0" collapsed="false">
      <c r="A224" s="224"/>
      <c r="B224" s="84"/>
      <c r="C224" s="246"/>
      <c r="D224" s="263"/>
      <c r="E224" s="84"/>
    </row>
    <row r="225" customFormat="false" ht="15.75" hidden="false" customHeight="true" outlineLevel="0" collapsed="false">
      <c r="A225" s="224"/>
      <c r="B225" s="84"/>
      <c r="C225" s="246"/>
      <c r="D225" s="263"/>
      <c r="E225" s="84"/>
    </row>
    <row r="226" customFormat="false" ht="15.75" hidden="false" customHeight="true" outlineLevel="0" collapsed="false">
      <c r="A226" s="224"/>
      <c r="B226" s="84"/>
      <c r="C226" s="246"/>
      <c r="D226" s="263"/>
      <c r="E226" s="84"/>
    </row>
    <row r="227" customFormat="false" ht="15.75" hidden="false" customHeight="true" outlineLevel="0" collapsed="false">
      <c r="A227" s="224"/>
      <c r="B227" s="84"/>
      <c r="C227" s="246"/>
      <c r="D227" s="263"/>
      <c r="E227" s="84"/>
    </row>
    <row r="228" customFormat="false" ht="15.75" hidden="false" customHeight="true" outlineLevel="0" collapsed="false">
      <c r="A228" s="224"/>
      <c r="B228" s="84"/>
      <c r="C228" s="246"/>
      <c r="D228" s="263"/>
      <c r="E228" s="84"/>
    </row>
    <row r="229" customFormat="false" ht="15.75" hidden="false" customHeight="true" outlineLevel="0" collapsed="false">
      <c r="A229" s="224"/>
      <c r="B229" s="84"/>
      <c r="C229" s="246"/>
      <c r="D229" s="263"/>
      <c r="E229" s="84"/>
    </row>
    <row r="230" customFormat="false" ht="15.75" hidden="false" customHeight="true" outlineLevel="0" collapsed="false">
      <c r="A230" s="224"/>
      <c r="B230" s="84"/>
      <c r="C230" s="246"/>
      <c r="D230" s="263"/>
      <c r="E230" s="84"/>
    </row>
    <row r="231" customFormat="false" ht="15.75" hidden="false" customHeight="true" outlineLevel="0" collapsed="false">
      <c r="A231" s="224"/>
      <c r="B231" s="84"/>
      <c r="C231" s="246"/>
      <c r="D231" s="263"/>
      <c r="E231" s="84"/>
    </row>
    <row r="232" customFormat="false" ht="15.75" hidden="false" customHeight="true" outlineLevel="0" collapsed="false">
      <c r="A232" s="224"/>
      <c r="B232" s="84"/>
      <c r="C232" s="246"/>
      <c r="D232" s="263"/>
      <c r="E232" s="84"/>
    </row>
    <row r="233" customFormat="false" ht="15.75" hidden="false" customHeight="true" outlineLevel="0" collapsed="false">
      <c r="A233" s="224"/>
      <c r="B233" s="84"/>
      <c r="C233" s="246"/>
      <c r="D233" s="263"/>
      <c r="E233" s="84"/>
    </row>
    <row r="234" customFormat="false" ht="15.75" hidden="false" customHeight="true" outlineLevel="0" collapsed="false">
      <c r="A234" s="224"/>
      <c r="B234" s="84"/>
      <c r="C234" s="246"/>
      <c r="D234" s="263"/>
      <c r="E234" s="84"/>
    </row>
    <row r="235" customFormat="false" ht="15.75" hidden="false" customHeight="true" outlineLevel="0" collapsed="false">
      <c r="A235" s="224"/>
      <c r="B235" s="84"/>
      <c r="C235" s="246"/>
      <c r="D235" s="263"/>
      <c r="E235" s="84"/>
    </row>
    <row r="236" customFormat="false" ht="15.75" hidden="false" customHeight="true" outlineLevel="0" collapsed="false">
      <c r="A236" s="224"/>
      <c r="B236" s="84"/>
      <c r="C236" s="246"/>
      <c r="D236" s="263"/>
      <c r="E236" s="84"/>
    </row>
    <row r="237" customFormat="false" ht="15.75" hidden="false" customHeight="true" outlineLevel="0" collapsed="false">
      <c r="A237" s="224"/>
      <c r="B237" s="84"/>
      <c r="C237" s="246"/>
      <c r="D237" s="263"/>
      <c r="E237" s="84"/>
    </row>
    <row r="238" customFormat="false" ht="15.75" hidden="false" customHeight="true" outlineLevel="0" collapsed="false">
      <c r="A238" s="224"/>
      <c r="B238" s="84"/>
      <c r="C238" s="246"/>
      <c r="D238" s="263"/>
      <c r="E238" s="84"/>
    </row>
    <row r="239" customFormat="false" ht="15.75" hidden="false" customHeight="true" outlineLevel="0" collapsed="false">
      <c r="A239" s="224"/>
      <c r="B239" s="84"/>
      <c r="C239" s="246"/>
      <c r="D239" s="263"/>
      <c r="E239" s="84"/>
    </row>
    <row r="240" customFormat="false" ht="15.75" hidden="false" customHeight="true" outlineLevel="0" collapsed="false">
      <c r="A240" s="224"/>
      <c r="B240" s="84"/>
      <c r="C240" s="246"/>
      <c r="D240" s="263"/>
      <c r="E240" s="84"/>
    </row>
    <row r="241" customFormat="false" ht="15.75" hidden="false" customHeight="true" outlineLevel="0" collapsed="false">
      <c r="A241" s="224"/>
      <c r="B241" s="84"/>
      <c r="C241" s="246"/>
      <c r="D241" s="263"/>
      <c r="E241" s="84"/>
    </row>
    <row r="242" customFormat="false" ht="15.75" hidden="false" customHeight="true" outlineLevel="0" collapsed="false">
      <c r="A242" s="224"/>
      <c r="B242" s="84"/>
      <c r="C242" s="246"/>
      <c r="D242" s="263"/>
      <c r="E242" s="84"/>
    </row>
    <row r="243" customFormat="false" ht="15.75" hidden="false" customHeight="true" outlineLevel="0" collapsed="false">
      <c r="A243" s="224"/>
      <c r="B243" s="84"/>
      <c r="C243" s="246"/>
      <c r="D243" s="263"/>
      <c r="E243" s="84"/>
    </row>
    <row r="244" customFormat="false" ht="15.75" hidden="false" customHeight="true" outlineLevel="0" collapsed="false">
      <c r="A244" s="224"/>
      <c r="B244" s="84"/>
      <c r="C244" s="246"/>
      <c r="D244" s="263"/>
      <c r="E244" s="84"/>
    </row>
    <row r="245" customFormat="false" ht="15.75" hidden="false" customHeight="true" outlineLevel="0" collapsed="false">
      <c r="A245" s="224"/>
      <c r="B245" s="84"/>
      <c r="C245" s="246"/>
      <c r="D245" s="263"/>
      <c r="E245" s="84"/>
    </row>
    <row r="246" customFormat="false" ht="15.75" hidden="false" customHeight="true" outlineLevel="0" collapsed="false">
      <c r="A246" s="224"/>
      <c r="B246" s="84"/>
      <c r="C246" s="246"/>
      <c r="D246" s="263"/>
      <c r="E246" s="84"/>
    </row>
    <row r="247" customFormat="false" ht="15.75" hidden="false" customHeight="true" outlineLevel="0" collapsed="false">
      <c r="A247" s="224"/>
      <c r="B247" s="84"/>
      <c r="C247" s="246"/>
      <c r="D247" s="263"/>
      <c r="E247" s="84"/>
    </row>
    <row r="248" customFormat="false" ht="15.75" hidden="false" customHeight="true" outlineLevel="0" collapsed="false">
      <c r="A248" s="224"/>
      <c r="B248" s="84"/>
      <c r="C248" s="246"/>
      <c r="D248" s="263"/>
      <c r="E248" s="84"/>
    </row>
    <row r="249" customFormat="false" ht="15.75" hidden="false" customHeight="true" outlineLevel="0" collapsed="false">
      <c r="A249" s="224"/>
      <c r="B249" s="84"/>
      <c r="C249" s="246"/>
      <c r="D249" s="263"/>
      <c r="E249" s="84"/>
    </row>
    <row r="250" customFormat="false" ht="15.75" hidden="false" customHeight="true" outlineLevel="0" collapsed="false">
      <c r="A250" s="224"/>
      <c r="B250" s="84"/>
      <c r="C250" s="246"/>
      <c r="D250" s="263"/>
      <c r="E250" s="84"/>
    </row>
    <row r="251" customFormat="false" ht="15.75" hidden="false" customHeight="true" outlineLevel="0" collapsed="false">
      <c r="A251" s="224"/>
      <c r="B251" s="84"/>
      <c r="C251" s="246"/>
      <c r="D251" s="263"/>
      <c r="E251" s="84"/>
    </row>
    <row r="252" customFormat="false" ht="15.75" hidden="false" customHeight="true" outlineLevel="0" collapsed="false">
      <c r="A252" s="224"/>
      <c r="B252" s="84"/>
      <c r="C252" s="246"/>
      <c r="D252" s="263"/>
      <c r="E252" s="84"/>
    </row>
    <row r="253" customFormat="false" ht="15.75" hidden="false" customHeight="true" outlineLevel="0" collapsed="false">
      <c r="A253" s="224"/>
      <c r="B253" s="84"/>
      <c r="C253" s="246"/>
      <c r="D253" s="263"/>
      <c r="E253" s="84"/>
    </row>
    <row r="254" customFormat="false" ht="15.75" hidden="false" customHeight="true" outlineLevel="0" collapsed="false">
      <c r="A254" s="224"/>
      <c r="B254" s="84"/>
      <c r="C254" s="246"/>
      <c r="D254" s="263"/>
      <c r="E254" s="84"/>
    </row>
    <row r="255" customFormat="false" ht="15.75" hidden="false" customHeight="true" outlineLevel="0" collapsed="false">
      <c r="A255" s="224"/>
      <c r="B255" s="84"/>
      <c r="C255" s="246"/>
      <c r="D255" s="263"/>
      <c r="E255" s="84"/>
    </row>
    <row r="256" customFormat="false" ht="15.75" hidden="false" customHeight="true" outlineLevel="0" collapsed="false">
      <c r="A256" s="224"/>
      <c r="B256" s="84"/>
      <c r="C256" s="246"/>
      <c r="D256" s="263"/>
      <c r="E256" s="84"/>
    </row>
    <row r="257" customFormat="false" ht="15.75" hidden="false" customHeight="true" outlineLevel="0" collapsed="false">
      <c r="A257" s="224"/>
      <c r="B257" s="84"/>
      <c r="C257" s="246"/>
      <c r="D257" s="263"/>
      <c r="E257" s="84"/>
    </row>
    <row r="258" customFormat="false" ht="15.75" hidden="false" customHeight="true" outlineLevel="0" collapsed="false">
      <c r="A258" s="224"/>
      <c r="B258" s="84"/>
      <c r="C258" s="246"/>
      <c r="D258" s="263"/>
      <c r="E258" s="84"/>
    </row>
    <row r="259" customFormat="false" ht="15.75" hidden="false" customHeight="true" outlineLevel="0" collapsed="false">
      <c r="A259" s="224"/>
      <c r="B259" s="84"/>
      <c r="C259" s="246"/>
      <c r="D259" s="263"/>
      <c r="E259" s="84"/>
    </row>
    <row r="260" customFormat="false" ht="15.75" hidden="false" customHeight="true" outlineLevel="0" collapsed="false">
      <c r="A260" s="224"/>
      <c r="B260" s="84"/>
      <c r="C260" s="246"/>
      <c r="D260" s="263"/>
      <c r="E260" s="84"/>
    </row>
    <row r="261" customFormat="false" ht="15.75" hidden="false" customHeight="true" outlineLevel="0" collapsed="false">
      <c r="A261" s="224"/>
      <c r="B261" s="84"/>
      <c r="C261" s="246"/>
      <c r="D261" s="263"/>
      <c r="E261" s="84"/>
    </row>
    <row r="262" customFormat="false" ht="15.75" hidden="false" customHeight="true" outlineLevel="0" collapsed="false">
      <c r="A262" s="224"/>
      <c r="B262" s="84"/>
      <c r="C262" s="246"/>
      <c r="D262" s="263"/>
      <c r="E262" s="84"/>
    </row>
    <row r="263" customFormat="false" ht="15.75" hidden="false" customHeight="true" outlineLevel="0" collapsed="false">
      <c r="A263" s="224"/>
      <c r="B263" s="84"/>
      <c r="C263" s="246"/>
      <c r="D263" s="263"/>
      <c r="E263" s="84"/>
    </row>
    <row r="264" customFormat="false" ht="15.75" hidden="false" customHeight="true" outlineLevel="0" collapsed="false">
      <c r="A264" s="224"/>
      <c r="B264" s="84"/>
      <c r="C264" s="246"/>
      <c r="D264" s="263"/>
      <c r="E264" s="84"/>
    </row>
    <row r="265" customFormat="false" ht="15.75" hidden="false" customHeight="true" outlineLevel="0" collapsed="false">
      <c r="A265" s="224"/>
      <c r="B265" s="84"/>
      <c r="C265" s="246"/>
      <c r="D265" s="263"/>
      <c r="E265" s="84"/>
    </row>
    <row r="266" customFormat="false" ht="15.75" hidden="false" customHeight="true" outlineLevel="0" collapsed="false">
      <c r="A266" s="224"/>
      <c r="B266" s="84"/>
      <c r="C266" s="246"/>
      <c r="D266" s="263"/>
      <c r="E266" s="84"/>
    </row>
    <row r="267" customFormat="false" ht="15.75" hidden="false" customHeight="true" outlineLevel="0" collapsed="false">
      <c r="A267" s="224"/>
      <c r="B267" s="84"/>
      <c r="C267" s="246"/>
      <c r="D267" s="263"/>
      <c r="E267" s="84"/>
    </row>
    <row r="268" customFormat="false" ht="15.75" hidden="false" customHeight="true" outlineLevel="0" collapsed="false">
      <c r="A268" s="224"/>
      <c r="B268" s="84"/>
      <c r="C268" s="246"/>
      <c r="D268" s="263"/>
      <c r="E268" s="84"/>
    </row>
    <row r="269" customFormat="false" ht="15.75" hidden="false" customHeight="true" outlineLevel="0" collapsed="false">
      <c r="A269" s="224"/>
      <c r="B269" s="84"/>
      <c r="C269" s="246"/>
      <c r="D269" s="263"/>
      <c r="E269" s="84"/>
    </row>
    <row r="270" customFormat="false" ht="15.75" hidden="false" customHeight="true" outlineLevel="0" collapsed="false">
      <c r="A270" s="224"/>
      <c r="B270" s="84"/>
      <c r="C270" s="246"/>
      <c r="D270" s="263"/>
      <c r="E270" s="84"/>
    </row>
    <row r="271" customFormat="false" ht="15.75" hidden="false" customHeight="true" outlineLevel="0" collapsed="false">
      <c r="A271" s="224"/>
      <c r="B271" s="84"/>
      <c r="C271" s="246"/>
      <c r="D271" s="263"/>
      <c r="E271" s="84"/>
    </row>
    <row r="272" customFormat="false" ht="15.75" hidden="false" customHeight="true" outlineLevel="0" collapsed="false">
      <c r="A272" s="224"/>
      <c r="B272" s="84"/>
      <c r="C272" s="246"/>
      <c r="D272" s="263"/>
      <c r="E272" s="84"/>
    </row>
    <row r="273" customFormat="false" ht="15.75" hidden="false" customHeight="true" outlineLevel="0" collapsed="false">
      <c r="A273" s="224"/>
      <c r="B273" s="84"/>
      <c r="C273" s="246"/>
      <c r="D273" s="263"/>
      <c r="E273" s="84"/>
    </row>
    <row r="274" customFormat="false" ht="15.75" hidden="false" customHeight="true" outlineLevel="0" collapsed="false">
      <c r="A274" s="224"/>
      <c r="B274" s="84"/>
      <c r="C274" s="246"/>
      <c r="D274" s="263"/>
      <c r="E274" s="84"/>
    </row>
    <row r="275" customFormat="false" ht="15.75" hidden="false" customHeight="true" outlineLevel="0" collapsed="false">
      <c r="A275" s="224"/>
      <c r="B275" s="84"/>
      <c r="C275" s="246"/>
      <c r="D275" s="263"/>
      <c r="E275" s="84"/>
    </row>
    <row r="276" customFormat="false" ht="15.75" hidden="false" customHeight="true" outlineLevel="0" collapsed="false">
      <c r="A276" s="224"/>
      <c r="B276" s="84"/>
      <c r="C276" s="246"/>
      <c r="D276" s="263"/>
      <c r="E276" s="84"/>
    </row>
    <row r="277" customFormat="false" ht="15.75" hidden="false" customHeight="true" outlineLevel="0" collapsed="false">
      <c r="A277" s="224"/>
      <c r="B277" s="84"/>
      <c r="C277" s="246"/>
      <c r="D277" s="263"/>
      <c r="E277" s="84"/>
    </row>
    <row r="278" customFormat="false" ht="15.75" hidden="false" customHeight="true" outlineLevel="0" collapsed="false">
      <c r="A278" s="224"/>
      <c r="B278" s="84"/>
      <c r="C278" s="246"/>
      <c r="D278" s="263"/>
      <c r="E278" s="84"/>
    </row>
    <row r="279" customFormat="false" ht="15.75" hidden="false" customHeight="true" outlineLevel="0" collapsed="false">
      <c r="A279" s="224"/>
      <c r="B279" s="84"/>
      <c r="C279" s="246"/>
      <c r="D279" s="263"/>
      <c r="E279" s="84"/>
    </row>
    <row r="280" customFormat="false" ht="15.75" hidden="false" customHeight="true" outlineLevel="0" collapsed="false">
      <c r="A280" s="224"/>
      <c r="B280" s="84"/>
      <c r="C280" s="246"/>
      <c r="D280" s="263"/>
      <c r="E280" s="84"/>
    </row>
    <row r="281" customFormat="false" ht="15.75" hidden="false" customHeight="true" outlineLevel="0" collapsed="false">
      <c r="A281" s="224"/>
      <c r="B281" s="84"/>
      <c r="C281" s="246"/>
      <c r="D281" s="263"/>
      <c r="E281" s="84"/>
    </row>
    <row r="282" customFormat="false" ht="15.75" hidden="false" customHeight="true" outlineLevel="0" collapsed="false">
      <c r="A282" s="224"/>
      <c r="B282" s="84"/>
      <c r="C282" s="246"/>
      <c r="D282" s="263"/>
      <c r="E282" s="84"/>
    </row>
    <row r="283" customFormat="false" ht="15.75" hidden="false" customHeight="true" outlineLevel="0" collapsed="false">
      <c r="A283" s="224"/>
      <c r="B283" s="84"/>
      <c r="C283" s="246"/>
      <c r="D283" s="263"/>
      <c r="E283" s="84"/>
    </row>
    <row r="284" customFormat="false" ht="15.75" hidden="false" customHeight="true" outlineLevel="0" collapsed="false">
      <c r="A284" s="224"/>
      <c r="B284" s="84"/>
      <c r="C284" s="246"/>
      <c r="D284" s="263"/>
      <c r="E284" s="84"/>
    </row>
    <row r="285" customFormat="false" ht="15.75" hidden="false" customHeight="true" outlineLevel="0" collapsed="false">
      <c r="A285" s="224"/>
      <c r="B285" s="84"/>
      <c r="C285" s="246"/>
      <c r="D285" s="263"/>
      <c r="E285" s="84"/>
    </row>
    <row r="286" customFormat="false" ht="15.75" hidden="false" customHeight="true" outlineLevel="0" collapsed="false">
      <c r="A286" s="224"/>
      <c r="B286" s="84"/>
      <c r="C286" s="246"/>
      <c r="D286" s="263"/>
      <c r="E286" s="84"/>
    </row>
    <row r="287" customFormat="false" ht="15.75" hidden="false" customHeight="true" outlineLevel="0" collapsed="false">
      <c r="A287" s="224"/>
      <c r="B287" s="84"/>
      <c r="C287" s="246"/>
      <c r="D287" s="263"/>
      <c r="E287" s="84"/>
    </row>
    <row r="288" customFormat="false" ht="15.75" hidden="false" customHeight="true" outlineLevel="0" collapsed="false">
      <c r="A288" s="224"/>
      <c r="B288" s="84"/>
      <c r="C288" s="246"/>
      <c r="D288" s="263"/>
      <c r="E288" s="84"/>
    </row>
    <row r="289" customFormat="false" ht="15.75" hidden="false" customHeight="true" outlineLevel="0" collapsed="false">
      <c r="A289" s="224"/>
      <c r="B289" s="84"/>
      <c r="C289" s="246"/>
      <c r="D289" s="263"/>
      <c r="E289" s="84"/>
    </row>
    <row r="290" customFormat="false" ht="15.75" hidden="false" customHeight="true" outlineLevel="0" collapsed="false">
      <c r="A290" s="224"/>
      <c r="B290" s="84"/>
      <c r="C290" s="246"/>
      <c r="D290" s="263"/>
      <c r="E290" s="84"/>
    </row>
    <row r="291" customFormat="false" ht="15.75" hidden="false" customHeight="true" outlineLevel="0" collapsed="false">
      <c r="A291" s="224"/>
      <c r="B291" s="84"/>
      <c r="C291" s="246"/>
      <c r="D291" s="263"/>
      <c r="E291" s="84"/>
    </row>
    <row r="292" customFormat="false" ht="15.75" hidden="false" customHeight="true" outlineLevel="0" collapsed="false">
      <c r="A292" s="224"/>
      <c r="B292" s="84"/>
      <c r="C292" s="246"/>
      <c r="D292" s="263"/>
      <c r="E292" s="84"/>
    </row>
    <row r="293" customFormat="false" ht="15.75" hidden="false" customHeight="true" outlineLevel="0" collapsed="false">
      <c r="A293" s="224"/>
      <c r="B293" s="84"/>
      <c r="C293" s="246"/>
      <c r="D293" s="263"/>
      <c r="E293" s="84"/>
    </row>
    <row r="294" customFormat="false" ht="15.75" hidden="false" customHeight="true" outlineLevel="0" collapsed="false">
      <c r="A294" s="224"/>
      <c r="B294" s="84"/>
      <c r="C294" s="246"/>
      <c r="D294" s="263"/>
      <c r="E294" s="84"/>
    </row>
    <row r="295" customFormat="false" ht="15.75" hidden="false" customHeight="true" outlineLevel="0" collapsed="false">
      <c r="A295" s="224"/>
      <c r="B295" s="84"/>
      <c r="C295" s="246"/>
      <c r="D295" s="263"/>
      <c r="E295" s="84"/>
    </row>
    <row r="296" customFormat="false" ht="15.75" hidden="false" customHeight="true" outlineLevel="0" collapsed="false">
      <c r="A296" s="224"/>
      <c r="B296" s="84"/>
      <c r="C296" s="246"/>
      <c r="D296" s="263"/>
      <c r="E296" s="84"/>
    </row>
    <row r="297" customFormat="false" ht="15.75" hidden="false" customHeight="true" outlineLevel="0" collapsed="false">
      <c r="A297" s="224"/>
      <c r="B297" s="84"/>
      <c r="C297" s="246"/>
      <c r="D297" s="263"/>
      <c r="E297" s="84"/>
    </row>
    <row r="298" customFormat="false" ht="15.75" hidden="false" customHeight="true" outlineLevel="0" collapsed="false">
      <c r="A298" s="224"/>
      <c r="B298" s="84"/>
      <c r="C298" s="246"/>
      <c r="D298" s="263"/>
      <c r="E298" s="84"/>
    </row>
    <row r="299" customFormat="false" ht="15.75" hidden="false" customHeight="true" outlineLevel="0" collapsed="false">
      <c r="A299" s="224"/>
      <c r="B299" s="84"/>
      <c r="C299" s="246"/>
      <c r="D299" s="263"/>
      <c r="E299" s="84"/>
    </row>
    <row r="300" customFormat="false" ht="15.75" hidden="false" customHeight="true" outlineLevel="0" collapsed="false">
      <c r="A300" s="224"/>
      <c r="B300" s="84"/>
      <c r="C300" s="246"/>
      <c r="D300" s="263"/>
      <c r="E300" s="84"/>
    </row>
    <row r="301" customFormat="false" ht="15.75" hidden="false" customHeight="true" outlineLevel="0" collapsed="false">
      <c r="A301" s="224"/>
      <c r="B301" s="84"/>
      <c r="C301" s="246"/>
      <c r="D301" s="263"/>
      <c r="E301" s="84"/>
    </row>
    <row r="302" customFormat="false" ht="15.75" hidden="false" customHeight="true" outlineLevel="0" collapsed="false">
      <c r="A302" s="224"/>
      <c r="B302" s="84"/>
      <c r="C302" s="246"/>
      <c r="D302" s="263"/>
      <c r="E302" s="84"/>
    </row>
    <row r="303" customFormat="false" ht="15.75" hidden="false" customHeight="true" outlineLevel="0" collapsed="false">
      <c r="A303" s="224"/>
      <c r="B303" s="84"/>
      <c r="C303" s="246"/>
      <c r="D303" s="263"/>
      <c r="E303" s="84"/>
    </row>
    <row r="304" customFormat="false" ht="15.75" hidden="false" customHeight="true" outlineLevel="0" collapsed="false">
      <c r="A304" s="224"/>
      <c r="B304" s="84"/>
      <c r="C304" s="246"/>
      <c r="D304" s="263"/>
      <c r="E304" s="84"/>
    </row>
    <row r="305" customFormat="false" ht="15.75" hidden="false" customHeight="true" outlineLevel="0" collapsed="false">
      <c r="A305" s="224"/>
      <c r="B305" s="84"/>
      <c r="C305" s="246"/>
      <c r="D305" s="263"/>
      <c r="E305" s="84"/>
    </row>
    <row r="306" customFormat="false" ht="15.75" hidden="false" customHeight="true" outlineLevel="0" collapsed="false">
      <c r="A306" s="248"/>
    </row>
    <row r="307" customFormat="false" ht="15.75" hidden="false" customHeight="true" outlineLevel="0" collapsed="false">
      <c r="A307" s="248"/>
    </row>
    <row r="308" customFormat="false" ht="15.75" hidden="false" customHeight="true" outlineLevel="0" collapsed="false">
      <c r="A308" s="248"/>
    </row>
    <row r="309" customFormat="false" ht="15.75" hidden="false" customHeight="true" outlineLevel="0" collapsed="false">
      <c r="A309" s="248"/>
    </row>
    <row r="310" customFormat="false" ht="15.75" hidden="false" customHeight="true" outlineLevel="0" collapsed="false">
      <c r="A310" s="248"/>
    </row>
    <row r="311" customFormat="false" ht="15.75" hidden="false" customHeight="true" outlineLevel="0" collapsed="false">
      <c r="A311" s="248"/>
    </row>
    <row r="312" customFormat="false" ht="15.75" hidden="false" customHeight="true" outlineLevel="0" collapsed="false">
      <c r="A312" s="248"/>
    </row>
    <row r="313" customFormat="false" ht="15.75" hidden="false" customHeight="true" outlineLevel="0" collapsed="false">
      <c r="A313" s="248"/>
    </row>
    <row r="314" customFormat="false" ht="15.75" hidden="false" customHeight="true" outlineLevel="0" collapsed="false">
      <c r="A314" s="248"/>
    </row>
    <row r="315" customFormat="false" ht="15.75" hidden="false" customHeight="true" outlineLevel="0" collapsed="false">
      <c r="A315" s="248"/>
    </row>
    <row r="316" customFormat="false" ht="15.75" hidden="false" customHeight="true" outlineLevel="0" collapsed="false">
      <c r="A316" s="248"/>
    </row>
    <row r="317" customFormat="false" ht="15.75" hidden="false" customHeight="true" outlineLevel="0" collapsed="false">
      <c r="A317" s="248"/>
    </row>
    <row r="318" customFormat="false" ht="15.75" hidden="false" customHeight="true" outlineLevel="0" collapsed="false">
      <c r="A318" s="248"/>
    </row>
    <row r="319" customFormat="false" ht="15.75" hidden="false" customHeight="true" outlineLevel="0" collapsed="false">
      <c r="A319" s="248"/>
    </row>
    <row r="320" customFormat="false" ht="15.75" hidden="false" customHeight="true" outlineLevel="0" collapsed="false">
      <c r="A320" s="248"/>
    </row>
    <row r="321" customFormat="false" ht="15.75" hidden="false" customHeight="true" outlineLevel="0" collapsed="false">
      <c r="A321" s="248"/>
    </row>
    <row r="322" customFormat="false" ht="15.75" hidden="false" customHeight="true" outlineLevel="0" collapsed="false">
      <c r="A322" s="248"/>
    </row>
    <row r="323" customFormat="false" ht="15.75" hidden="false" customHeight="true" outlineLevel="0" collapsed="false">
      <c r="A323" s="248"/>
    </row>
    <row r="324" customFormat="false" ht="15.75" hidden="false" customHeight="true" outlineLevel="0" collapsed="false">
      <c r="A324" s="248"/>
    </row>
    <row r="325" customFormat="false" ht="15.75" hidden="false" customHeight="true" outlineLevel="0" collapsed="false">
      <c r="A325" s="248"/>
    </row>
    <row r="326" customFormat="false" ht="15.75" hidden="false" customHeight="true" outlineLevel="0" collapsed="false">
      <c r="A326" s="248"/>
    </row>
    <row r="327" customFormat="false" ht="15.75" hidden="false" customHeight="true" outlineLevel="0" collapsed="false">
      <c r="A327" s="248"/>
    </row>
    <row r="328" customFormat="false" ht="15.75" hidden="false" customHeight="true" outlineLevel="0" collapsed="false">
      <c r="A328" s="248"/>
    </row>
    <row r="329" customFormat="false" ht="15.75" hidden="false" customHeight="true" outlineLevel="0" collapsed="false">
      <c r="A329" s="248"/>
    </row>
    <row r="330" customFormat="false" ht="15.75" hidden="false" customHeight="true" outlineLevel="0" collapsed="false">
      <c r="A330" s="248"/>
    </row>
    <row r="331" customFormat="false" ht="15.75" hidden="false" customHeight="true" outlineLevel="0" collapsed="false">
      <c r="A331" s="248"/>
    </row>
    <row r="332" customFormat="false" ht="15.75" hidden="false" customHeight="true" outlineLevel="0" collapsed="false">
      <c r="A332" s="248"/>
    </row>
    <row r="333" customFormat="false" ht="15.75" hidden="false" customHeight="true" outlineLevel="0" collapsed="false">
      <c r="A333" s="248"/>
    </row>
    <row r="334" customFormat="false" ht="15.75" hidden="false" customHeight="true" outlineLevel="0" collapsed="false">
      <c r="A334" s="248"/>
    </row>
    <row r="335" customFormat="false" ht="15.75" hidden="false" customHeight="true" outlineLevel="0" collapsed="false">
      <c r="A335" s="248"/>
    </row>
    <row r="336" customFormat="false" ht="15.75" hidden="false" customHeight="true" outlineLevel="0" collapsed="false">
      <c r="A336" s="248"/>
    </row>
    <row r="337" customFormat="false" ht="15.75" hidden="false" customHeight="true" outlineLevel="0" collapsed="false">
      <c r="A337" s="248"/>
    </row>
    <row r="338" customFormat="false" ht="15.75" hidden="false" customHeight="true" outlineLevel="0" collapsed="false">
      <c r="A338" s="248"/>
    </row>
    <row r="339" customFormat="false" ht="15.75" hidden="false" customHeight="true" outlineLevel="0" collapsed="false">
      <c r="A339" s="248"/>
    </row>
    <row r="340" customFormat="false" ht="15.75" hidden="false" customHeight="true" outlineLevel="0" collapsed="false">
      <c r="A340" s="248"/>
    </row>
    <row r="341" customFormat="false" ht="15.75" hidden="false" customHeight="true" outlineLevel="0" collapsed="false">
      <c r="A341" s="248"/>
    </row>
    <row r="342" customFormat="false" ht="15.75" hidden="false" customHeight="true" outlineLevel="0" collapsed="false">
      <c r="A342" s="248"/>
    </row>
    <row r="343" customFormat="false" ht="15.75" hidden="false" customHeight="true" outlineLevel="0" collapsed="false">
      <c r="A343" s="248"/>
    </row>
    <row r="344" customFormat="false" ht="15.75" hidden="false" customHeight="true" outlineLevel="0" collapsed="false">
      <c r="A344" s="248"/>
    </row>
    <row r="345" customFormat="false" ht="15.75" hidden="false" customHeight="true" outlineLevel="0" collapsed="false">
      <c r="A345" s="248"/>
    </row>
    <row r="346" customFormat="false" ht="15.75" hidden="false" customHeight="true" outlineLevel="0" collapsed="false">
      <c r="A346" s="248"/>
    </row>
    <row r="347" customFormat="false" ht="15.75" hidden="false" customHeight="true" outlineLevel="0" collapsed="false">
      <c r="A347" s="248"/>
    </row>
    <row r="348" customFormat="false" ht="15.75" hidden="false" customHeight="true" outlineLevel="0" collapsed="false">
      <c r="A348" s="248"/>
    </row>
    <row r="349" customFormat="false" ht="15.75" hidden="false" customHeight="true" outlineLevel="0" collapsed="false">
      <c r="A349" s="248"/>
    </row>
    <row r="350" customFormat="false" ht="15.75" hidden="false" customHeight="true" outlineLevel="0" collapsed="false">
      <c r="A350" s="248"/>
    </row>
    <row r="351" customFormat="false" ht="15.75" hidden="false" customHeight="true" outlineLevel="0" collapsed="false">
      <c r="A351" s="248"/>
    </row>
    <row r="352" customFormat="false" ht="15.75" hidden="false" customHeight="true" outlineLevel="0" collapsed="false">
      <c r="A352" s="248"/>
    </row>
    <row r="353" customFormat="false" ht="15.75" hidden="false" customHeight="true" outlineLevel="0" collapsed="false">
      <c r="A353" s="248"/>
    </row>
    <row r="354" customFormat="false" ht="15.75" hidden="false" customHeight="true" outlineLevel="0" collapsed="false">
      <c r="A354" s="248"/>
    </row>
    <row r="355" customFormat="false" ht="15.75" hidden="false" customHeight="true" outlineLevel="0" collapsed="false">
      <c r="A355" s="248"/>
    </row>
    <row r="356" customFormat="false" ht="15.75" hidden="false" customHeight="true" outlineLevel="0" collapsed="false">
      <c r="A356" s="248"/>
    </row>
    <row r="357" customFormat="false" ht="15.75" hidden="false" customHeight="true" outlineLevel="0" collapsed="false">
      <c r="A357" s="248"/>
    </row>
    <row r="358" customFormat="false" ht="15.75" hidden="false" customHeight="true" outlineLevel="0" collapsed="false">
      <c r="A358" s="248"/>
    </row>
    <row r="359" customFormat="false" ht="15.75" hidden="false" customHeight="true" outlineLevel="0" collapsed="false">
      <c r="A359" s="248"/>
    </row>
    <row r="360" customFormat="false" ht="15.75" hidden="false" customHeight="true" outlineLevel="0" collapsed="false">
      <c r="A360" s="248"/>
    </row>
    <row r="361" customFormat="false" ht="15.75" hidden="false" customHeight="true" outlineLevel="0" collapsed="false">
      <c r="A361" s="248"/>
    </row>
    <row r="362" customFormat="false" ht="15.75" hidden="false" customHeight="true" outlineLevel="0" collapsed="false">
      <c r="A362" s="248"/>
    </row>
    <row r="363" customFormat="false" ht="15.75" hidden="false" customHeight="true" outlineLevel="0" collapsed="false">
      <c r="A363" s="248"/>
    </row>
    <row r="364" customFormat="false" ht="15.75" hidden="false" customHeight="true" outlineLevel="0" collapsed="false">
      <c r="A364" s="248"/>
    </row>
    <row r="365" customFormat="false" ht="15.75" hidden="false" customHeight="true" outlineLevel="0" collapsed="false">
      <c r="A365" s="248"/>
    </row>
    <row r="366" customFormat="false" ht="15.75" hidden="false" customHeight="true" outlineLevel="0" collapsed="false">
      <c r="A366" s="248"/>
    </row>
    <row r="367" customFormat="false" ht="15.75" hidden="false" customHeight="true" outlineLevel="0" collapsed="false">
      <c r="A367" s="248"/>
    </row>
    <row r="368" customFormat="false" ht="15.75" hidden="false" customHeight="true" outlineLevel="0" collapsed="false">
      <c r="A368" s="248"/>
    </row>
    <row r="369" customFormat="false" ht="15.75" hidden="false" customHeight="true" outlineLevel="0" collapsed="false">
      <c r="A369" s="248"/>
    </row>
    <row r="370" customFormat="false" ht="15.75" hidden="false" customHeight="true" outlineLevel="0" collapsed="false">
      <c r="A370" s="248"/>
    </row>
    <row r="371" customFormat="false" ht="15.75" hidden="false" customHeight="true" outlineLevel="0" collapsed="false">
      <c r="A371" s="248"/>
    </row>
    <row r="372" customFormat="false" ht="15.75" hidden="false" customHeight="true" outlineLevel="0" collapsed="false">
      <c r="A372" s="248"/>
    </row>
    <row r="373" customFormat="false" ht="15.75" hidden="false" customHeight="true" outlineLevel="0" collapsed="false">
      <c r="A373" s="248"/>
    </row>
    <row r="374" customFormat="false" ht="15.75" hidden="false" customHeight="true" outlineLevel="0" collapsed="false">
      <c r="A374" s="248"/>
    </row>
    <row r="375" customFormat="false" ht="15.75" hidden="false" customHeight="true" outlineLevel="0" collapsed="false">
      <c r="A375" s="248"/>
    </row>
    <row r="376" customFormat="false" ht="15.75" hidden="false" customHeight="true" outlineLevel="0" collapsed="false">
      <c r="A376" s="248"/>
    </row>
    <row r="377" customFormat="false" ht="15.75" hidden="false" customHeight="true" outlineLevel="0" collapsed="false">
      <c r="A377" s="248"/>
    </row>
    <row r="378" customFormat="false" ht="15.75" hidden="false" customHeight="true" outlineLevel="0" collapsed="false">
      <c r="A378" s="248"/>
    </row>
    <row r="379" customFormat="false" ht="15.75" hidden="false" customHeight="true" outlineLevel="0" collapsed="false">
      <c r="A379" s="248"/>
    </row>
    <row r="380" customFormat="false" ht="15.75" hidden="false" customHeight="true" outlineLevel="0" collapsed="false">
      <c r="A380" s="248"/>
    </row>
    <row r="381" customFormat="false" ht="15.75" hidden="false" customHeight="true" outlineLevel="0" collapsed="false">
      <c r="A381" s="248"/>
    </row>
    <row r="382" customFormat="false" ht="15.75" hidden="false" customHeight="true" outlineLevel="0" collapsed="false">
      <c r="A382" s="248"/>
    </row>
    <row r="383" customFormat="false" ht="15.75" hidden="false" customHeight="true" outlineLevel="0" collapsed="false">
      <c r="A383" s="248"/>
    </row>
    <row r="384" customFormat="false" ht="15.75" hidden="false" customHeight="true" outlineLevel="0" collapsed="false">
      <c r="A384" s="248"/>
    </row>
    <row r="385" customFormat="false" ht="15.75" hidden="false" customHeight="true" outlineLevel="0" collapsed="false">
      <c r="A385" s="248"/>
    </row>
    <row r="386" customFormat="false" ht="15.75" hidden="false" customHeight="true" outlineLevel="0" collapsed="false">
      <c r="A386" s="248"/>
    </row>
    <row r="387" customFormat="false" ht="15.75" hidden="false" customHeight="true" outlineLevel="0" collapsed="false">
      <c r="A387" s="248"/>
    </row>
    <row r="388" customFormat="false" ht="15.75" hidden="false" customHeight="true" outlineLevel="0" collapsed="false">
      <c r="A388" s="248"/>
    </row>
    <row r="389" customFormat="false" ht="15.75" hidden="false" customHeight="true" outlineLevel="0" collapsed="false">
      <c r="A389" s="248"/>
    </row>
    <row r="390" customFormat="false" ht="15.75" hidden="false" customHeight="true" outlineLevel="0" collapsed="false">
      <c r="A390" s="248"/>
    </row>
    <row r="391" customFormat="false" ht="15.75" hidden="false" customHeight="true" outlineLevel="0" collapsed="false">
      <c r="A391" s="248"/>
    </row>
    <row r="392" customFormat="false" ht="15.75" hidden="false" customHeight="true" outlineLevel="0" collapsed="false">
      <c r="A392" s="248"/>
    </row>
    <row r="393" customFormat="false" ht="15.75" hidden="false" customHeight="true" outlineLevel="0" collapsed="false">
      <c r="A393" s="248"/>
    </row>
    <row r="394" customFormat="false" ht="15.75" hidden="false" customHeight="true" outlineLevel="0" collapsed="false">
      <c r="A394" s="248"/>
    </row>
    <row r="395" customFormat="false" ht="15.75" hidden="false" customHeight="true" outlineLevel="0" collapsed="false">
      <c r="A395" s="248"/>
    </row>
    <row r="396" customFormat="false" ht="15.75" hidden="false" customHeight="true" outlineLevel="0" collapsed="false">
      <c r="A396" s="248"/>
    </row>
    <row r="397" customFormat="false" ht="15.75" hidden="false" customHeight="true" outlineLevel="0" collapsed="false">
      <c r="A397" s="248"/>
    </row>
    <row r="398" customFormat="false" ht="15.75" hidden="false" customHeight="true" outlineLevel="0" collapsed="false">
      <c r="A398" s="248"/>
    </row>
    <row r="399" customFormat="false" ht="15.75" hidden="false" customHeight="true" outlineLevel="0" collapsed="false">
      <c r="A399" s="248"/>
    </row>
    <row r="400" customFormat="false" ht="15.75" hidden="false" customHeight="true" outlineLevel="0" collapsed="false">
      <c r="A400" s="248"/>
    </row>
    <row r="401" customFormat="false" ht="15.75" hidden="false" customHeight="true" outlineLevel="0" collapsed="false">
      <c r="A401" s="248"/>
    </row>
    <row r="402" customFormat="false" ht="15.75" hidden="false" customHeight="true" outlineLevel="0" collapsed="false">
      <c r="A402" s="248"/>
    </row>
    <row r="403" customFormat="false" ht="15.75" hidden="false" customHeight="true" outlineLevel="0" collapsed="false">
      <c r="A403" s="248"/>
    </row>
    <row r="404" customFormat="false" ht="15.75" hidden="false" customHeight="true" outlineLevel="0" collapsed="false">
      <c r="A404" s="248"/>
    </row>
    <row r="405" customFormat="false" ht="15.75" hidden="false" customHeight="true" outlineLevel="0" collapsed="false">
      <c r="A405" s="248"/>
    </row>
    <row r="406" customFormat="false" ht="15.75" hidden="false" customHeight="true" outlineLevel="0" collapsed="false">
      <c r="A406" s="248"/>
    </row>
    <row r="407" customFormat="false" ht="15.75" hidden="false" customHeight="true" outlineLevel="0" collapsed="false">
      <c r="A407" s="248"/>
    </row>
    <row r="408" customFormat="false" ht="15.75" hidden="false" customHeight="true" outlineLevel="0" collapsed="false">
      <c r="A408" s="248"/>
    </row>
    <row r="409" customFormat="false" ht="15.75" hidden="false" customHeight="true" outlineLevel="0" collapsed="false">
      <c r="A409" s="248"/>
    </row>
    <row r="410" customFormat="false" ht="15.75" hidden="false" customHeight="true" outlineLevel="0" collapsed="false">
      <c r="A410" s="248"/>
    </row>
    <row r="411" customFormat="false" ht="15.75" hidden="false" customHeight="true" outlineLevel="0" collapsed="false">
      <c r="A411" s="248"/>
    </row>
    <row r="412" customFormat="false" ht="15.75" hidden="false" customHeight="true" outlineLevel="0" collapsed="false">
      <c r="A412" s="248"/>
    </row>
    <row r="413" customFormat="false" ht="15.75" hidden="false" customHeight="true" outlineLevel="0" collapsed="false">
      <c r="A413" s="248"/>
    </row>
    <row r="414" customFormat="false" ht="15.75" hidden="false" customHeight="true" outlineLevel="0" collapsed="false">
      <c r="A414" s="248"/>
    </row>
    <row r="415" customFormat="false" ht="15.75" hidden="false" customHeight="true" outlineLevel="0" collapsed="false">
      <c r="A415" s="248"/>
    </row>
    <row r="416" customFormat="false" ht="15.75" hidden="false" customHeight="true" outlineLevel="0" collapsed="false">
      <c r="A416" s="248"/>
    </row>
    <row r="417" customFormat="false" ht="15.75" hidden="false" customHeight="true" outlineLevel="0" collapsed="false">
      <c r="A417" s="248"/>
    </row>
    <row r="418" customFormat="false" ht="15.75" hidden="false" customHeight="true" outlineLevel="0" collapsed="false">
      <c r="A418" s="248"/>
    </row>
    <row r="419" customFormat="false" ht="15.75" hidden="false" customHeight="true" outlineLevel="0" collapsed="false">
      <c r="A419" s="248"/>
    </row>
    <row r="420" customFormat="false" ht="15.75" hidden="false" customHeight="true" outlineLevel="0" collapsed="false">
      <c r="A420" s="248"/>
    </row>
    <row r="421" customFormat="false" ht="15.75" hidden="false" customHeight="true" outlineLevel="0" collapsed="false">
      <c r="A421" s="248"/>
    </row>
    <row r="422" customFormat="false" ht="15.75" hidden="false" customHeight="true" outlineLevel="0" collapsed="false">
      <c r="A422" s="248"/>
    </row>
    <row r="423" customFormat="false" ht="15.75" hidden="false" customHeight="true" outlineLevel="0" collapsed="false">
      <c r="A423" s="248"/>
    </row>
    <row r="424" customFormat="false" ht="15.75" hidden="false" customHeight="true" outlineLevel="0" collapsed="false">
      <c r="A424" s="248"/>
    </row>
    <row r="425" customFormat="false" ht="15.75" hidden="false" customHeight="true" outlineLevel="0" collapsed="false">
      <c r="A425" s="248"/>
    </row>
    <row r="426" customFormat="false" ht="15.75" hidden="false" customHeight="true" outlineLevel="0" collapsed="false">
      <c r="A426" s="248"/>
    </row>
    <row r="427" customFormat="false" ht="15.75" hidden="false" customHeight="true" outlineLevel="0" collapsed="false">
      <c r="A427" s="248"/>
    </row>
    <row r="428" customFormat="false" ht="15.75" hidden="false" customHeight="true" outlineLevel="0" collapsed="false">
      <c r="A428" s="248"/>
    </row>
    <row r="429" customFormat="false" ht="15.75" hidden="false" customHeight="true" outlineLevel="0" collapsed="false">
      <c r="A429" s="248"/>
    </row>
    <row r="430" customFormat="false" ht="15.75" hidden="false" customHeight="true" outlineLevel="0" collapsed="false">
      <c r="A430" s="248"/>
    </row>
    <row r="431" customFormat="false" ht="15.75" hidden="false" customHeight="true" outlineLevel="0" collapsed="false">
      <c r="A431" s="248"/>
    </row>
    <row r="432" customFormat="false" ht="15.75" hidden="false" customHeight="true" outlineLevel="0" collapsed="false">
      <c r="A432" s="248"/>
    </row>
    <row r="433" customFormat="false" ht="15.75" hidden="false" customHeight="true" outlineLevel="0" collapsed="false">
      <c r="A433" s="248"/>
    </row>
    <row r="434" customFormat="false" ht="15.75" hidden="false" customHeight="true" outlineLevel="0" collapsed="false">
      <c r="A434" s="248"/>
    </row>
    <row r="435" customFormat="false" ht="15.75" hidden="false" customHeight="true" outlineLevel="0" collapsed="false">
      <c r="A435" s="248"/>
    </row>
    <row r="436" customFormat="false" ht="15.75" hidden="false" customHeight="true" outlineLevel="0" collapsed="false">
      <c r="A436" s="248"/>
    </row>
    <row r="437" customFormat="false" ht="15.75" hidden="false" customHeight="true" outlineLevel="0" collapsed="false">
      <c r="A437" s="248"/>
    </row>
    <row r="438" customFormat="false" ht="15.75" hidden="false" customHeight="true" outlineLevel="0" collapsed="false">
      <c r="A438" s="248"/>
    </row>
    <row r="439" customFormat="false" ht="15.75" hidden="false" customHeight="true" outlineLevel="0" collapsed="false">
      <c r="A439" s="248"/>
    </row>
    <row r="440" customFormat="false" ht="15.75" hidden="false" customHeight="true" outlineLevel="0" collapsed="false">
      <c r="A440" s="248"/>
    </row>
    <row r="441" customFormat="false" ht="15.75" hidden="false" customHeight="true" outlineLevel="0" collapsed="false">
      <c r="A441" s="248"/>
    </row>
    <row r="442" customFormat="false" ht="15.75" hidden="false" customHeight="true" outlineLevel="0" collapsed="false">
      <c r="A442" s="248"/>
    </row>
    <row r="443" customFormat="false" ht="15.75" hidden="false" customHeight="true" outlineLevel="0" collapsed="false">
      <c r="A443" s="248"/>
    </row>
    <row r="444" customFormat="false" ht="15.75" hidden="false" customHeight="true" outlineLevel="0" collapsed="false">
      <c r="A444" s="248"/>
    </row>
    <row r="445" customFormat="false" ht="15.75" hidden="false" customHeight="true" outlineLevel="0" collapsed="false">
      <c r="A445" s="248"/>
    </row>
    <row r="446" customFormat="false" ht="15.75" hidden="false" customHeight="true" outlineLevel="0" collapsed="false">
      <c r="A446" s="248"/>
    </row>
    <row r="447" customFormat="false" ht="15.75" hidden="false" customHeight="true" outlineLevel="0" collapsed="false">
      <c r="A447" s="248"/>
    </row>
    <row r="448" customFormat="false" ht="15.75" hidden="false" customHeight="true" outlineLevel="0" collapsed="false">
      <c r="A448" s="248"/>
    </row>
    <row r="449" customFormat="false" ht="15.75" hidden="false" customHeight="true" outlineLevel="0" collapsed="false">
      <c r="A449" s="248"/>
    </row>
    <row r="450" customFormat="false" ht="15.75" hidden="false" customHeight="true" outlineLevel="0" collapsed="false">
      <c r="A450" s="248"/>
    </row>
    <row r="451" customFormat="false" ht="15.75" hidden="false" customHeight="true" outlineLevel="0" collapsed="false">
      <c r="A451" s="248"/>
    </row>
    <row r="452" customFormat="false" ht="15.75" hidden="false" customHeight="true" outlineLevel="0" collapsed="false">
      <c r="A452" s="248"/>
    </row>
    <row r="453" customFormat="false" ht="15.75" hidden="false" customHeight="true" outlineLevel="0" collapsed="false">
      <c r="A453" s="248"/>
    </row>
    <row r="454" customFormat="false" ht="15.75" hidden="false" customHeight="true" outlineLevel="0" collapsed="false">
      <c r="A454" s="248"/>
    </row>
    <row r="455" customFormat="false" ht="15.75" hidden="false" customHeight="true" outlineLevel="0" collapsed="false">
      <c r="A455" s="248"/>
    </row>
    <row r="456" customFormat="false" ht="15.75" hidden="false" customHeight="true" outlineLevel="0" collapsed="false">
      <c r="A456" s="248"/>
    </row>
    <row r="457" customFormat="false" ht="15.75" hidden="false" customHeight="true" outlineLevel="0" collapsed="false">
      <c r="A457" s="248"/>
    </row>
    <row r="458" customFormat="false" ht="15.75" hidden="false" customHeight="true" outlineLevel="0" collapsed="false">
      <c r="A458" s="248"/>
    </row>
    <row r="459" customFormat="false" ht="15.75" hidden="false" customHeight="true" outlineLevel="0" collapsed="false">
      <c r="A459" s="248"/>
    </row>
    <row r="460" customFormat="false" ht="15.75" hidden="false" customHeight="true" outlineLevel="0" collapsed="false">
      <c r="A460" s="248"/>
    </row>
    <row r="461" customFormat="false" ht="15.75" hidden="false" customHeight="true" outlineLevel="0" collapsed="false">
      <c r="A461" s="248"/>
    </row>
    <row r="462" customFormat="false" ht="15.75" hidden="false" customHeight="true" outlineLevel="0" collapsed="false">
      <c r="A462" s="248"/>
    </row>
    <row r="463" customFormat="false" ht="15.75" hidden="false" customHeight="true" outlineLevel="0" collapsed="false">
      <c r="A463" s="248"/>
    </row>
    <row r="464" customFormat="false" ht="15.75" hidden="false" customHeight="true" outlineLevel="0" collapsed="false">
      <c r="A464" s="248"/>
    </row>
    <row r="465" customFormat="false" ht="15.75" hidden="false" customHeight="true" outlineLevel="0" collapsed="false">
      <c r="A465" s="248"/>
    </row>
    <row r="466" customFormat="false" ht="15.75" hidden="false" customHeight="true" outlineLevel="0" collapsed="false">
      <c r="A466" s="248"/>
    </row>
    <row r="467" customFormat="false" ht="15.75" hidden="false" customHeight="true" outlineLevel="0" collapsed="false">
      <c r="A467" s="248"/>
    </row>
    <row r="468" customFormat="false" ht="15.75" hidden="false" customHeight="true" outlineLevel="0" collapsed="false">
      <c r="A468" s="248"/>
    </row>
    <row r="469" customFormat="false" ht="15.75" hidden="false" customHeight="true" outlineLevel="0" collapsed="false">
      <c r="A469" s="248"/>
    </row>
    <row r="470" customFormat="false" ht="15.75" hidden="false" customHeight="true" outlineLevel="0" collapsed="false">
      <c r="A470" s="248"/>
    </row>
    <row r="471" customFormat="false" ht="15.75" hidden="false" customHeight="true" outlineLevel="0" collapsed="false">
      <c r="A471" s="248"/>
    </row>
    <row r="472" customFormat="false" ht="15.75" hidden="false" customHeight="true" outlineLevel="0" collapsed="false">
      <c r="A472" s="248"/>
    </row>
    <row r="473" customFormat="false" ht="15.75" hidden="false" customHeight="true" outlineLevel="0" collapsed="false">
      <c r="A473" s="248"/>
    </row>
    <row r="474" customFormat="false" ht="15.75" hidden="false" customHeight="true" outlineLevel="0" collapsed="false">
      <c r="A474" s="248"/>
    </row>
    <row r="475" customFormat="false" ht="15.75" hidden="false" customHeight="true" outlineLevel="0" collapsed="false">
      <c r="A475" s="248"/>
    </row>
    <row r="476" customFormat="false" ht="15.75" hidden="false" customHeight="true" outlineLevel="0" collapsed="false">
      <c r="A476" s="248"/>
    </row>
    <row r="477" customFormat="false" ht="15.75" hidden="false" customHeight="true" outlineLevel="0" collapsed="false">
      <c r="A477" s="248"/>
    </row>
    <row r="478" customFormat="false" ht="15.75" hidden="false" customHeight="true" outlineLevel="0" collapsed="false">
      <c r="A478" s="248"/>
    </row>
    <row r="479" customFormat="false" ht="15.75" hidden="false" customHeight="true" outlineLevel="0" collapsed="false">
      <c r="A479" s="248"/>
    </row>
    <row r="480" customFormat="false" ht="15.75" hidden="false" customHeight="true" outlineLevel="0" collapsed="false">
      <c r="A480" s="248"/>
    </row>
    <row r="481" customFormat="false" ht="15.75" hidden="false" customHeight="true" outlineLevel="0" collapsed="false">
      <c r="A481" s="248"/>
    </row>
    <row r="482" customFormat="false" ht="15.75" hidden="false" customHeight="true" outlineLevel="0" collapsed="false">
      <c r="A482" s="248"/>
    </row>
    <row r="483" customFormat="false" ht="15.75" hidden="false" customHeight="true" outlineLevel="0" collapsed="false">
      <c r="A483" s="248"/>
    </row>
    <row r="484" customFormat="false" ht="15.75" hidden="false" customHeight="true" outlineLevel="0" collapsed="false">
      <c r="A484" s="248"/>
    </row>
    <row r="485" customFormat="false" ht="15.75" hidden="false" customHeight="true" outlineLevel="0" collapsed="false">
      <c r="A485" s="248"/>
    </row>
    <row r="486" customFormat="false" ht="15.75" hidden="false" customHeight="true" outlineLevel="0" collapsed="false">
      <c r="A486" s="248"/>
    </row>
    <row r="487" customFormat="false" ht="15.75" hidden="false" customHeight="true" outlineLevel="0" collapsed="false">
      <c r="A487" s="248"/>
    </row>
    <row r="488" customFormat="false" ht="15.75" hidden="false" customHeight="true" outlineLevel="0" collapsed="false">
      <c r="A488" s="248"/>
    </row>
    <row r="489" customFormat="false" ht="15.75" hidden="false" customHeight="true" outlineLevel="0" collapsed="false">
      <c r="A489" s="248"/>
    </row>
    <row r="490" customFormat="false" ht="15.75" hidden="false" customHeight="true" outlineLevel="0" collapsed="false">
      <c r="A490" s="248"/>
    </row>
    <row r="491" customFormat="false" ht="15.75" hidden="false" customHeight="true" outlineLevel="0" collapsed="false">
      <c r="A491" s="248"/>
    </row>
    <row r="492" customFormat="false" ht="15.75" hidden="false" customHeight="true" outlineLevel="0" collapsed="false">
      <c r="A492" s="248"/>
    </row>
    <row r="493" customFormat="false" ht="15.75" hidden="false" customHeight="true" outlineLevel="0" collapsed="false">
      <c r="A493" s="248"/>
    </row>
    <row r="494" customFormat="false" ht="15.75" hidden="false" customHeight="true" outlineLevel="0" collapsed="false">
      <c r="A494" s="248"/>
    </row>
    <row r="495" customFormat="false" ht="15.75" hidden="false" customHeight="true" outlineLevel="0" collapsed="false">
      <c r="A495" s="248"/>
    </row>
    <row r="496" customFormat="false" ht="15.75" hidden="false" customHeight="true" outlineLevel="0" collapsed="false">
      <c r="A496" s="248"/>
    </row>
    <row r="497" customFormat="false" ht="15.75" hidden="false" customHeight="true" outlineLevel="0" collapsed="false">
      <c r="A497" s="248"/>
    </row>
    <row r="498" customFormat="false" ht="15.75" hidden="false" customHeight="true" outlineLevel="0" collapsed="false">
      <c r="A498" s="248"/>
    </row>
    <row r="499" customFormat="false" ht="15.75" hidden="false" customHeight="true" outlineLevel="0" collapsed="false">
      <c r="A499" s="248"/>
    </row>
    <row r="500" customFormat="false" ht="15.75" hidden="false" customHeight="true" outlineLevel="0" collapsed="false">
      <c r="A500" s="248"/>
    </row>
    <row r="501" customFormat="false" ht="15.75" hidden="false" customHeight="true" outlineLevel="0" collapsed="false">
      <c r="A501" s="248"/>
    </row>
    <row r="502" customFormat="false" ht="15.75" hidden="false" customHeight="true" outlineLevel="0" collapsed="false">
      <c r="A502" s="248"/>
    </row>
    <row r="503" customFormat="false" ht="15.75" hidden="false" customHeight="true" outlineLevel="0" collapsed="false">
      <c r="A503" s="248"/>
    </row>
    <row r="504" customFormat="false" ht="15.75" hidden="false" customHeight="true" outlineLevel="0" collapsed="false">
      <c r="A504" s="248"/>
    </row>
    <row r="505" customFormat="false" ht="15.75" hidden="false" customHeight="true" outlineLevel="0" collapsed="false">
      <c r="A505" s="248"/>
    </row>
    <row r="506" customFormat="false" ht="15.75" hidden="false" customHeight="true" outlineLevel="0" collapsed="false">
      <c r="A506" s="248"/>
    </row>
    <row r="507" customFormat="false" ht="15.75" hidden="false" customHeight="true" outlineLevel="0" collapsed="false">
      <c r="A507" s="248"/>
    </row>
    <row r="508" customFormat="false" ht="15.75" hidden="false" customHeight="true" outlineLevel="0" collapsed="false">
      <c r="A508" s="248"/>
    </row>
    <row r="509" customFormat="false" ht="15.75" hidden="false" customHeight="true" outlineLevel="0" collapsed="false">
      <c r="A509" s="248"/>
    </row>
    <row r="510" customFormat="false" ht="15.75" hidden="false" customHeight="true" outlineLevel="0" collapsed="false">
      <c r="A510" s="248"/>
    </row>
    <row r="511" customFormat="false" ht="15.75" hidden="false" customHeight="true" outlineLevel="0" collapsed="false">
      <c r="A511" s="248"/>
    </row>
    <row r="512" customFormat="false" ht="15.75" hidden="false" customHeight="true" outlineLevel="0" collapsed="false">
      <c r="A512" s="248"/>
    </row>
    <row r="513" customFormat="false" ht="15.75" hidden="false" customHeight="true" outlineLevel="0" collapsed="false">
      <c r="A513" s="248"/>
    </row>
    <row r="514" customFormat="false" ht="15.75" hidden="false" customHeight="true" outlineLevel="0" collapsed="false">
      <c r="A514" s="248"/>
    </row>
    <row r="515" customFormat="false" ht="15.75" hidden="false" customHeight="true" outlineLevel="0" collapsed="false">
      <c r="A515" s="248"/>
    </row>
    <row r="516" customFormat="false" ht="15.75" hidden="false" customHeight="true" outlineLevel="0" collapsed="false">
      <c r="A516" s="248"/>
    </row>
    <row r="517" customFormat="false" ht="15.75" hidden="false" customHeight="true" outlineLevel="0" collapsed="false">
      <c r="A517" s="248"/>
    </row>
    <row r="518" customFormat="false" ht="15.75" hidden="false" customHeight="true" outlineLevel="0" collapsed="false">
      <c r="A518" s="248"/>
    </row>
    <row r="519" customFormat="false" ht="15.75" hidden="false" customHeight="true" outlineLevel="0" collapsed="false">
      <c r="A519" s="248"/>
    </row>
    <row r="520" customFormat="false" ht="15.75" hidden="false" customHeight="true" outlineLevel="0" collapsed="false">
      <c r="A520" s="248"/>
    </row>
    <row r="521" customFormat="false" ht="15.75" hidden="false" customHeight="true" outlineLevel="0" collapsed="false">
      <c r="A521" s="248"/>
    </row>
    <row r="522" customFormat="false" ht="15.75" hidden="false" customHeight="true" outlineLevel="0" collapsed="false">
      <c r="A522" s="248"/>
    </row>
    <row r="523" customFormat="false" ht="15.75" hidden="false" customHeight="true" outlineLevel="0" collapsed="false">
      <c r="A523" s="248"/>
    </row>
    <row r="524" customFormat="false" ht="15.75" hidden="false" customHeight="true" outlineLevel="0" collapsed="false">
      <c r="A524" s="248"/>
    </row>
    <row r="525" customFormat="false" ht="15.75" hidden="false" customHeight="true" outlineLevel="0" collapsed="false">
      <c r="A525" s="248"/>
    </row>
    <row r="526" customFormat="false" ht="15.75" hidden="false" customHeight="true" outlineLevel="0" collapsed="false">
      <c r="A526" s="248"/>
    </row>
    <row r="527" customFormat="false" ht="15.75" hidden="false" customHeight="true" outlineLevel="0" collapsed="false">
      <c r="A527" s="248"/>
    </row>
    <row r="528" customFormat="false" ht="15.75" hidden="false" customHeight="true" outlineLevel="0" collapsed="false">
      <c r="A528" s="248"/>
    </row>
    <row r="529" customFormat="false" ht="15.75" hidden="false" customHeight="true" outlineLevel="0" collapsed="false">
      <c r="A529" s="248"/>
    </row>
    <row r="530" customFormat="false" ht="15.75" hidden="false" customHeight="true" outlineLevel="0" collapsed="false">
      <c r="A530" s="248"/>
    </row>
    <row r="531" customFormat="false" ht="15.75" hidden="false" customHeight="true" outlineLevel="0" collapsed="false">
      <c r="A531" s="248"/>
    </row>
    <row r="532" customFormat="false" ht="15.75" hidden="false" customHeight="true" outlineLevel="0" collapsed="false">
      <c r="A532" s="248"/>
    </row>
    <row r="533" customFormat="false" ht="15.75" hidden="false" customHeight="true" outlineLevel="0" collapsed="false">
      <c r="A533" s="248"/>
    </row>
    <row r="534" customFormat="false" ht="15.75" hidden="false" customHeight="true" outlineLevel="0" collapsed="false">
      <c r="A534" s="248"/>
    </row>
    <row r="535" customFormat="false" ht="15.75" hidden="false" customHeight="true" outlineLevel="0" collapsed="false">
      <c r="A535" s="248"/>
    </row>
    <row r="536" customFormat="false" ht="15.75" hidden="false" customHeight="true" outlineLevel="0" collapsed="false">
      <c r="A536" s="248"/>
    </row>
    <row r="537" customFormat="false" ht="15.75" hidden="false" customHeight="true" outlineLevel="0" collapsed="false">
      <c r="A537" s="248"/>
    </row>
    <row r="538" customFormat="false" ht="15.75" hidden="false" customHeight="true" outlineLevel="0" collapsed="false">
      <c r="A538" s="248"/>
    </row>
    <row r="539" customFormat="false" ht="15.75" hidden="false" customHeight="true" outlineLevel="0" collapsed="false">
      <c r="A539" s="248"/>
    </row>
    <row r="540" customFormat="false" ht="15.75" hidden="false" customHeight="true" outlineLevel="0" collapsed="false">
      <c r="A540" s="248"/>
    </row>
    <row r="541" customFormat="false" ht="15.75" hidden="false" customHeight="true" outlineLevel="0" collapsed="false">
      <c r="A541" s="248"/>
    </row>
    <row r="542" customFormat="false" ht="15.75" hidden="false" customHeight="true" outlineLevel="0" collapsed="false">
      <c r="A542" s="248"/>
    </row>
    <row r="543" customFormat="false" ht="15.75" hidden="false" customHeight="true" outlineLevel="0" collapsed="false">
      <c r="A543" s="248"/>
    </row>
    <row r="544" customFormat="false" ht="15.75" hidden="false" customHeight="true" outlineLevel="0" collapsed="false">
      <c r="A544" s="248"/>
    </row>
    <row r="545" customFormat="false" ht="15.75" hidden="false" customHeight="true" outlineLevel="0" collapsed="false">
      <c r="A545" s="248"/>
    </row>
    <row r="546" customFormat="false" ht="15.75" hidden="false" customHeight="true" outlineLevel="0" collapsed="false">
      <c r="A546" s="248"/>
    </row>
    <row r="547" customFormat="false" ht="15.75" hidden="false" customHeight="true" outlineLevel="0" collapsed="false">
      <c r="A547" s="248"/>
    </row>
    <row r="548" customFormat="false" ht="15.75" hidden="false" customHeight="true" outlineLevel="0" collapsed="false">
      <c r="A548" s="248"/>
    </row>
    <row r="549" customFormat="false" ht="15.75" hidden="false" customHeight="true" outlineLevel="0" collapsed="false">
      <c r="A549" s="248"/>
    </row>
    <row r="550" customFormat="false" ht="15.75" hidden="false" customHeight="true" outlineLevel="0" collapsed="false">
      <c r="A550" s="248"/>
    </row>
    <row r="551" customFormat="false" ht="15.75" hidden="false" customHeight="true" outlineLevel="0" collapsed="false">
      <c r="A551" s="248"/>
    </row>
    <row r="552" customFormat="false" ht="15.75" hidden="false" customHeight="true" outlineLevel="0" collapsed="false">
      <c r="A552" s="248"/>
    </row>
    <row r="553" customFormat="false" ht="15.75" hidden="false" customHeight="true" outlineLevel="0" collapsed="false">
      <c r="A553" s="248"/>
    </row>
    <row r="554" customFormat="false" ht="15.75" hidden="false" customHeight="true" outlineLevel="0" collapsed="false">
      <c r="A554" s="248"/>
    </row>
    <row r="555" customFormat="false" ht="15.75" hidden="false" customHeight="true" outlineLevel="0" collapsed="false">
      <c r="A555" s="248"/>
    </row>
    <row r="556" customFormat="false" ht="15.75" hidden="false" customHeight="true" outlineLevel="0" collapsed="false">
      <c r="A556" s="248"/>
    </row>
    <row r="557" customFormat="false" ht="15.75" hidden="false" customHeight="true" outlineLevel="0" collapsed="false">
      <c r="A557" s="248"/>
    </row>
    <row r="558" customFormat="false" ht="15.75" hidden="false" customHeight="true" outlineLevel="0" collapsed="false">
      <c r="A558" s="248"/>
    </row>
    <row r="559" customFormat="false" ht="15.75" hidden="false" customHeight="true" outlineLevel="0" collapsed="false">
      <c r="A559" s="248"/>
    </row>
    <row r="560" customFormat="false" ht="15.75" hidden="false" customHeight="true" outlineLevel="0" collapsed="false">
      <c r="A560" s="248"/>
    </row>
    <row r="561" customFormat="false" ht="15.75" hidden="false" customHeight="true" outlineLevel="0" collapsed="false">
      <c r="A561" s="248"/>
    </row>
    <row r="562" customFormat="false" ht="15.75" hidden="false" customHeight="true" outlineLevel="0" collapsed="false">
      <c r="A562" s="248"/>
    </row>
    <row r="563" customFormat="false" ht="15.75" hidden="false" customHeight="true" outlineLevel="0" collapsed="false">
      <c r="A563" s="248"/>
    </row>
    <row r="564" customFormat="false" ht="15.75" hidden="false" customHeight="true" outlineLevel="0" collapsed="false">
      <c r="A564" s="248"/>
    </row>
    <row r="565" customFormat="false" ht="15.75" hidden="false" customHeight="true" outlineLevel="0" collapsed="false">
      <c r="A565" s="248"/>
    </row>
    <row r="566" customFormat="false" ht="15.75" hidden="false" customHeight="true" outlineLevel="0" collapsed="false">
      <c r="A566" s="248"/>
    </row>
    <row r="567" customFormat="false" ht="15.75" hidden="false" customHeight="true" outlineLevel="0" collapsed="false">
      <c r="A567" s="248"/>
    </row>
    <row r="568" customFormat="false" ht="15.75" hidden="false" customHeight="true" outlineLevel="0" collapsed="false">
      <c r="A568" s="248"/>
    </row>
    <row r="569" customFormat="false" ht="15.75" hidden="false" customHeight="true" outlineLevel="0" collapsed="false">
      <c r="A569" s="248"/>
    </row>
    <row r="570" customFormat="false" ht="15.75" hidden="false" customHeight="true" outlineLevel="0" collapsed="false">
      <c r="A570" s="248"/>
    </row>
    <row r="571" customFormat="false" ht="15.75" hidden="false" customHeight="true" outlineLevel="0" collapsed="false">
      <c r="A571" s="248"/>
    </row>
    <row r="572" customFormat="false" ht="15.75" hidden="false" customHeight="true" outlineLevel="0" collapsed="false">
      <c r="A572" s="248"/>
    </row>
    <row r="573" customFormat="false" ht="15.75" hidden="false" customHeight="true" outlineLevel="0" collapsed="false">
      <c r="A573" s="248"/>
    </row>
    <row r="574" customFormat="false" ht="15.75" hidden="false" customHeight="true" outlineLevel="0" collapsed="false">
      <c r="A574" s="248"/>
    </row>
    <row r="575" customFormat="false" ht="15.75" hidden="false" customHeight="true" outlineLevel="0" collapsed="false">
      <c r="A575" s="248"/>
    </row>
    <row r="576" customFormat="false" ht="15.75" hidden="false" customHeight="true" outlineLevel="0" collapsed="false">
      <c r="A576" s="248"/>
    </row>
    <row r="577" customFormat="false" ht="15.75" hidden="false" customHeight="true" outlineLevel="0" collapsed="false">
      <c r="A577" s="248"/>
    </row>
    <row r="578" customFormat="false" ht="15.75" hidden="false" customHeight="true" outlineLevel="0" collapsed="false">
      <c r="A578" s="248"/>
    </row>
    <row r="579" customFormat="false" ht="15.75" hidden="false" customHeight="true" outlineLevel="0" collapsed="false">
      <c r="A579" s="248"/>
    </row>
    <row r="580" customFormat="false" ht="15.75" hidden="false" customHeight="true" outlineLevel="0" collapsed="false">
      <c r="A580" s="248"/>
    </row>
    <row r="581" customFormat="false" ht="15.75" hidden="false" customHeight="true" outlineLevel="0" collapsed="false">
      <c r="A581" s="248"/>
    </row>
    <row r="582" customFormat="false" ht="15.75" hidden="false" customHeight="true" outlineLevel="0" collapsed="false">
      <c r="A582" s="248"/>
    </row>
    <row r="583" customFormat="false" ht="15.75" hidden="false" customHeight="true" outlineLevel="0" collapsed="false">
      <c r="A583" s="248"/>
    </row>
    <row r="584" customFormat="false" ht="15.75" hidden="false" customHeight="true" outlineLevel="0" collapsed="false">
      <c r="A584" s="248"/>
    </row>
    <row r="585" customFormat="false" ht="15.75" hidden="false" customHeight="true" outlineLevel="0" collapsed="false">
      <c r="A585" s="248"/>
    </row>
    <row r="586" customFormat="false" ht="15.75" hidden="false" customHeight="true" outlineLevel="0" collapsed="false">
      <c r="A586" s="248"/>
    </row>
    <row r="587" customFormat="false" ht="15.75" hidden="false" customHeight="true" outlineLevel="0" collapsed="false">
      <c r="A587" s="248"/>
    </row>
    <row r="588" customFormat="false" ht="15.75" hidden="false" customHeight="true" outlineLevel="0" collapsed="false">
      <c r="A588" s="248"/>
    </row>
    <row r="589" customFormat="false" ht="15.75" hidden="false" customHeight="true" outlineLevel="0" collapsed="false">
      <c r="A589" s="248"/>
    </row>
    <row r="590" customFormat="false" ht="15.75" hidden="false" customHeight="true" outlineLevel="0" collapsed="false">
      <c r="A590" s="248"/>
    </row>
    <row r="591" customFormat="false" ht="15.75" hidden="false" customHeight="true" outlineLevel="0" collapsed="false">
      <c r="A591" s="248"/>
    </row>
    <row r="592" customFormat="false" ht="15.75" hidden="false" customHeight="true" outlineLevel="0" collapsed="false">
      <c r="A592" s="248"/>
    </row>
    <row r="593" customFormat="false" ht="15.75" hidden="false" customHeight="true" outlineLevel="0" collapsed="false">
      <c r="A593" s="248"/>
    </row>
    <row r="594" customFormat="false" ht="15.75" hidden="false" customHeight="true" outlineLevel="0" collapsed="false">
      <c r="A594" s="248"/>
    </row>
    <row r="595" customFormat="false" ht="15.75" hidden="false" customHeight="true" outlineLevel="0" collapsed="false">
      <c r="A595" s="248"/>
    </row>
    <row r="596" customFormat="false" ht="15.75" hidden="false" customHeight="true" outlineLevel="0" collapsed="false">
      <c r="A596" s="248"/>
    </row>
    <row r="597" customFormat="false" ht="15.75" hidden="false" customHeight="true" outlineLevel="0" collapsed="false">
      <c r="A597" s="248"/>
    </row>
    <row r="598" customFormat="false" ht="15.75" hidden="false" customHeight="true" outlineLevel="0" collapsed="false">
      <c r="A598" s="248"/>
    </row>
    <row r="599" customFormat="false" ht="15.75" hidden="false" customHeight="true" outlineLevel="0" collapsed="false">
      <c r="A599" s="248"/>
    </row>
    <row r="600" customFormat="false" ht="15.75" hidden="false" customHeight="true" outlineLevel="0" collapsed="false">
      <c r="A600" s="248"/>
    </row>
    <row r="601" customFormat="false" ht="15.75" hidden="false" customHeight="true" outlineLevel="0" collapsed="false">
      <c r="A601" s="248"/>
    </row>
    <row r="602" customFormat="false" ht="15.75" hidden="false" customHeight="true" outlineLevel="0" collapsed="false">
      <c r="A602" s="248"/>
    </row>
    <row r="603" customFormat="false" ht="15.75" hidden="false" customHeight="true" outlineLevel="0" collapsed="false">
      <c r="A603" s="248"/>
    </row>
    <row r="604" customFormat="false" ht="15.75" hidden="false" customHeight="true" outlineLevel="0" collapsed="false">
      <c r="A604" s="248"/>
    </row>
    <row r="605" customFormat="false" ht="15.75" hidden="false" customHeight="true" outlineLevel="0" collapsed="false">
      <c r="A605" s="248"/>
    </row>
    <row r="606" customFormat="false" ht="15.75" hidden="false" customHeight="true" outlineLevel="0" collapsed="false">
      <c r="A606" s="248"/>
    </row>
    <row r="607" customFormat="false" ht="15.75" hidden="false" customHeight="true" outlineLevel="0" collapsed="false">
      <c r="A607" s="248"/>
    </row>
    <row r="608" customFormat="false" ht="15.75" hidden="false" customHeight="true" outlineLevel="0" collapsed="false">
      <c r="A608" s="248"/>
    </row>
    <row r="609" customFormat="false" ht="15.75" hidden="false" customHeight="true" outlineLevel="0" collapsed="false">
      <c r="A609" s="248"/>
    </row>
    <row r="610" customFormat="false" ht="15.75" hidden="false" customHeight="true" outlineLevel="0" collapsed="false">
      <c r="A610" s="248"/>
    </row>
    <row r="611" customFormat="false" ht="15.75" hidden="false" customHeight="true" outlineLevel="0" collapsed="false">
      <c r="A611" s="248"/>
    </row>
    <row r="612" customFormat="false" ht="15.75" hidden="false" customHeight="true" outlineLevel="0" collapsed="false">
      <c r="A612" s="248"/>
    </row>
    <row r="613" customFormat="false" ht="15.75" hidden="false" customHeight="true" outlineLevel="0" collapsed="false">
      <c r="A613" s="248"/>
    </row>
    <row r="614" customFormat="false" ht="15.75" hidden="false" customHeight="true" outlineLevel="0" collapsed="false">
      <c r="A614" s="248"/>
    </row>
    <row r="615" customFormat="false" ht="15.75" hidden="false" customHeight="true" outlineLevel="0" collapsed="false">
      <c r="A615" s="248"/>
    </row>
    <row r="616" customFormat="false" ht="15.75" hidden="false" customHeight="true" outlineLevel="0" collapsed="false">
      <c r="A616" s="248"/>
    </row>
    <row r="617" customFormat="false" ht="15.75" hidden="false" customHeight="true" outlineLevel="0" collapsed="false">
      <c r="A617" s="248"/>
    </row>
    <row r="618" customFormat="false" ht="15.75" hidden="false" customHeight="true" outlineLevel="0" collapsed="false">
      <c r="A618" s="248"/>
    </row>
    <row r="619" customFormat="false" ht="15.75" hidden="false" customHeight="true" outlineLevel="0" collapsed="false">
      <c r="A619" s="248"/>
    </row>
    <row r="620" customFormat="false" ht="15.75" hidden="false" customHeight="true" outlineLevel="0" collapsed="false">
      <c r="A620" s="248"/>
    </row>
    <row r="621" customFormat="false" ht="15.75" hidden="false" customHeight="true" outlineLevel="0" collapsed="false">
      <c r="A621" s="248"/>
    </row>
    <row r="622" customFormat="false" ht="15.75" hidden="false" customHeight="true" outlineLevel="0" collapsed="false">
      <c r="A622" s="248"/>
    </row>
    <row r="623" customFormat="false" ht="15.75" hidden="false" customHeight="true" outlineLevel="0" collapsed="false">
      <c r="A623" s="248"/>
    </row>
    <row r="624" customFormat="false" ht="15.75" hidden="false" customHeight="true" outlineLevel="0" collapsed="false">
      <c r="A624" s="248"/>
    </row>
    <row r="625" customFormat="false" ht="15.75" hidden="false" customHeight="true" outlineLevel="0" collapsed="false">
      <c r="A625" s="248"/>
    </row>
    <row r="626" customFormat="false" ht="15.75" hidden="false" customHeight="true" outlineLevel="0" collapsed="false">
      <c r="A626" s="248"/>
    </row>
    <row r="627" customFormat="false" ht="15.75" hidden="false" customHeight="true" outlineLevel="0" collapsed="false">
      <c r="A627" s="248"/>
    </row>
    <row r="628" customFormat="false" ht="15.75" hidden="false" customHeight="true" outlineLevel="0" collapsed="false">
      <c r="A628" s="248"/>
    </row>
    <row r="629" customFormat="false" ht="15.75" hidden="false" customHeight="true" outlineLevel="0" collapsed="false">
      <c r="A629" s="248"/>
    </row>
    <row r="630" customFormat="false" ht="15.75" hidden="false" customHeight="true" outlineLevel="0" collapsed="false">
      <c r="A630" s="248"/>
    </row>
    <row r="631" customFormat="false" ht="15.75" hidden="false" customHeight="true" outlineLevel="0" collapsed="false">
      <c r="A631" s="248"/>
    </row>
    <row r="632" customFormat="false" ht="15.75" hidden="false" customHeight="true" outlineLevel="0" collapsed="false">
      <c r="A632" s="248"/>
    </row>
    <row r="633" customFormat="false" ht="15.75" hidden="false" customHeight="true" outlineLevel="0" collapsed="false">
      <c r="A633" s="248"/>
    </row>
    <row r="634" customFormat="false" ht="15.75" hidden="false" customHeight="true" outlineLevel="0" collapsed="false">
      <c r="A634" s="248"/>
    </row>
    <row r="635" customFormat="false" ht="15.75" hidden="false" customHeight="true" outlineLevel="0" collapsed="false">
      <c r="A635" s="248"/>
    </row>
    <row r="636" customFormat="false" ht="15.75" hidden="false" customHeight="true" outlineLevel="0" collapsed="false">
      <c r="A636" s="248"/>
    </row>
    <row r="637" customFormat="false" ht="15.75" hidden="false" customHeight="true" outlineLevel="0" collapsed="false">
      <c r="A637" s="248"/>
    </row>
    <row r="638" customFormat="false" ht="15.75" hidden="false" customHeight="true" outlineLevel="0" collapsed="false">
      <c r="A638" s="248"/>
    </row>
    <row r="639" customFormat="false" ht="15.75" hidden="false" customHeight="true" outlineLevel="0" collapsed="false">
      <c r="A639" s="248"/>
    </row>
    <row r="640" customFormat="false" ht="15.75" hidden="false" customHeight="true" outlineLevel="0" collapsed="false">
      <c r="A640" s="248"/>
    </row>
    <row r="641" customFormat="false" ht="15.75" hidden="false" customHeight="true" outlineLevel="0" collapsed="false">
      <c r="A641" s="248"/>
    </row>
    <row r="642" customFormat="false" ht="15.75" hidden="false" customHeight="true" outlineLevel="0" collapsed="false">
      <c r="A642" s="248"/>
    </row>
    <row r="643" customFormat="false" ht="15.75" hidden="false" customHeight="true" outlineLevel="0" collapsed="false">
      <c r="A643" s="248"/>
    </row>
    <row r="644" customFormat="false" ht="15.75" hidden="false" customHeight="true" outlineLevel="0" collapsed="false">
      <c r="A644" s="248"/>
    </row>
    <row r="645" customFormat="false" ht="15.75" hidden="false" customHeight="true" outlineLevel="0" collapsed="false">
      <c r="A645" s="248"/>
    </row>
    <row r="646" customFormat="false" ht="15.75" hidden="false" customHeight="true" outlineLevel="0" collapsed="false">
      <c r="A646" s="248"/>
    </row>
    <row r="647" customFormat="false" ht="15.75" hidden="false" customHeight="true" outlineLevel="0" collapsed="false">
      <c r="A647" s="248"/>
    </row>
    <row r="648" customFormat="false" ht="15.75" hidden="false" customHeight="true" outlineLevel="0" collapsed="false">
      <c r="A648" s="248"/>
    </row>
    <row r="649" customFormat="false" ht="15.75" hidden="false" customHeight="true" outlineLevel="0" collapsed="false">
      <c r="A649" s="248"/>
    </row>
    <row r="650" customFormat="false" ht="15.75" hidden="false" customHeight="true" outlineLevel="0" collapsed="false">
      <c r="A650" s="248"/>
    </row>
    <row r="651" customFormat="false" ht="15.75" hidden="false" customHeight="true" outlineLevel="0" collapsed="false">
      <c r="A651" s="248"/>
    </row>
    <row r="652" customFormat="false" ht="15.75" hidden="false" customHeight="true" outlineLevel="0" collapsed="false">
      <c r="A652" s="248"/>
    </row>
    <row r="653" customFormat="false" ht="15.75" hidden="false" customHeight="true" outlineLevel="0" collapsed="false">
      <c r="A653" s="248"/>
    </row>
    <row r="654" customFormat="false" ht="15.75" hidden="false" customHeight="true" outlineLevel="0" collapsed="false">
      <c r="A654" s="248"/>
    </row>
    <row r="655" customFormat="false" ht="15.75" hidden="false" customHeight="true" outlineLevel="0" collapsed="false">
      <c r="A655" s="248"/>
    </row>
    <row r="656" customFormat="false" ht="15.75" hidden="false" customHeight="true" outlineLevel="0" collapsed="false">
      <c r="A656" s="248"/>
    </row>
    <row r="657" customFormat="false" ht="15.75" hidden="false" customHeight="true" outlineLevel="0" collapsed="false">
      <c r="A657" s="248"/>
    </row>
    <row r="658" customFormat="false" ht="15.75" hidden="false" customHeight="true" outlineLevel="0" collapsed="false">
      <c r="A658" s="248"/>
    </row>
    <row r="659" customFormat="false" ht="15.75" hidden="false" customHeight="true" outlineLevel="0" collapsed="false">
      <c r="A659" s="248"/>
    </row>
    <row r="660" customFormat="false" ht="15.75" hidden="false" customHeight="true" outlineLevel="0" collapsed="false">
      <c r="A660" s="248"/>
    </row>
    <row r="661" customFormat="false" ht="15.75" hidden="false" customHeight="true" outlineLevel="0" collapsed="false">
      <c r="A661" s="248"/>
    </row>
    <row r="662" customFormat="false" ht="15.75" hidden="false" customHeight="true" outlineLevel="0" collapsed="false">
      <c r="A662" s="248"/>
    </row>
    <row r="663" customFormat="false" ht="15.75" hidden="false" customHeight="true" outlineLevel="0" collapsed="false">
      <c r="A663" s="248"/>
    </row>
    <row r="664" customFormat="false" ht="15.75" hidden="false" customHeight="true" outlineLevel="0" collapsed="false">
      <c r="A664" s="248"/>
    </row>
    <row r="665" customFormat="false" ht="15.75" hidden="false" customHeight="true" outlineLevel="0" collapsed="false">
      <c r="A665" s="248"/>
    </row>
    <row r="666" customFormat="false" ht="15.75" hidden="false" customHeight="true" outlineLevel="0" collapsed="false">
      <c r="A666" s="248"/>
    </row>
    <row r="667" customFormat="false" ht="15.75" hidden="false" customHeight="true" outlineLevel="0" collapsed="false">
      <c r="A667" s="248"/>
    </row>
    <row r="668" customFormat="false" ht="15.75" hidden="false" customHeight="true" outlineLevel="0" collapsed="false">
      <c r="A668" s="248"/>
    </row>
    <row r="669" customFormat="false" ht="15.75" hidden="false" customHeight="true" outlineLevel="0" collapsed="false">
      <c r="A669" s="248"/>
    </row>
    <row r="670" customFormat="false" ht="15.75" hidden="false" customHeight="true" outlineLevel="0" collapsed="false">
      <c r="A670" s="248"/>
    </row>
    <row r="671" customFormat="false" ht="15.75" hidden="false" customHeight="true" outlineLevel="0" collapsed="false">
      <c r="A671" s="248"/>
    </row>
    <row r="672" customFormat="false" ht="15.75" hidden="false" customHeight="true" outlineLevel="0" collapsed="false">
      <c r="A672" s="248"/>
    </row>
    <row r="673" customFormat="false" ht="15.75" hidden="false" customHeight="true" outlineLevel="0" collapsed="false">
      <c r="A673" s="248"/>
    </row>
    <row r="674" customFormat="false" ht="15.75" hidden="false" customHeight="true" outlineLevel="0" collapsed="false">
      <c r="A674" s="248"/>
    </row>
    <row r="675" customFormat="false" ht="15.75" hidden="false" customHeight="true" outlineLevel="0" collapsed="false">
      <c r="A675" s="248"/>
    </row>
    <row r="676" customFormat="false" ht="15.75" hidden="false" customHeight="true" outlineLevel="0" collapsed="false">
      <c r="A676" s="248"/>
    </row>
    <row r="677" customFormat="false" ht="15.75" hidden="false" customHeight="true" outlineLevel="0" collapsed="false">
      <c r="A677" s="248"/>
    </row>
    <row r="678" customFormat="false" ht="15.75" hidden="false" customHeight="true" outlineLevel="0" collapsed="false">
      <c r="A678" s="248"/>
    </row>
    <row r="679" customFormat="false" ht="15.75" hidden="false" customHeight="true" outlineLevel="0" collapsed="false">
      <c r="A679" s="248"/>
    </row>
    <row r="680" customFormat="false" ht="15.75" hidden="false" customHeight="true" outlineLevel="0" collapsed="false">
      <c r="A680" s="248"/>
    </row>
    <row r="681" customFormat="false" ht="15.75" hidden="false" customHeight="true" outlineLevel="0" collapsed="false">
      <c r="A681" s="248"/>
    </row>
    <row r="682" customFormat="false" ht="15.75" hidden="false" customHeight="true" outlineLevel="0" collapsed="false">
      <c r="A682" s="248"/>
    </row>
    <row r="683" customFormat="false" ht="15.75" hidden="false" customHeight="true" outlineLevel="0" collapsed="false">
      <c r="A683" s="248"/>
    </row>
    <row r="684" customFormat="false" ht="15.75" hidden="false" customHeight="true" outlineLevel="0" collapsed="false">
      <c r="A684" s="248"/>
    </row>
    <row r="685" customFormat="false" ht="15.75" hidden="false" customHeight="true" outlineLevel="0" collapsed="false">
      <c r="A685" s="248"/>
    </row>
    <row r="686" customFormat="false" ht="15.75" hidden="false" customHeight="true" outlineLevel="0" collapsed="false">
      <c r="A686" s="248"/>
    </row>
    <row r="687" customFormat="false" ht="15.75" hidden="false" customHeight="true" outlineLevel="0" collapsed="false">
      <c r="A687" s="248"/>
    </row>
    <row r="688" customFormat="false" ht="15.75" hidden="false" customHeight="true" outlineLevel="0" collapsed="false">
      <c r="A688" s="248"/>
    </row>
    <row r="689" customFormat="false" ht="15.75" hidden="false" customHeight="true" outlineLevel="0" collapsed="false">
      <c r="A689" s="248"/>
    </row>
    <row r="690" customFormat="false" ht="15.75" hidden="false" customHeight="true" outlineLevel="0" collapsed="false">
      <c r="A690" s="248"/>
    </row>
    <row r="691" customFormat="false" ht="15.75" hidden="false" customHeight="true" outlineLevel="0" collapsed="false">
      <c r="A691" s="248"/>
    </row>
    <row r="692" customFormat="false" ht="15.75" hidden="false" customHeight="true" outlineLevel="0" collapsed="false">
      <c r="A692" s="248"/>
    </row>
    <row r="693" customFormat="false" ht="15.75" hidden="false" customHeight="true" outlineLevel="0" collapsed="false">
      <c r="A693" s="248"/>
    </row>
    <row r="694" customFormat="false" ht="15.75" hidden="false" customHeight="true" outlineLevel="0" collapsed="false">
      <c r="A694" s="248"/>
    </row>
    <row r="695" customFormat="false" ht="15.75" hidden="false" customHeight="true" outlineLevel="0" collapsed="false">
      <c r="A695" s="248"/>
    </row>
    <row r="696" customFormat="false" ht="15.75" hidden="false" customHeight="true" outlineLevel="0" collapsed="false">
      <c r="A696" s="248"/>
    </row>
    <row r="697" customFormat="false" ht="15.75" hidden="false" customHeight="true" outlineLevel="0" collapsed="false">
      <c r="A697" s="248"/>
    </row>
    <row r="698" customFormat="false" ht="15.75" hidden="false" customHeight="true" outlineLevel="0" collapsed="false">
      <c r="A698" s="248"/>
    </row>
    <row r="699" customFormat="false" ht="15.75" hidden="false" customHeight="true" outlineLevel="0" collapsed="false">
      <c r="A699" s="248"/>
    </row>
    <row r="700" customFormat="false" ht="15.75" hidden="false" customHeight="true" outlineLevel="0" collapsed="false">
      <c r="A700" s="248"/>
    </row>
    <row r="701" customFormat="false" ht="15.75" hidden="false" customHeight="true" outlineLevel="0" collapsed="false">
      <c r="A701" s="248"/>
    </row>
    <row r="702" customFormat="false" ht="15.75" hidden="false" customHeight="true" outlineLevel="0" collapsed="false">
      <c r="A702" s="248"/>
    </row>
    <row r="703" customFormat="false" ht="15.75" hidden="false" customHeight="true" outlineLevel="0" collapsed="false">
      <c r="A703" s="248"/>
    </row>
    <row r="704" customFormat="false" ht="15.75" hidden="false" customHeight="true" outlineLevel="0" collapsed="false">
      <c r="A704" s="248"/>
    </row>
    <row r="705" customFormat="false" ht="15.75" hidden="false" customHeight="true" outlineLevel="0" collapsed="false">
      <c r="A705" s="248"/>
    </row>
    <row r="706" customFormat="false" ht="15.75" hidden="false" customHeight="true" outlineLevel="0" collapsed="false">
      <c r="A706" s="248"/>
    </row>
    <row r="707" customFormat="false" ht="15.75" hidden="false" customHeight="true" outlineLevel="0" collapsed="false">
      <c r="A707" s="248"/>
    </row>
    <row r="708" customFormat="false" ht="15.75" hidden="false" customHeight="true" outlineLevel="0" collapsed="false">
      <c r="A708" s="248"/>
    </row>
    <row r="709" customFormat="false" ht="15.75" hidden="false" customHeight="true" outlineLevel="0" collapsed="false">
      <c r="A709" s="248"/>
    </row>
    <row r="710" customFormat="false" ht="15.75" hidden="false" customHeight="true" outlineLevel="0" collapsed="false">
      <c r="A710" s="248"/>
    </row>
    <row r="711" customFormat="false" ht="15.75" hidden="false" customHeight="true" outlineLevel="0" collapsed="false">
      <c r="A711" s="248"/>
    </row>
    <row r="712" customFormat="false" ht="15.75" hidden="false" customHeight="true" outlineLevel="0" collapsed="false">
      <c r="A712" s="248"/>
    </row>
    <row r="713" customFormat="false" ht="15.75" hidden="false" customHeight="true" outlineLevel="0" collapsed="false">
      <c r="A713" s="248"/>
    </row>
    <row r="714" customFormat="false" ht="15.75" hidden="false" customHeight="true" outlineLevel="0" collapsed="false">
      <c r="A714" s="248"/>
    </row>
    <row r="715" customFormat="false" ht="15.75" hidden="false" customHeight="true" outlineLevel="0" collapsed="false">
      <c r="A715" s="248"/>
    </row>
    <row r="716" customFormat="false" ht="15.75" hidden="false" customHeight="true" outlineLevel="0" collapsed="false">
      <c r="A716" s="248"/>
    </row>
    <row r="717" customFormat="false" ht="15.75" hidden="false" customHeight="true" outlineLevel="0" collapsed="false">
      <c r="A717" s="248"/>
    </row>
    <row r="718" customFormat="false" ht="15.75" hidden="false" customHeight="true" outlineLevel="0" collapsed="false">
      <c r="A718" s="248"/>
    </row>
    <row r="719" customFormat="false" ht="15.75" hidden="false" customHeight="true" outlineLevel="0" collapsed="false">
      <c r="A719" s="248"/>
    </row>
    <row r="720" customFormat="false" ht="15.75" hidden="false" customHeight="true" outlineLevel="0" collapsed="false">
      <c r="A720" s="248"/>
    </row>
    <row r="721" customFormat="false" ht="15.75" hidden="false" customHeight="true" outlineLevel="0" collapsed="false">
      <c r="A721" s="248"/>
    </row>
    <row r="722" customFormat="false" ht="15.75" hidden="false" customHeight="true" outlineLevel="0" collapsed="false">
      <c r="A722" s="248"/>
    </row>
    <row r="723" customFormat="false" ht="15.75" hidden="false" customHeight="true" outlineLevel="0" collapsed="false">
      <c r="A723" s="248"/>
    </row>
    <row r="724" customFormat="false" ht="15.75" hidden="false" customHeight="true" outlineLevel="0" collapsed="false">
      <c r="A724" s="248"/>
    </row>
    <row r="725" customFormat="false" ht="15.75" hidden="false" customHeight="true" outlineLevel="0" collapsed="false">
      <c r="A725" s="248"/>
    </row>
    <row r="726" customFormat="false" ht="15.75" hidden="false" customHeight="true" outlineLevel="0" collapsed="false">
      <c r="A726" s="248"/>
    </row>
    <row r="727" customFormat="false" ht="15.75" hidden="false" customHeight="true" outlineLevel="0" collapsed="false">
      <c r="A727" s="248"/>
    </row>
    <row r="728" customFormat="false" ht="15.75" hidden="false" customHeight="true" outlineLevel="0" collapsed="false">
      <c r="A728" s="248"/>
    </row>
    <row r="729" customFormat="false" ht="15.75" hidden="false" customHeight="true" outlineLevel="0" collapsed="false">
      <c r="A729" s="248"/>
    </row>
    <row r="730" customFormat="false" ht="15.75" hidden="false" customHeight="true" outlineLevel="0" collapsed="false">
      <c r="A730" s="248"/>
    </row>
    <row r="731" customFormat="false" ht="15.75" hidden="false" customHeight="true" outlineLevel="0" collapsed="false">
      <c r="A731" s="248"/>
    </row>
    <row r="732" customFormat="false" ht="15.75" hidden="false" customHeight="true" outlineLevel="0" collapsed="false">
      <c r="A732" s="248"/>
    </row>
    <row r="733" customFormat="false" ht="15.75" hidden="false" customHeight="true" outlineLevel="0" collapsed="false">
      <c r="A733" s="248"/>
    </row>
    <row r="734" customFormat="false" ht="15.75" hidden="false" customHeight="true" outlineLevel="0" collapsed="false">
      <c r="A734" s="248"/>
    </row>
    <row r="735" customFormat="false" ht="15.75" hidden="false" customHeight="true" outlineLevel="0" collapsed="false">
      <c r="A735" s="248"/>
    </row>
    <row r="736" customFormat="false" ht="15.75" hidden="false" customHeight="true" outlineLevel="0" collapsed="false">
      <c r="A736" s="248"/>
    </row>
    <row r="737" customFormat="false" ht="15.75" hidden="false" customHeight="true" outlineLevel="0" collapsed="false">
      <c r="A737" s="248"/>
    </row>
    <row r="738" customFormat="false" ht="15.75" hidden="false" customHeight="true" outlineLevel="0" collapsed="false">
      <c r="A738" s="248"/>
    </row>
    <row r="739" customFormat="false" ht="15.75" hidden="false" customHeight="true" outlineLevel="0" collapsed="false">
      <c r="A739" s="248"/>
    </row>
    <row r="740" customFormat="false" ht="15.75" hidden="false" customHeight="true" outlineLevel="0" collapsed="false">
      <c r="A740" s="248"/>
    </row>
    <row r="741" customFormat="false" ht="15.75" hidden="false" customHeight="true" outlineLevel="0" collapsed="false">
      <c r="A741" s="248"/>
    </row>
    <row r="742" customFormat="false" ht="15.75" hidden="false" customHeight="true" outlineLevel="0" collapsed="false">
      <c r="A742" s="248"/>
    </row>
    <row r="743" customFormat="false" ht="15.75" hidden="false" customHeight="true" outlineLevel="0" collapsed="false">
      <c r="A743" s="248"/>
    </row>
    <row r="744" customFormat="false" ht="15.75" hidden="false" customHeight="true" outlineLevel="0" collapsed="false">
      <c r="A744" s="248"/>
    </row>
    <row r="745" customFormat="false" ht="15.75" hidden="false" customHeight="true" outlineLevel="0" collapsed="false">
      <c r="A745" s="248"/>
    </row>
    <row r="746" customFormat="false" ht="15.75" hidden="false" customHeight="true" outlineLevel="0" collapsed="false">
      <c r="A746" s="248"/>
    </row>
    <row r="747" customFormat="false" ht="15.75" hidden="false" customHeight="true" outlineLevel="0" collapsed="false">
      <c r="A747" s="248"/>
    </row>
    <row r="748" customFormat="false" ht="15.75" hidden="false" customHeight="true" outlineLevel="0" collapsed="false">
      <c r="A748" s="248"/>
    </row>
    <row r="749" customFormat="false" ht="15.75" hidden="false" customHeight="true" outlineLevel="0" collapsed="false">
      <c r="A749" s="248"/>
    </row>
    <row r="750" customFormat="false" ht="15.75" hidden="false" customHeight="true" outlineLevel="0" collapsed="false">
      <c r="A750" s="248"/>
    </row>
    <row r="751" customFormat="false" ht="15.75" hidden="false" customHeight="true" outlineLevel="0" collapsed="false">
      <c r="A751" s="248"/>
    </row>
    <row r="752" customFormat="false" ht="15.75" hidden="false" customHeight="true" outlineLevel="0" collapsed="false">
      <c r="A752" s="248"/>
    </row>
    <row r="753" customFormat="false" ht="15.75" hidden="false" customHeight="true" outlineLevel="0" collapsed="false">
      <c r="A753" s="248"/>
    </row>
    <row r="754" customFormat="false" ht="15.75" hidden="false" customHeight="true" outlineLevel="0" collapsed="false">
      <c r="A754" s="248"/>
    </row>
    <row r="755" customFormat="false" ht="15.75" hidden="false" customHeight="true" outlineLevel="0" collapsed="false">
      <c r="A755" s="248"/>
    </row>
    <row r="756" customFormat="false" ht="15.75" hidden="false" customHeight="true" outlineLevel="0" collapsed="false">
      <c r="A756" s="248"/>
    </row>
    <row r="757" customFormat="false" ht="15.75" hidden="false" customHeight="true" outlineLevel="0" collapsed="false">
      <c r="A757" s="248"/>
    </row>
    <row r="758" customFormat="false" ht="15.75" hidden="false" customHeight="true" outlineLevel="0" collapsed="false">
      <c r="A758" s="248"/>
    </row>
    <row r="759" customFormat="false" ht="15.75" hidden="false" customHeight="true" outlineLevel="0" collapsed="false">
      <c r="A759" s="248"/>
    </row>
    <row r="760" customFormat="false" ht="15.75" hidden="false" customHeight="true" outlineLevel="0" collapsed="false">
      <c r="A760" s="248"/>
    </row>
    <row r="761" customFormat="false" ht="15.75" hidden="false" customHeight="true" outlineLevel="0" collapsed="false">
      <c r="A761" s="248"/>
    </row>
    <row r="762" customFormat="false" ht="15.75" hidden="false" customHeight="true" outlineLevel="0" collapsed="false">
      <c r="A762" s="248"/>
    </row>
    <row r="763" customFormat="false" ht="15.75" hidden="false" customHeight="true" outlineLevel="0" collapsed="false">
      <c r="A763" s="248"/>
    </row>
    <row r="764" customFormat="false" ht="15.75" hidden="false" customHeight="true" outlineLevel="0" collapsed="false">
      <c r="A764" s="248"/>
    </row>
    <row r="765" customFormat="false" ht="15.75" hidden="false" customHeight="true" outlineLevel="0" collapsed="false">
      <c r="A765" s="248"/>
    </row>
    <row r="766" customFormat="false" ht="15.75" hidden="false" customHeight="true" outlineLevel="0" collapsed="false">
      <c r="A766" s="248"/>
    </row>
    <row r="767" customFormat="false" ht="15.75" hidden="false" customHeight="true" outlineLevel="0" collapsed="false">
      <c r="A767" s="248"/>
    </row>
    <row r="768" customFormat="false" ht="15.75" hidden="false" customHeight="true" outlineLevel="0" collapsed="false">
      <c r="A768" s="248"/>
    </row>
    <row r="769" customFormat="false" ht="15.75" hidden="false" customHeight="true" outlineLevel="0" collapsed="false">
      <c r="A769" s="248"/>
    </row>
    <row r="770" customFormat="false" ht="15.75" hidden="false" customHeight="true" outlineLevel="0" collapsed="false">
      <c r="A770" s="248"/>
    </row>
    <row r="771" customFormat="false" ht="15.75" hidden="false" customHeight="true" outlineLevel="0" collapsed="false">
      <c r="A771" s="248"/>
    </row>
    <row r="772" customFormat="false" ht="15.75" hidden="false" customHeight="true" outlineLevel="0" collapsed="false">
      <c r="A772" s="248"/>
    </row>
    <row r="773" customFormat="false" ht="15.75" hidden="false" customHeight="true" outlineLevel="0" collapsed="false">
      <c r="A773" s="248"/>
    </row>
    <row r="774" customFormat="false" ht="15.75" hidden="false" customHeight="true" outlineLevel="0" collapsed="false">
      <c r="A774" s="248"/>
    </row>
    <row r="775" customFormat="false" ht="15.75" hidden="false" customHeight="true" outlineLevel="0" collapsed="false">
      <c r="A775" s="248"/>
    </row>
    <row r="776" customFormat="false" ht="15.75" hidden="false" customHeight="true" outlineLevel="0" collapsed="false">
      <c r="A776" s="248"/>
    </row>
    <row r="777" customFormat="false" ht="15.75" hidden="false" customHeight="true" outlineLevel="0" collapsed="false">
      <c r="A777" s="248"/>
    </row>
    <row r="778" customFormat="false" ht="15.75" hidden="false" customHeight="true" outlineLevel="0" collapsed="false">
      <c r="A778" s="248"/>
    </row>
    <row r="779" customFormat="false" ht="15.75" hidden="false" customHeight="true" outlineLevel="0" collapsed="false">
      <c r="A779" s="248"/>
    </row>
    <row r="780" customFormat="false" ht="15.75" hidden="false" customHeight="true" outlineLevel="0" collapsed="false">
      <c r="A780" s="248"/>
    </row>
    <row r="781" customFormat="false" ht="15.75" hidden="false" customHeight="true" outlineLevel="0" collapsed="false">
      <c r="A781" s="248"/>
    </row>
    <row r="782" customFormat="false" ht="15.75" hidden="false" customHeight="true" outlineLevel="0" collapsed="false">
      <c r="A782" s="248"/>
    </row>
    <row r="783" customFormat="false" ht="15.75" hidden="false" customHeight="true" outlineLevel="0" collapsed="false">
      <c r="A783" s="248"/>
    </row>
    <row r="784" customFormat="false" ht="15.75" hidden="false" customHeight="true" outlineLevel="0" collapsed="false">
      <c r="A784" s="248"/>
    </row>
    <row r="785" customFormat="false" ht="15.75" hidden="false" customHeight="true" outlineLevel="0" collapsed="false">
      <c r="A785" s="248"/>
    </row>
    <row r="786" customFormat="false" ht="15.75" hidden="false" customHeight="true" outlineLevel="0" collapsed="false">
      <c r="A786" s="248"/>
    </row>
    <row r="787" customFormat="false" ht="15.75" hidden="false" customHeight="true" outlineLevel="0" collapsed="false">
      <c r="A787" s="248"/>
    </row>
    <row r="788" customFormat="false" ht="15.75" hidden="false" customHeight="true" outlineLevel="0" collapsed="false">
      <c r="A788" s="248"/>
    </row>
    <row r="789" customFormat="false" ht="15.75" hidden="false" customHeight="true" outlineLevel="0" collapsed="false">
      <c r="A789" s="248"/>
    </row>
    <row r="790" customFormat="false" ht="15.75" hidden="false" customHeight="true" outlineLevel="0" collapsed="false">
      <c r="A790" s="248"/>
    </row>
    <row r="791" customFormat="false" ht="15.75" hidden="false" customHeight="true" outlineLevel="0" collapsed="false">
      <c r="A791" s="248"/>
    </row>
    <row r="792" customFormat="false" ht="15.75" hidden="false" customHeight="true" outlineLevel="0" collapsed="false">
      <c r="A792" s="248"/>
    </row>
    <row r="793" customFormat="false" ht="15.75" hidden="false" customHeight="true" outlineLevel="0" collapsed="false">
      <c r="A793" s="248"/>
    </row>
    <row r="794" customFormat="false" ht="15.75" hidden="false" customHeight="true" outlineLevel="0" collapsed="false">
      <c r="A794" s="248"/>
    </row>
    <row r="795" customFormat="false" ht="15.75" hidden="false" customHeight="true" outlineLevel="0" collapsed="false">
      <c r="A795" s="248"/>
    </row>
    <row r="796" customFormat="false" ht="15.75" hidden="false" customHeight="true" outlineLevel="0" collapsed="false">
      <c r="A796" s="248"/>
    </row>
    <row r="797" customFormat="false" ht="15.75" hidden="false" customHeight="true" outlineLevel="0" collapsed="false">
      <c r="A797" s="248"/>
    </row>
    <row r="798" customFormat="false" ht="15.75" hidden="false" customHeight="true" outlineLevel="0" collapsed="false">
      <c r="A798" s="248"/>
    </row>
    <row r="799" customFormat="false" ht="15.75" hidden="false" customHeight="true" outlineLevel="0" collapsed="false">
      <c r="A799" s="248"/>
    </row>
    <row r="800" customFormat="false" ht="15.75" hidden="false" customHeight="true" outlineLevel="0" collapsed="false">
      <c r="A800" s="248"/>
    </row>
    <row r="801" customFormat="false" ht="15.75" hidden="false" customHeight="true" outlineLevel="0" collapsed="false">
      <c r="A801" s="248"/>
    </row>
    <row r="802" customFormat="false" ht="15.75" hidden="false" customHeight="true" outlineLevel="0" collapsed="false">
      <c r="A802" s="248"/>
    </row>
    <row r="803" customFormat="false" ht="15.75" hidden="false" customHeight="true" outlineLevel="0" collapsed="false">
      <c r="A803" s="248"/>
    </row>
    <row r="804" customFormat="false" ht="15.75" hidden="false" customHeight="true" outlineLevel="0" collapsed="false">
      <c r="A804" s="248"/>
    </row>
    <row r="805" customFormat="false" ht="15.75" hidden="false" customHeight="true" outlineLevel="0" collapsed="false">
      <c r="A805" s="248"/>
    </row>
    <row r="806" customFormat="false" ht="15.75" hidden="false" customHeight="true" outlineLevel="0" collapsed="false">
      <c r="A806" s="248"/>
    </row>
    <row r="807" customFormat="false" ht="15.75" hidden="false" customHeight="true" outlineLevel="0" collapsed="false">
      <c r="A807" s="248"/>
    </row>
    <row r="808" customFormat="false" ht="15.75" hidden="false" customHeight="true" outlineLevel="0" collapsed="false">
      <c r="A808" s="248"/>
    </row>
    <row r="809" customFormat="false" ht="15.75" hidden="false" customHeight="true" outlineLevel="0" collapsed="false">
      <c r="A809" s="248"/>
    </row>
    <row r="810" customFormat="false" ht="15.75" hidden="false" customHeight="true" outlineLevel="0" collapsed="false">
      <c r="A810" s="248"/>
    </row>
    <row r="811" customFormat="false" ht="15.75" hidden="false" customHeight="true" outlineLevel="0" collapsed="false">
      <c r="A811" s="248"/>
    </row>
    <row r="812" customFormat="false" ht="15.75" hidden="false" customHeight="true" outlineLevel="0" collapsed="false">
      <c r="A812" s="248"/>
    </row>
    <row r="813" customFormat="false" ht="15.75" hidden="false" customHeight="true" outlineLevel="0" collapsed="false">
      <c r="A813" s="248"/>
    </row>
    <row r="814" customFormat="false" ht="15.75" hidden="false" customHeight="true" outlineLevel="0" collapsed="false">
      <c r="A814" s="248"/>
    </row>
    <row r="815" customFormat="false" ht="15.75" hidden="false" customHeight="true" outlineLevel="0" collapsed="false">
      <c r="A815" s="248"/>
    </row>
    <row r="816" customFormat="false" ht="15.75" hidden="false" customHeight="true" outlineLevel="0" collapsed="false">
      <c r="A816" s="248"/>
    </row>
    <row r="817" customFormat="false" ht="15.75" hidden="false" customHeight="true" outlineLevel="0" collapsed="false">
      <c r="A817" s="248"/>
    </row>
    <row r="818" customFormat="false" ht="15.75" hidden="false" customHeight="true" outlineLevel="0" collapsed="false">
      <c r="A818" s="248"/>
    </row>
    <row r="819" customFormat="false" ht="15.75" hidden="false" customHeight="true" outlineLevel="0" collapsed="false">
      <c r="A819" s="248"/>
    </row>
    <row r="820" customFormat="false" ht="15.75" hidden="false" customHeight="true" outlineLevel="0" collapsed="false">
      <c r="A820" s="248"/>
    </row>
    <row r="821" customFormat="false" ht="15.75" hidden="false" customHeight="true" outlineLevel="0" collapsed="false">
      <c r="A821" s="248"/>
    </row>
    <row r="822" customFormat="false" ht="15.75" hidden="false" customHeight="true" outlineLevel="0" collapsed="false">
      <c r="A822" s="248"/>
    </row>
    <row r="823" customFormat="false" ht="15.75" hidden="false" customHeight="true" outlineLevel="0" collapsed="false">
      <c r="A823" s="248"/>
    </row>
    <row r="824" customFormat="false" ht="15.75" hidden="false" customHeight="true" outlineLevel="0" collapsed="false">
      <c r="A824" s="248"/>
    </row>
    <row r="825" customFormat="false" ht="15.75" hidden="false" customHeight="true" outlineLevel="0" collapsed="false">
      <c r="A825" s="248"/>
    </row>
    <row r="826" customFormat="false" ht="15.75" hidden="false" customHeight="true" outlineLevel="0" collapsed="false">
      <c r="A826" s="248"/>
    </row>
    <row r="827" customFormat="false" ht="15.75" hidden="false" customHeight="true" outlineLevel="0" collapsed="false">
      <c r="A827" s="248"/>
    </row>
    <row r="828" customFormat="false" ht="15.75" hidden="false" customHeight="true" outlineLevel="0" collapsed="false">
      <c r="A828" s="248"/>
    </row>
    <row r="829" customFormat="false" ht="15.75" hidden="false" customHeight="true" outlineLevel="0" collapsed="false">
      <c r="A829" s="248"/>
    </row>
    <row r="830" customFormat="false" ht="15.75" hidden="false" customHeight="true" outlineLevel="0" collapsed="false">
      <c r="A830" s="248"/>
    </row>
    <row r="831" customFormat="false" ht="15.75" hidden="false" customHeight="true" outlineLevel="0" collapsed="false">
      <c r="A831" s="248"/>
    </row>
    <row r="832" customFormat="false" ht="15.75" hidden="false" customHeight="true" outlineLevel="0" collapsed="false">
      <c r="A832" s="248"/>
    </row>
    <row r="833" customFormat="false" ht="15.75" hidden="false" customHeight="true" outlineLevel="0" collapsed="false">
      <c r="A833" s="248"/>
    </row>
    <row r="834" customFormat="false" ht="15.75" hidden="false" customHeight="true" outlineLevel="0" collapsed="false">
      <c r="A834" s="248"/>
    </row>
    <row r="835" customFormat="false" ht="15.75" hidden="false" customHeight="true" outlineLevel="0" collapsed="false">
      <c r="A835" s="248"/>
    </row>
    <row r="836" customFormat="false" ht="15.75" hidden="false" customHeight="true" outlineLevel="0" collapsed="false">
      <c r="A836" s="248"/>
    </row>
    <row r="837" customFormat="false" ht="15.75" hidden="false" customHeight="true" outlineLevel="0" collapsed="false">
      <c r="A837" s="248"/>
    </row>
    <row r="838" customFormat="false" ht="15.75" hidden="false" customHeight="true" outlineLevel="0" collapsed="false">
      <c r="A838" s="248"/>
    </row>
    <row r="839" customFormat="false" ht="15.75" hidden="false" customHeight="true" outlineLevel="0" collapsed="false">
      <c r="A839" s="248"/>
    </row>
    <row r="840" customFormat="false" ht="15.75" hidden="false" customHeight="true" outlineLevel="0" collapsed="false">
      <c r="A840" s="248"/>
    </row>
    <row r="841" customFormat="false" ht="15.75" hidden="false" customHeight="true" outlineLevel="0" collapsed="false">
      <c r="A841" s="248"/>
    </row>
    <row r="842" customFormat="false" ht="15.75" hidden="false" customHeight="true" outlineLevel="0" collapsed="false">
      <c r="A842" s="248"/>
    </row>
    <row r="843" customFormat="false" ht="15.75" hidden="false" customHeight="true" outlineLevel="0" collapsed="false">
      <c r="A843" s="248"/>
    </row>
    <row r="844" customFormat="false" ht="15.75" hidden="false" customHeight="true" outlineLevel="0" collapsed="false">
      <c r="A844" s="248"/>
    </row>
    <row r="845" customFormat="false" ht="15.75" hidden="false" customHeight="true" outlineLevel="0" collapsed="false">
      <c r="A845" s="248"/>
    </row>
    <row r="846" customFormat="false" ht="15.75" hidden="false" customHeight="true" outlineLevel="0" collapsed="false">
      <c r="A846" s="248"/>
    </row>
    <row r="847" customFormat="false" ht="15.75" hidden="false" customHeight="true" outlineLevel="0" collapsed="false">
      <c r="A847" s="248"/>
    </row>
    <row r="848" customFormat="false" ht="15.75" hidden="false" customHeight="true" outlineLevel="0" collapsed="false">
      <c r="A848" s="248"/>
    </row>
    <row r="849" customFormat="false" ht="15.75" hidden="false" customHeight="true" outlineLevel="0" collapsed="false">
      <c r="A849" s="248"/>
    </row>
    <row r="850" customFormat="false" ht="15.75" hidden="false" customHeight="true" outlineLevel="0" collapsed="false">
      <c r="A850" s="248"/>
    </row>
    <row r="851" customFormat="false" ht="15.75" hidden="false" customHeight="true" outlineLevel="0" collapsed="false">
      <c r="A851" s="248"/>
    </row>
    <row r="852" customFormat="false" ht="15.75" hidden="false" customHeight="true" outlineLevel="0" collapsed="false">
      <c r="A852" s="248"/>
    </row>
    <row r="853" customFormat="false" ht="15.75" hidden="false" customHeight="true" outlineLevel="0" collapsed="false">
      <c r="A853" s="248"/>
    </row>
    <row r="854" customFormat="false" ht="15.75" hidden="false" customHeight="true" outlineLevel="0" collapsed="false">
      <c r="A854" s="248"/>
    </row>
    <row r="855" customFormat="false" ht="15.75" hidden="false" customHeight="true" outlineLevel="0" collapsed="false">
      <c r="A855" s="248"/>
    </row>
    <row r="856" customFormat="false" ht="15.75" hidden="false" customHeight="true" outlineLevel="0" collapsed="false">
      <c r="A856" s="248"/>
    </row>
    <row r="857" customFormat="false" ht="15.75" hidden="false" customHeight="true" outlineLevel="0" collapsed="false">
      <c r="A857" s="248"/>
    </row>
    <row r="858" customFormat="false" ht="15.75" hidden="false" customHeight="true" outlineLevel="0" collapsed="false">
      <c r="A858" s="248"/>
    </row>
    <row r="859" customFormat="false" ht="15.75" hidden="false" customHeight="true" outlineLevel="0" collapsed="false">
      <c r="A859" s="248"/>
    </row>
    <row r="860" customFormat="false" ht="15.75" hidden="false" customHeight="true" outlineLevel="0" collapsed="false">
      <c r="A860" s="248"/>
    </row>
    <row r="861" customFormat="false" ht="15.75" hidden="false" customHeight="true" outlineLevel="0" collapsed="false">
      <c r="A861" s="248"/>
    </row>
    <row r="862" customFormat="false" ht="15.75" hidden="false" customHeight="true" outlineLevel="0" collapsed="false">
      <c r="A862" s="248"/>
    </row>
    <row r="863" customFormat="false" ht="15.75" hidden="false" customHeight="true" outlineLevel="0" collapsed="false">
      <c r="A863" s="248"/>
    </row>
    <row r="864" customFormat="false" ht="15.75" hidden="false" customHeight="true" outlineLevel="0" collapsed="false">
      <c r="A864" s="248"/>
    </row>
    <row r="865" customFormat="false" ht="15.75" hidden="false" customHeight="true" outlineLevel="0" collapsed="false">
      <c r="A865" s="248"/>
    </row>
    <row r="866" customFormat="false" ht="15.75" hidden="false" customHeight="true" outlineLevel="0" collapsed="false">
      <c r="A866" s="248"/>
    </row>
    <row r="867" customFormat="false" ht="15.75" hidden="false" customHeight="true" outlineLevel="0" collapsed="false">
      <c r="A867" s="248"/>
    </row>
    <row r="868" customFormat="false" ht="15.75" hidden="false" customHeight="true" outlineLevel="0" collapsed="false">
      <c r="A868" s="248"/>
    </row>
    <row r="869" customFormat="false" ht="15.75" hidden="false" customHeight="true" outlineLevel="0" collapsed="false">
      <c r="A869" s="248"/>
    </row>
    <row r="870" customFormat="false" ht="15.75" hidden="false" customHeight="true" outlineLevel="0" collapsed="false">
      <c r="A870" s="248"/>
    </row>
    <row r="871" customFormat="false" ht="15.75" hidden="false" customHeight="true" outlineLevel="0" collapsed="false">
      <c r="A871" s="248"/>
    </row>
    <row r="872" customFormat="false" ht="15.75" hidden="false" customHeight="true" outlineLevel="0" collapsed="false">
      <c r="A872" s="248"/>
    </row>
    <row r="873" customFormat="false" ht="15.75" hidden="false" customHeight="true" outlineLevel="0" collapsed="false">
      <c r="A873" s="248"/>
    </row>
    <row r="874" customFormat="false" ht="15.75" hidden="false" customHeight="true" outlineLevel="0" collapsed="false">
      <c r="A874" s="248"/>
    </row>
    <row r="875" customFormat="false" ht="15.75" hidden="false" customHeight="true" outlineLevel="0" collapsed="false">
      <c r="A875" s="248"/>
    </row>
    <row r="876" customFormat="false" ht="15.75" hidden="false" customHeight="true" outlineLevel="0" collapsed="false">
      <c r="A876" s="248"/>
    </row>
    <row r="877" customFormat="false" ht="15.75" hidden="false" customHeight="true" outlineLevel="0" collapsed="false">
      <c r="A877" s="248"/>
    </row>
    <row r="878" customFormat="false" ht="15.75" hidden="false" customHeight="true" outlineLevel="0" collapsed="false">
      <c r="A878" s="248"/>
    </row>
    <row r="879" customFormat="false" ht="15.75" hidden="false" customHeight="true" outlineLevel="0" collapsed="false">
      <c r="A879" s="248"/>
    </row>
    <row r="880" customFormat="false" ht="15.75" hidden="false" customHeight="true" outlineLevel="0" collapsed="false">
      <c r="A880" s="248"/>
    </row>
    <row r="881" customFormat="false" ht="15.75" hidden="false" customHeight="true" outlineLevel="0" collapsed="false">
      <c r="A881" s="248"/>
    </row>
    <row r="882" customFormat="false" ht="15.75" hidden="false" customHeight="true" outlineLevel="0" collapsed="false">
      <c r="A882" s="248"/>
    </row>
    <row r="883" customFormat="false" ht="15.75" hidden="false" customHeight="true" outlineLevel="0" collapsed="false">
      <c r="A883" s="248"/>
    </row>
    <row r="884" customFormat="false" ht="15.75" hidden="false" customHeight="true" outlineLevel="0" collapsed="false">
      <c r="A884" s="248"/>
    </row>
    <row r="885" customFormat="false" ht="15.75" hidden="false" customHeight="true" outlineLevel="0" collapsed="false">
      <c r="A885" s="248"/>
    </row>
    <row r="886" customFormat="false" ht="15.75" hidden="false" customHeight="true" outlineLevel="0" collapsed="false">
      <c r="A886" s="248"/>
    </row>
    <row r="887" customFormat="false" ht="15.75" hidden="false" customHeight="true" outlineLevel="0" collapsed="false">
      <c r="A887" s="248"/>
    </row>
    <row r="888" customFormat="false" ht="15.75" hidden="false" customHeight="true" outlineLevel="0" collapsed="false">
      <c r="A888" s="248"/>
    </row>
    <row r="889" customFormat="false" ht="15.75" hidden="false" customHeight="true" outlineLevel="0" collapsed="false">
      <c r="A889" s="248"/>
    </row>
    <row r="890" customFormat="false" ht="15.75" hidden="false" customHeight="true" outlineLevel="0" collapsed="false">
      <c r="A890" s="248"/>
    </row>
    <row r="891" customFormat="false" ht="15.75" hidden="false" customHeight="true" outlineLevel="0" collapsed="false">
      <c r="A891" s="248"/>
    </row>
    <row r="892" customFormat="false" ht="15.75" hidden="false" customHeight="true" outlineLevel="0" collapsed="false">
      <c r="A892" s="248"/>
    </row>
    <row r="893" customFormat="false" ht="15.75" hidden="false" customHeight="true" outlineLevel="0" collapsed="false">
      <c r="A893" s="248"/>
    </row>
    <row r="894" customFormat="false" ht="15.75" hidden="false" customHeight="true" outlineLevel="0" collapsed="false">
      <c r="A894" s="248"/>
    </row>
    <row r="895" customFormat="false" ht="15.75" hidden="false" customHeight="true" outlineLevel="0" collapsed="false">
      <c r="A895" s="248"/>
    </row>
    <row r="896" customFormat="false" ht="15.75" hidden="false" customHeight="true" outlineLevel="0" collapsed="false">
      <c r="A896" s="248"/>
    </row>
    <row r="897" customFormat="false" ht="15.75" hidden="false" customHeight="true" outlineLevel="0" collapsed="false">
      <c r="A897" s="248"/>
    </row>
    <row r="898" customFormat="false" ht="15.75" hidden="false" customHeight="true" outlineLevel="0" collapsed="false">
      <c r="A898" s="248"/>
    </row>
    <row r="899" customFormat="false" ht="15.75" hidden="false" customHeight="true" outlineLevel="0" collapsed="false">
      <c r="A899" s="248"/>
    </row>
    <row r="900" customFormat="false" ht="15.75" hidden="false" customHeight="true" outlineLevel="0" collapsed="false">
      <c r="A900" s="248"/>
    </row>
    <row r="901" customFormat="false" ht="15.75" hidden="false" customHeight="true" outlineLevel="0" collapsed="false">
      <c r="A901" s="248"/>
    </row>
    <row r="902" customFormat="false" ht="15.75" hidden="false" customHeight="true" outlineLevel="0" collapsed="false">
      <c r="A902" s="248"/>
    </row>
    <row r="903" customFormat="false" ht="15.75" hidden="false" customHeight="true" outlineLevel="0" collapsed="false">
      <c r="A903" s="248"/>
    </row>
    <row r="904" customFormat="false" ht="15.75" hidden="false" customHeight="true" outlineLevel="0" collapsed="false">
      <c r="A904" s="248"/>
    </row>
    <row r="905" customFormat="false" ht="15.75" hidden="false" customHeight="true" outlineLevel="0" collapsed="false">
      <c r="A905" s="248"/>
    </row>
    <row r="906" customFormat="false" ht="15.75" hidden="false" customHeight="true" outlineLevel="0" collapsed="false">
      <c r="A906" s="248"/>
    </row>
    <row r="907" customFormat="false" ht="15.75" hidden="false" customHeight="true" outlineLevel="0" collapsed="false">
      <c r="A907" s="248"/>
    </row>
    <row r="908" customFormat="false" ht="15.75" hidden="false" customHeight="true" outlineLevel="0" collapsed="false">
      <c r="A908" s="248"/>
    </row>
    <row r="909" customFormat="false" ht="15.75" hidden="false" customHeight="true" outlineLevel="0" collapsed="false">
      <c r="A909" s="248"/>
    </row>
    <row r="910" customFormat="false" ht="15.75" hidden="false" customHeight="true" outlineLevel="0" collapsed="false">
      <c r="A910" s="248"/>
    </row>
    <row r="911" customFormat="false" ht="15.75" hidden="false" customHeight="true" outlineLevel="0" collapsed="false">
      <c r="A911" s="248"/>
    </row>
    <row r="912" customFormat="false" ht="15.75" hidden="false" customHeight="true" outlineLevel="0" collapsed="false">
      <c r="A912" s="248"/>
    </row>
    <row r="913" customFormat="false" ht="15.75" hidden="false" customHeight="true" outlineLevel="0" collapsed="false">
      <c r="A913" s="248"/>
    </row>
    <row r="914" customFormat="false" ht="15.75" hidden="false" customHeight="true" outlineLevel="0" collapsed="false">
      <c r="A914" s="248"/>
    </row>
    <row r="915" customFormat="false" ht="15.75" hidden="false" customHeight="true" outlineLevel="0" collapsed="false">
      <c r="A915" s="248"/>
    </row>
    <row r="916" customFormat="false" ht="15.75" hidden="false" customHeight="true" outlineLevel="0" collapsed="false">
      <c r="A916" s="248"/>
    </row>
    <row r="917" customFormat="false" ht="15.75" hidden="false" customHeight="true" outlineLevel="0" collapsed="false">
      <c r="A917" s="248"/>
    </row>
    <row r="918" customFormat="false" ht="15.75" hidden="false" customHeight="true" outlineLevel="0" collapsed="false">
      <c r="A918" s="248"/>
    </row>
    <row r="919" customFormat="false" ht="15.75" hidden="false" customHeight="true" outlineLevel="0" collapsed="false">
      <c r="A919" s="248"/>
    </row>
    <row r="920" customFormat="false" ht="15.75" hidden="false" customHeight="true" outlineLevel="0" collapsed="false">
      <c r="A920" s="248"/>
    </row>
    <row r="921" customFormat="false" ht="15.75" hidden="false" customHeight="true" outlineLevel="0" collapsed="false">
      <c r="A921" s="248"/>
    </row>
    <row r="922" customFormat="false" ht="15.75" hidden="false" customHeight="true" outlineLevel="0" collapsed="false">
      <c r="A922" s="248"/>
    </row>
    <row r="923" customFormat="false" ht="15.75" hidden="false" customHeight="true" outlineLevel="0" collapsed="false">
      <c r="A923" s="248"/>
    </row>
    <row r="924" customFormat="false" ht="15.75" hidden="false" customHeight="true" outlineLevel="0" collapsed="false">
      <c r="A924" s="248"/>
    </row>
    <row r="925" customFormat="false" ht="15.75" hidden="false" customHeight="true" outlineLevel="0" collapsed="false">
      <c r="A925" s="248"/>
    </row>
    <row r="926" customFormat="false" ht="15.75" hidden="false" customHeight="true" outlineLevel="0" collapsed="false">
      <c r="A926" s="248"/>
    </row>
    <row r="927" customFormat="false" ht="15.75" hidden="false" customHeight="true" outlineLevel="0" collapsed="false">
      <c r="A927" s="248"/>
    </row>
    <row r="928" customFormat="false" ht="15.75" hidden="false" customHeight="true" outlineLevel="0" collapsed="false">
      <c r="A928" s="248"/>
    </row>
    <row r="929" customFormat="false" ht="15.75" hidden="false" customHeight="true" outlineLevel="0" collapsed="false">
      <c r="A929" s="248"/>
    </row>
    <row r="930" customFormat="false" ht="15.75" hidden="false" customHeight="true" outlineLevel="0" collapsed="false">
      <c r="A930" s="248"/>
    </row>
    <row r="931" customFormat="false" ht="15.75" hidden="false" customHeight="true" outlineLevel="0" collapsed="false">
      <c r="A931" s="248"/>
    </row>
    <row r="932" customFormat="false" ht="15.75" hidden="false" customHeight="true" outlineLevel="0" collapsed="false">
      <c r="A932" s="248"/>
    </row>
    <row r="933" customFormat="false" ht="15.75" hidden="false" customHeight="true" outlineLevel="0" collapsed="false">
      <c r="A933" s="248"/>
    </row>
    <row r="934" customFormat="false" ht="15.75" hidden="false" customHeight="true" outlineLevel="0" collapsed="false">
      <c r="A934" s="248"/>
    </row>
    <row r="935" customFormat="false" ht="15.75" hidden="false" customHeight="true" outlineLevel="0" collapsed="false">
      <c r="A935" s="248"/>
    </row>
    <row r="936" customFormat="false" ht="15.75" hidden="false" customHeight="true" outlineLevel="0" collapsed="false">
      <c r="A936" s="248"/>
    </row>
    <row r="937" customFormat="false" ht="15.75" hidden="false" customHeight="true" outlineLevel="0" collapsed="false">
      <c r="A937" s="248"/>
    </row>
    <row r="938" customFormat="false" ht="15.75" hidden="false" customHeight="true" outlineLevel="0" collapsed="false">
      <c r="A938" s="248"/>
    </row>
    <row r="939" customFormat="false" ht="15.75" hidden="false" customHeight="true" outlineLevel="0" collapsed="false">
      <c r="A939" s="248"/>
    </row>
    <row r="940" customFormat="false" ht="15.75" hidden="false" customHeight="true" outlineLevel="0" collapsed="false">
      <c r="A940" s="248"/>
    </row>
    <row r="941" customFormat="false" ht="15.75" hidden="false" customHeight="true" outlineLevel="0" collapsed="false">
      <c r="A941" s="248"/>
    </row>
    <row r="942" customFormat="false" ht="15.75" hidden="false" customHeight="true" outlineLevel="0" collapsed="false">
      <c r="A942" s="248"/>
    </row>
    <row r="943" customFormat="false" ht="15.75" hidden="false" customHeight="true" outlineLevel="0" collapsed="false">
      <c r="A943" s="248"/>
    </row>
    <row r="944" customFormat="false" ht="15.75" hidden="false" customHeight="true" outlineLevel="0" collapsed="false">
      <c r="A944" s="248"/>
    </row>
    <row r="945" customFormat="false" ht="15.75" hidden="false" customHeight="true" outlineLevel="0" collapsed="false">
      <c r="A945" s="248"/>
    </row>
    <row r="946" customFormat="false" ht="15.75" hidden="false" customHeight="true" outlineLevel="0" collapsed="false">
      <c r="A946" s="248"/>
    </row>
    <row r="947" customFormat="false" ht="15.75" hidden="false" customHeight="true" outlineLevel="0" collapsed="false">
      <c r="A947" s="248"/>
    </row>
    <row r="948" customFormat="false" ht="15.75" hidden="false" customHeight="true" outlineLevel="0" collapsed="false">
      <c r="A948" s="248"/>
    </row>
    <row r="949" customFormat="false" ht="15.75" hidden="false" customHeight="true" outlineLevel="0" collapsed="false">
      <c r="A949" s="248"/>
    </row>
    <row r="950" customFormat="false" ht="15.75" hidden="false" customHeight="true" outlineLevel="0" collapsed="false">
      <c r="A950" s="248"/>
    </row>
    <row r="951" customFormat="false" ht="15.75" hidden="false" customHeight="true" outlineLevel="0" collapsed="false">
      <c r="A951" s="248"/>
    </row>
    <row r="952" customFormat="false" ht="15.75" hidden="false" customHeight="true" outlineLevel="0" collapsed="false">
      <c r="A952" s="248"/>
    </row>
    <row r="953" customFormat="false" ht="15.75" hidden="false" customHeight="true" outlineLevel="0" collapsed="false">
      <c r="A953" s="248"/>
    </row>
    <row r="954" customFormat="false" ht="15.75" hidden="false" customHeight="true" outlineLevel="0" collapsed="false">
      <c r="A954" s="248"/>
    </row>
    <row r="955" customFormat="false" ht="15.75" hidden="false" customHeight="true" outlineLevel="0" collapsed="false">
      <c r="A955" s="248"/>
    </row>
    <row r="956" customFormat="false" ht="15.75" hidden="false" customHeight="true" outlineLevel="0" collapsed="false">
      <c r="A956" s="248"/>
    </row>
    <row r="957" customFormat="false" ht="15.75" hidden="false" customHeight="true" outlineLevel="0" collapsed="false">
      <c r="A957" s="248"/>
    </row>
    <row r="958" customFormat="false" ht="15.75" hidden="false" customHeight="true" outlineLevel="0" collapsed="false">
      <c r="A958" s="248"/>
    </row>
    <row r="959" customFormat="false" ht="15.75" hidden="false" customHeight="true" outlineLevel="0" collapsed="false">
      <c r="A959" s="248"/>
    </row>
    <row r="960" customFormat="false" ht="15.75" hidden="false" customHeight="true" outlineLevel="0" collapsed="false">
      <c r="A960" s="248"/>
    </row>
    <row r="961" customFormat="false" ht="15.75" hidden="false" customHeight="true" outlineLevel="0" collapsed="false">
      <c r="A961" s="248"/>
    </row>
    <row r="962" customFormat="false" ht="15.75" hidden="false" customHeight="true" outlineLevel="0" collapsed="false">
      <c r="A962" s="248"/>
    </row>
    <row r="963" customFormat="false" ht="15.75" hidden="false" customHeight="true" outlineLevel="0" collapsed="false">
      <c r="A963" s="248"/>
    </row>
    <row r="964" customFormat="false" ht="15.75" hidden="false" customHeight="true" outlineLevel="0" collapsed="false">
      <c r="A964" s="248"/>
    </row>
    <row r="965" customFormat="false" ht="15.75" hidden="false" customHeight="true" outlineLevel="0" collapsed="false">
      <c r="A965" s="248"/>
    </row>
    <row r="966" customFormat="false" ht="15.75" hidden="false" customHeight="true" outlineLevel="0" collapsed="false">
      <c r="A966" s="248"/>
    </row>
    <row r="967" customFormat="false" ht="15.75" hidden="false" customHeight="true" outlineLevel="0" collapsed="false">
      <c r="A967" s="248"/>
    </row>
    <row r="968" customFormat="false" ht="15.75" hidden="false" customHeight="true" outlineLevel="0" collapsed="false">
      <c r="A968" s="248"/>
    </row>
    <row r="969" customFormat="false" ht="15.75" hidden="false" customHeight="true" outlineLevel="0" collapsed="false">
      <c r="A969" s="248"/>
    </row>
    <row r="970" customFormat="false" ht="15.75" hidden="false" customHeight="true" outlineLevel="0" collapsed="false">
      <c r="A970" s="248"/>
    </row>
    <row r="971" customFormat="false" ht="15.75" hidden="false" customHeight="true" outlineLevel="0" collapsed="false">
      <c r="A971" s="248"/>
    </row>
    <row r="972" customFormat="false" ht="15.75" hidden="false" customHeight="true" outlineLevel="0" collapsed="false">
      <c r="A972" s="248"/>
    </row>
    <row r="973" customFormat="false" ht="15.75" hidden="false" customHeight="true" outlineLevel="0" collapsed="false">
      <c r="A973" s="248"/>
    </row>
    <row r="974" customFormat="false" ht="15.75" hidden="false" customHeight="true" outlineLevel="0" collapsed="false">
      <c r="A974" s="24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7109375" defaultRowHeight="15" zeroHeight="false" outlineLevelRow="0" outlineLevelCol="0"/>
  <cols>
    <col collapsed="false" customWidth="true" hidden="false" outlineLevel="0" max="2" min="2" style="0" width="36.65"/>
    <col collapsed="false" customWidth="true" hidden="false" outlineLevel="0" max="3" min="3" style="0" width="56.66"/>
    <col collapsed="false" customWidth="true" hidden="false" outlineLevel="0" max="5" min="4" style="0" width="16.67"/>
    <col collapsed="false" customWidth="true" hidden="false" outlineLevel="0" max="6" min="6" style="0" width="56.66"/>
  </cols>
  <sheetData>
    <row r="1" customFormat="false" ht="17" hidden="false" customHeight="false" outlineLevel="0" collapsed="false">
      <c r="A1" s="71" t="s">
        <v>57</v>
      </c>
      <c r="B1" s="176" t="s">
        <v>326</v>
      </c>
      <c r="C1" s="176" t="s">
        <v>327</v>
      </c>
      <c r="D1" s="141" t="s">
        <v>1158</v>
      </c>
      <c r="E1" s="141" t="s">
        <v>1462</v>
      </c>
      <c r="F1" s="72" t="s">
        <v>1159</v>
      </c>
    </row>
    <row r="2" customFormat="false" ht="51" hidden="false" customHeight="false" outlineLevel="0" collapsed="false">
      <c r="A2" s="71" t="s">
        <v>71</v>
      </c>
      <c r="B2" s="71" t="str">
        <f aca="false">VLOOKUP(A2,ProcessDefinitionsTab,2, 0)</f>
        <v>Identity Information Determination</v>
      </c>
      <c r="C2" s="76" t="str">
        <f aca="false">VLOOKUP(A2,ProcessDefinitionsTab,3,0)</f>
        <v>Identity Information Determination is the process of determining the identity context, the identity information requirements, and the identifier.</v>
      </c>
      <c r="D2" s="154"/>
      <c r="E2" s="152"/>
      <c r="F2" s="75"/>
    </row>
    <row r="3" customFormat="false" ht="119" hidden="false" customHeight="false" outlineLevel="0" collapsed="false">
      <c r="A3" s="71" t="s">
        <v>79</v>
      </c>
      <c r="B3" s="71" t="str">
        <f aca="false">VLOOKUP(A3,ProcessDefinitionsTab,2, 0)</f>
        <v>Identity Evidence Determination</v>
      </c>
      <c r="C3" s="76" t="str">
        <f aca="false">VLOOKUP(A3,ProcessDefinitionsTab,3,0)</f>
        <v>Identity Evidence Determination is the process of determining the acceptable evidence of identity (whether physical or electronic).</v>
      </c>
      <c r="D3" s="154" t="n">
        <v>79</v>
      </c>
      <c r="E3" s="152"/>
      <c r="F3" s="75" t="s">
        <v>1622</v>
      </c>
    </row>
    <row r="4" customFormat="false" ht="51" hidden="false" customHeight="false" outlineLevel="0" collapsed="false">
      <c r="A4" s="71" t="s">
        <v>87</v>
      </c>
      <c r="B4" s="71" t="str">
        <f aca="false">VLOOKUP(A4,ProcessDefinitionsTab,2, 0)</f>
        <v>Identity Evidence Acceptance</v>
      </c>
      <c r="C4" s="76" t="str">
        <f aca="false">VLOOKUP(A4,ProcessDefinitionsTab,3,0)</f>
        <v>Identity Evidence Acceptance is the process of confirming that the evidence of identity presented (whether physical or electronic) is acceptable.</v>
      </c>
      <c r="D4" s="154"/>
      <c r="E4" s="152"/>
      <c r="F4" s="75"/>
    </row>
    <row r="5" customFormat="false" ht="51" hidden="false" customHeight="false" outlineLevel="0" collapsed="false">
      <c r="A5" s="71" t="s">
        <v>95</v>
      </c>
      <c r="B5" s="71" t="str">
        <f aca="false">VLOOKUP(A5,ProcessDefinitionsTab,2, 0)</f>
        <v>Identity Information Validation</v>
      </c>
      <c r="C5" s="76" t="str">
        <f aca="false">VLOOKUP(A5,ProcessDefinitionsTab,3,0)</f>
        <v>Identity Information Validation is the process of confirming the accuracy of identity information about a Subject as established by the Issuer. </v>
      </c>
      <c r="D5" s="154"/>
      <c r="E5" s="152"/>
      <c r="F5" s="75"/>
    </row>
    <row r="6" customFormat="false" ht="51" hidden="false" customHeight="false" outlineLevel="0" collapsed="false">
      <c r="A6" s="71" t="s">
        <v>103</v>
      </c>
      <c r="B6" s="71" t="str">
        <f aca="false">VLOOKUP(A6,ProcessDefinitionsTab,2, 0)</f>
        <v>Identity Resolution</v>
      </c>
      <c r="C6" s="76" t="str">
        <f aca="false">VLOOKUP(A6,ProcessDefinitionsTab,3,0)</f>
        <v>Identity Resolution is the process of establishing the uniqueness of a Subject within a population through the use of identity information.</v>
      </c>
      <c r="D6" s="154"/>
      <c r="E6" s="152"/>
      <c r="F6" s="75"/>
    </row>
    <row r="7" customFormat="false" ht="85" hidden="false" customHeight="false" outlineLevel="0" collapsed="false">
      <c r="A7" s="71" t="s">
        <v>111</v>
      </c>
      <c r="B7" s="71" t="str">
        <f aca="false">VLOOKUP(A7,ProcessDefinitionsTab,2, 0)</f>
        <v>Identity Establishment</v>
      </c>
      <c r="C7" s="76" t="str">
        <f aca="false">VLOOKUP(A7,ProcessDefinitionsTab,3,0)</f>
        <v>Identity Establishment is the process of creating a record of identity of a Subject within a population.</v>
      </c>
      <c r="D7" s="154" t="n">
        <v>78</v>
      </c>
      <c r="E7" s="152"/>
      <c r="F7" s="75" t="s">
        <v>1623</v>
      </c>
    </row>
    <row r="8" customFormat="false" ht="34" hidden="false" customHeight="false" outlineLevel="0" collapsed="false">
      <c r="A8" s="71" t="s">
        <v>118</v>
      </c>
      <c r="B8" s="71" t="str">
        <f aca="false">VLOOKUP(A8,ProcessDefinitionsTab,2, 0)</f>
        <v>Identity Verification</v>
      </c>
      <c r="C8" s="76" t="str">
        <f aca="false">VLOOKUP(A8,ProcessDefinitionsTab,3,0)</f>
        <v>Identity Verification is the process of confirming that the identity information is under the control of the Subject.</v>
      </c>
      <c r="D8" s="154"/>
      <c r="E8" s="152"/>
      <c r="F8" s="75"/>
    </row>
    <row r="9" customFormat="false" ht="81" hidden="false" customHeight="true" outlineLevel="0" collapsed="false">
      <c r="A9" s="71" t="s">
        <v>126</v>
      </c>
      <c r="B9" s="71" t="str">
        <f aca="false">VLOOKUP(A9,ProcessDefinitionsTab,2, 0)</f>
        <v>Identity Continuity</v>
      </c>
      <c r="C9" s="76" t="str">
        <f aca="false">VLOOKUP(A9,ProcessDefinitionsTab,3,0)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154"/>
      <c r="E9" s="152"/>
      <c r="F9" s="75"/>
    </row>
    <row r="10" customFormat="false" ht="34" hidden="false" customHeight="false" outlineLevel="0" collapsed="false">
      <c r="A10" s="71" t="s">
        <v>134</v>
      </c>
      <c r="B10" s="71" t="str">
        <f aca="false">VLOOKUP(A10,ProcessDefinitionsTab,2, 0)</f>
        <v>Identity Maintenance</v>
      </c>
      <c r="C10" s="76" t="str">
        <f aca="false">VLOOKUP(A10,ProcessDefinitionsTab,3,0)</f>
        <v>Identity Maintenance is the process of ensuring that a Subject’s identity information is accurate, complete, and up-to-date.</v>
      </c>
      <c r="D10" s="154"/>
      <c r="E10" s="152"/>
      <c r="F10" s="75"/>
    </row>
    <row r="11" customFormat="false" ht="170" hidden="false" customHeight="false" outlineLevel="0" collapsed="false">
      <c r="A11" s="71" t="s">
        <v>141</v>
      </c>
      <c r="B11" s="71" t="str">
        <f aca="false">VLOOKUP(A11,ProcessDefinitionsTab,2, 0)</f>
        <v>Identity Linking</v>
      </c>
      <c r="C11" s="76" t="str">
        <f aca="false">VLOOKUP(A11,ProcessDefinitionsTab,3,0)</f>
        <v>Identity Linking is the process of mapping one or more assigned identifiers to a Subject.</v>
      </c>
      <c r="D11" s="154" t="n">
        <v>80</v>
      </c>
      <c r="E11" s="152"/>
      <c r="F11" s="75" t="s">
        <v>1624</v>
      </c>
    </row>
    <row r="12" customFormat="false" ht="15.75" hidden="false" customHeight="true" outlineLevel="0" collapsed="false">
      <c r="D12" s="272"/>
      <c r="F12" s="130"/>
    </row>
    <row r="13" customFormat="false" ht="15.75" hidden="false" customHeight="true" outlineLevel="0" collapsed="false">
      <c r="D13" s="272"/>
      <c r="F13" s="130"/>
    </row>
    <row r="14" customFormat="false" ht="15.75" hidden="false" customHeight="true" outlineLevel="0" collapsed="false">
      <c r="D14" s="272"/>
      <c r="F14" s="130"/>
    </row>
    <row r="15" customFormat="false" ht="15.75" hidden="false" customHeight="true" outlineLevel="0" collapsed="false">
      <c r="D15" s="272"/>
      <c r="F15" s="130"/>
    </row>
    <row r="16" customFormat="false" ht="15.75" hidden="false" customHeight="true" outlineLevel="0" collapsed="false">
      <c r="D16" s="272"/>
      <c r="F16" s="130"/>
    </row>
    <row r="17" customFormat="false" ht="15.75" hidden="false" customHeight="true" outlineLevel="0" collapsed="false">
      <c r="D17" s="272"/>
      <c r="F17" s="130"/>
    </row>
    <row r="18" customFormat="false" ht="15.75" hidden="false" customHeight="true" outlineLevel="0" collapsed="false">
      <c r="D18" s="272"/>
      <c r="F18" s="130"/>
    </row>
    <row r="19" customFormat="false" ht="15.75" hidden="false" customHeight="true" outlineLevel="0" collapsed="false">
      <c r="D19" s="272"/>
      <c r="F19" s="130"/>
    </row>
    <row r="20" customFormat="false" ht="15.75" hidden="false" customHeight="true" outlineLevel="0" collapsed="false">
      <c r="D20" s="272"/>
      <c r="F20" s="130"/>
    </row>
    <row r="21" customFormat="false" ht="15.75" hidden="false" customHeight="true" outlineLevel="0" collapsed="false">
      <c r="D21" s="272"/>
      <c r="F21" s="130"/>
    </row>
    <row r="22" customFormat="false" ht="15.75" hidden="false" customHeight="true" outlineLevel="0" collapsed="false">
      <c r="D22" s="272"/>
      <c r="F22" s="130"/>
    </row>
    <row r="23" customFormat="false" ht="15.75" hidden="false" customHeight="true" outlineLevel="0" collapsed="false">
      <c r="D23" s="272"/>
      <c r="F23" s="130"/>
    </row>
    <row r="24" customFormat="false" ht="15.75" hidden="false" customHeight="true" outlineLevel="0" collapsed="false">
      <c r="D24" s="272"/>
      <c r="F24" s="130"/>
    </row>
    <row r="25" customFormat="false" ht="15.75" hidden="false" customHeight="true" outlineLevel="0" collapsed="false">
      <c r="D25" s="272"/>
      <c r="F25" s="130"/>
    </row>
    <row r="26" customFormat="false" ht="15.75" hidden="false" customHeight="true" outlineLevel="0" collapsed="false">
      <c r="D26" s="272"/>
      <c r="F26" s="130"/>
    </row>
    <row r="27" customFormat="false" ht="15.75" hidden="false" customHeight="true" outlineLevel="0" collapsed="false">
      <c r="D27" s="272"/>
      <c r="F27" s="130"/>
    </row>
    <row r="28" customFormat="false" ht="15.75" hidden="false" customHeight="true" outlineLevel="0" collapsed="false">
      <c r="D28" s="272"/>
      <c r="F28" s="130"/>
    </row>
    <row r="29" customFormat="false" ht="15.75" hidden="false" customHeight="true" outlineLevel="0" collapsed="false">
      <c r="D29" s="272"/>
      <c r="F29" s="130"/>
    </row>
    <row r="30" customFormat="false" ht="15.75" hidden="false" customHeight="true" outlineLevel="0" collapsed="false">
      <c r="D30" s="272"/>
      <c r="F30" s="130"/>
    </row>
    <row r="31" customFormat="false" ht="15.75" hidden="false" customHeight="true" outlineLevel="0" collapsed="false">
      <c r="D31" s="272"/>
      <c r="F31" s="130"/>
    </row>
    <row r="32" customFormat="false" ht="15.75" hidden="false" customHeight="true" outlineLevel="0" collapsed="false">
      <c r="D32" s="272"/>
      <c r="F32" s="130"/>
    </row>
    <row r="33" customFormat="false" ht="15.75" hidden="false" customHeight="true" outlineLevel="0" collapsed="false">
      <c r="D33" s="272"/>
      <c r="F33" s="130"/>
    </row>
    <row r="34" customFormat="false" ht="15.75" hidden="false" customHeight="true" outlineLevel="0" collapsed="false">
      <c r="D34" s="272"/>
      <c r="F34" s="130"/>
    </row>
    <row r="35" customFormat="false" ht="15.75" hidden="false" customHeight="true" outlineLevel="0" collapsed="false">
      <c r="D35" s="272"/>
      <c r="F35" s="130"/>
    </row>
    <row r="36" customFormat="false" ht="15.75" hidden="false" customHeight="true" outlineLevel="0" collapsed="false">
      <c r="D36" s="272"/>
      <c r="F36" s="130"/>
    </row>
    <row r="37" customFormat="false" ht="15.75" hidden="false" customHeight="true" outlineLevel="0" collapsed="false">
      <c r="D37" s="272"/>
      <c r="F37" s="130"/>
    </row>
    <row r="38" customFormat="false" ht="15.75" hidden="false" customHeight="true" outlineLevel="0" collapsed="false">
      <c r="D38" s="272"/>
      <c r="F38" s="130"/>
    </row>
    <row r="39" customFormat="false" ht="15.75" hidden="false" customHeight="true" outlineLevel="0" collapsed="false">
      <c r="D39" s="272"/>
      <c r="F39" s="130"/>
    </row>
    <row r="40" customFormat="false" ht="15.75" hidden="false" customHeight="true" outlineLevel="0" collapsed="false">
      <c r="D40" s="272"/>
      <c r="F40" s="130"/>
    </row>
    <row r="41" customFormat="false" ht="15.75" hidden="false" customHeight="true" outlineLevel="0" collapsed="false">
      <c r="D41" s="272"/>
      <c r="F41" s="130"/>
    </row>
    <row r="42" customFormat="false" ht="15.75" hidden="false" customHeight="true" outlineLevel="0" collapsed="false">
      <c r="D42" s="272"/>
      <c r="F42" s="130"/>
    </row>
    <row r="43" customFormat="false" ht="15.75" hidden="false" customHeight="true" outlineLevel="0" collapsed="false">
      <c r="D43" s="272"/>
      <c r="F43" s="130"/>
    </row>
    <row r="44" customFormat="false" ht="15.75" hidden="false" customHeight="true" outlineLevel="0" collapsed="false">
      <c r="D44" s="272"/>
      <c r="F44" s="130"/>
    </row>
    <row r="45" customFormat="false" ht="15.75" hidden="false" customHeight="true" outlineLevel="0" collapsed="false">
      <c r="D45" s="272"/>
      <c r="F45" s="130"/>
    </row>
    <row r="46" customFormat="false" ht="15.75" hidden="false" customHeight="true" outlineLevel="0" collapsed="false">
      <c r="D46" s="272"/>
      <c r="F46" s="130"/>
    </row>
    <row r="47" customFormat="false" ht="15.75" hidden="false" customHeight="true" outlineLevel="0" collapsed="false">
      <c r="D47" s="272"/>
      <c r="F47" s="130"/>
    </row>
    <row r="48" customFormat="false" ht="15.75" hidden="false" customHeight="true" outlineLevel="0" collapsed="false">
      <c r="D48" s="272"/>
      <c r="F48" s="130"/>
    </row>
    <row r="49" customFormat="false" ht="15.75" hidden="false" customHeight="true" outlineLevel="0" collapsed="false">
      <c r="D49" s="272"/>
      <c r="F49" s="130"/>
    </row>
    <row r="50" customFormat="false" ht="15.75" hidden="false" customHeight="true" outlineLevel="0" collapsed="false">
      <c r="D50" s="272"/>
      <c r="F50" s="130"/>
    </row>
    <row r="51" customFormat="false" ht="15.75" hidden="false" customHeight="true" outlineLevel="0" collapsed="false">
      <c r="D51" s="272"/>
      <c r="F51" s="130"/>
    </row>
    <row r="52" customFormat="false" ht="15.75" hidden="false" customHeight="true" outlineLevel="0" collapsed="false">
      <c r="D52" s="272"/>
      <c r="F52" s="130"/>
    </row>
    <row r="53" customFormat="false" ht="15.75" hidden="false" customHeight="true" outlineLevel="0" collapsed="false">
      <c r="D53" s="272"/>
      <c r="F53" s="130"/>
    </row>
    <row r="54" customFormat="false" ht="15.75" hidden="false" customHeight="true" outlineLevel="0" collapsed="false">
      <c r="D54" s="272"/>
      <c r="F54" s="130"/>
    </row>
    <row r="55" customFormat="false" ht="15.75" hidden="false" customHeight="true" outlineLevel="0" collapsed="false">
      <c r="D55" s="272"/>
      <c r="F55" s="130"/>
    </row>
    <row r="56" customFormat="false" ht="15.75" hidden="false" customHeight="true" outlineLevel="0" collapsed="false">
      <c r="D56" s="272"/>
      <c r="F56" s="130"/>
    </row>
    <row r="57" customFormat="false" ht="15.75" hidden="false" customHeight="true" outlineLevel="0" collapsed="false">
      <c r="D57" s="272"/>
      <c r="F57" s="130"/>
    </row>
    <row r="58" customFormat="false" ht="15.75" hidden="false" customHeight="true" outlineLevel="0" collapsed="false">
      <c r="D58" s="272"/>
      <c r="F58" s="130"/>
    </row>
    <row r="59" customFormat="false" ht="15.75" hidden="false" customHeight="true" outlineLevel="0" collapsed="false">
      <c r="D59" s="272"/>
      <c r="F59" s="130"/>
    </row>
    <row r="60" customFormat="false" ht="15.75" hidden="false" customHeight="true" outlineLevel="0" collapsed="false">
      <c r="D60" s="272"/>
      <c r="F60" s="130"/>
    </row>
    <row r="61" customFormat="false" ht="15.75" hidden="false" customHeight="true" outlineLevel="0" collapsed="false">
      <c r="D61" s="272"/>
      <c r="F61" s="130"/>
    </row>
    <row r="62" customFormat="false" ht="15.75" hidden="false" customHeight="true" outlineLevel="0" collapsed="false">
      <c r="D62" s="272"/>
      <c r="F62" s="130"/>
    </row>
    <row r="63" customFormat="false" ht="15.75" hidden="false" customHeight="true" outlineLevel="0" collapsed="false">
      <c r="D63" s="272"/>
      <c r="F63" s="130"/>
    </row>
    <row r="64" customFormat="false" ht="15.75" hidden="false" customHeight="true" outlineLevel="0" collapsed="false">
      <c r="D64" s="272"/>
      <c r="F64" s="130"/>
    </row>
    <row r="65" customFormat="false" ht="15.75" hidden="false" customHeight="true" outlineLevel="0" collapsed="false">
      <c r="D65" s="272"/>
      <c r="F65" s="130"/>
    </row>
    <row r="66" customFormat="false" ht="15.75" hidden="false" customHeight="true" outlineLevel="0" collapsed="false">
      <c r="D66" s="272"/>
      <c r="F66" s="130"/>
    </row>
    <row r="67" customFormat="false" ht="15.75" hidden="false" customHeight="true" outlineLevel="0" collapsed="false">
      <c r="D67" s="272"/>
      <c r="F67" s="130"/>
    </row>
    <row r="68" customFormat="false" ht="15.75" hidden="false" customHeight="true" outlineLevel="0" collapsed="false">
      <c r="D68" s="272"/>
      <c r="F68" s="130"/>
    </row>
    <row r="69" customFormat="false" ht="15.75" hidden="false" customHeight="true" outlineLevel="0" collapsed="false">
      <c r="D69" s="272"/>
      <c r="F69" s="130"/>
    </row>
    <row r="70" customFormat="false" ht="15.75" hidden="false" customHeight="true" outlineLevel="0" collapsed="false">
      <c r="D70" s="272"/>
      <c r="F70" s="130"/>
    </row>
    <row r="71" customFormat="false" ht="15.75" hidden="false" customHeight="true" outlineLevel="0" collapsed="false">
      <c r="D71" s="272"/>
      <c r="F71" s="130"/>
    </row>
    <row r="72" customFormat="false" ht="15.75" hidden="false" customHeight="true" outlineLevel="0" collapsed="false">
      <c r="D72" s="272"/>
      <c r="F72" s="130"/>
    </row>
    <row r="73" customFormat="false" ht="15.75" hidden="false" customHeight="true" outlineLevel="0" collapsed="false">
      <c r="D73" s="272"/>
      <c r="F73" s="130"/>
    </row>
    <row r="74" customFormat="false" ht="15.75" hidden="false" customHeight="true" outlineLevel="0" collapsed="false">
      <c r="D74" s="272"/>
      <c r="F74" s="130"/>
    </row>
    <row r="75" customFormat="false" ht="15.75" hidden="false" customHeight="true" outlineLevel="0" collapsed="false">
      <c r="D75" s="272"/>
      <c r="F75" s="130"/>
    </row>
    <row r="76" customFormat="false" ht="15.75" hidden="false" customHeight="true" outlineLevel="0" collapsed="false">
      <c r="D76" s="272"/>
      <c r="F76" s="130"/>
    </row>
    <row r="77" customFormat="false" ht="15.75" hidden="false" customHeight="true" outlineLevel="0" collapsed="false">
      <c r="D77" s="272"/>
      <c r="F77" s="130"/>
    </row>
    <row r="78" customFormat="false" ht="15.75" hidden="false" customHeight="true" outlineLevel="0" collapsed="false">
      <c r="D78" s="272"/>
      <c r="F78" s="130"/>
    </row>
    <row r="79" customFormat="false" ht="15.75" hidden="false" customHeight="true" outlineLevel="0" collapsed="false">
      <c r="D79" s="272"/>
      <c r="F79" s="130"/>
    </row>
    <row r="80" customFormat="false" ht="15.75" hidden="false" customHeight="true" outlineLevel="0" collapsed="false">
      <c r="D80" s="272"/>
      <c r="F80" s="130"/>
    </row>
    <row r="81" customFormat="false" ht="15.75" hidden="false" customHeight="true" outlineLevel="0" collapsed="false">
      <c r="D81" s="272"/>
      <c r="F81" s="130"/>
    </row>
    <row r="82" customFormat="false" ht="15.75" hidden="false" customHeight="true" outlineLevel="0" collapsed="false">
      <c r="D82" s="272"/>
      <c r="F82" s="130"/>
    </row>
    <row r="83" customFormat="false" ht="15.75" hidden="false" customHeight="true" outlineLevel="0" collapsed="false">
      <c r="D83" s="272"/>
      <c r="F83" s="130"/>
    </row>
    <row r="84" customFormat="false" ht="15.75" hidden="false" customHeight="true" outlineLevel="0" collapsed="false">
      <c r="D84" s="272"/>
      <c r="F84" s="130"/>
    </row>
    <row r="85" customFormat="false" ht="15.75" hidden="false" customHeight="true" outlineLevel="0" collapsed="false">
      <c r="D85" s="272"/>
      <c r="F85" s="130"/>
    </row>
    <row r="86" customFormat="false" ht="15.75" hidden="false" customHeight="true" outlineLevel="0" collapsed="false">
      <c r="D86" s="272"/>
      <c r="F86" s="130"/>
    </row>
    <row r="87" customFormat="false" ht="15.75" hidden="false" customHeight="true" outlineLevel="0" collapsed="false">
      <c r="D87" s="272"/>
      <c r="F87" s="130"/>
    </row>
    <row r="88" customFormat="false" ht="15.75" hidden="false" customHeight="true" outlineLevel="0" collapsed="false">
      <c r="D88" s="272"/>
      <c r="F88" s="130"/>
    </row>
    <row r="89" customFormat="false" ht="15.75" hidden="false" customHeight="true" outlineLevel="0" collapsed="false">
      <c r="D89" s="272"/>
      <c r="F89" s="130"/>
    </row>
    <row r="90" customFormat="false" ht="15.75" hidden="false" customHeight="true" outlineLevel="0" collapsed="false">
      <c r="D90" s="272"/>
      <c r="F90" s="130"/>
    </row>
    <row r="91" customFormat="false" ht="15.75" hidden="false" customHeight="true" outlineLevel="0" collapsed="false">
      <c r="D91" s="272"/>
      <c r="F91" s="130"/>
    </row>
    <row r="92" customFormat="false" ht="15.75" hidden="false" customHeight="true" outlineLevel="0" collapsed="false">
      <c r="D92" s="272"/>
      <c r="F92" s="130"/>
    </row>
    <row r="93" customFormat="false" ht="15.75" hidden="false" customHeight="true" outlineLevel="0" collapsed="false">
      <c r="D93" s="272"/>
      <c r="F93" s="130"/>
    </row>
    <row r="94" customFormat="false" ht="15.75" hidden="false" customHeight="true" outlineLevel="0" collapsed="false">
      <c r="D94" s="272"/>
      <c r="F94" s="130"/>
    </row>
    <row r="95" customFormat="false" ht="15.75" hidden="false" customHeight="true" outlineLevel="0" collapsed="false">
      <c r="D95" s="272"/>
      <c r="F95" s="130"/>
    </row>
    <row r="96" customFormat="false" ht="15.75" hidden="false" customHeight="true" outlineLevel="0" collapsed="false">
      <c r="D96" s="272"/>
      <c r="F96" s="130"/>
    </row>
    <row r="97" customFormat="false" ht="15.75" hidden="false" customHeight="true" outlineLevel="0" collapsed="false">
      <c r="D97" s="272"/>
      <c r="F97" s="130"/>
    </row>
    <row r="98" customFormat="false" ht="15.75" hidden="false" customHeight="true" outlineLevel="0" collapsed="false">
      <c r="D98" s="272"/>
      <c r="F98" s="130"/>
    </row>
    <row r="99" customFormat="false" ht="15.75" hidden="false" customHeight="true" outlineLevel="0" collapsed="false">
      <c r="D99" s="272"/>
      <c r="F99" s="130"/>
    </row>
    <row r="100" customFormat="false" ht="15.75" hidden="false" customHeight="true" outlineLevel="0" collapsed="false">
      <c r="D100" s="272"/>
      <c r="F100" s="130"/>
    </row>
    <row r="101" customFormat="false" ht="15.75" hidden="false" customHeight="true" outlineLevel="0" collapsed="false">
      <c r="D101" s="272"/>
      <c r="F101" s="130"/>
    </row>
    <row r="102" customFormat="false" ht="15.75" hidden="false" customHeight="true" outlineLevel="0" collapsed="false">
      <c r="D102" s="272"/>
      <c r="F102" s="130"/>
    </row>
    <row r="103" customFormat="false" ht="15.75" hidden="false" customHeight="true" outlineLevel="0" collapsed="false">
      <c r="D103" s="272"/>
      <c r="F103" s="130"/>
    </row>
    <row r="104" customFormat="false" ht="15.75" hidden="false" customHeight="true" outlineLevel="0" collapsed="false">
      <c r="D104" s="272"/>
      <c r="F104" s="130"/>
    </row>
    <row r="105" customFormat="false" ht="15.75" hidden="false" customHeight="true" outlineLevel="0" collapsed="false">
      <c r="D105" s="272"/>
      <c r="F105" s="130"/>
    </row>
    <row r="106" customFormat="false" ht="15.75" hidden="false" customHeight="true" outlineLevel="0" collapsed="false">
      <c r="D106" s="272"/>
      <c r="F106" s="130"/>
    </row>
    <row r="107" customFormat="false" ht="15.75" hidden="false" customHeight="true" outlineLevel="0" collapsed="false">
      <c r="D107" s="272"/>
      <c r="F107" s="130"/>
    </row>
    <row r="108" customFormat="false" ht="15.75" hidden="false" customHeight="true" outlineLevel="0" collapsed="false">
      <c r="D108" s="272"/>
      <c r="F108" s="130"/>
    </row>
    <row r="109" customFormat="false" ht="15.75" hidden="false" customHeight="true" outlineLevel="0" collapsed="false">
      <c r="D109" s="272"/>
      <c r="F109" s="130"/>
    </row>
    <row r="110" customFormat="false" ht="15.75" hidden="false" customHeight="true" outlineLevel="0" collapsed="false">
      <c r="D110" s="272"/>
      <c r="F110" s="130"/>
    </row>
    <row r="111" customFormat="false" ht="15.75" hidden="false" customHeight="true" outlineLevel="0" collapsed="false">
      <c r="D111" s="272"/>
      <c r="F111" s="130"/>
    </row>
    <row r="112" customFormat="false" ht="15.75" hidden="false" customHeight="true" outlineLevel="0" collapsed="false">
      <c r="D112" s="272"/>
      <c r="F112" s="130"/>
    </row>
    <row r="113" customFormat="false" ht="15.75" hidden="false" customHeight="true" outlineLevel="0" collapsed="false">
      <c r="D113" s="272"/>
      <c r="F113" s="130"/>
    </row>
    <row r="114" customFormat="false" ht="15.75" hidden="false" customHeight="true" outlineLevel="0" collapsed="false">
      <c r="D114" s="272"/>
      <c r="F114" s="130"/>
    </row>
    <row r="115" customFormat="false" ht="15.75" hidden="false" customHeight="true" outlineLevel="0" collapsed="false">
      <c r="D115" s="272"/>
      <c r="F115" s="130"/>
    </row>
    <row r="116" customFormat="false" ht="15.75" hidden="false" customHeight="true" outlineLevel="0" collapsed="false">
      <c r="D116" s="272"/>
      <c r="F116" s="130"/>
    </row>
    <row r="117" customFormat="false" ht="15.75" hidden="false" customHeight="true" outlineLevel="0" collapsed="false">
      <c r="D117" s="272"/>
      <c r="F117" s="130"/>
    </row>
    <row r="118" customFormat="false" ht="15.75" hidden="false" customHeight="true" outlineLevel="0" collapsed="false">
      <c r="D118" s="272"/>
      <c r="F118" s="130"/>
    </row>
    <row r="119" customFormat="false" ht="15.75" hidden="false" customHeight="true" outlineLevel="0" collapsed="false">
      <c r="D119" s="272"/>
      <c r="F119" s="130"/>
    </row>
    <row r="120" customFormat="false" ht="15.75" hidden="false" customHeight="true" outlineLevel="0" collapsed="false">
      <c r="D120" s="272"/>
      <c r="F120" s="130"/>
    </row>
    <row r="121" customFormat="false" ht="15.75" hidden="false" customHeight="true" outlineLevel="0" collapsed="false">
      <c r="D121" s="272"/>
      <c r="F121" s="130"/>
    </row>
    <row r="122" customFormat="false" ht="15.75" hidden="false" customHeight="true" outlineLevel="0" collapsed="false">
      <c r="D122" s="272"/>
      <c r="F122" s="130"/>
    </row>
    <row r="123" customFormat="false" ht="15.75" hidden="false" customHeight="true" outlineLevel="0" collapsed="false">
      <c r="D123" s="272"/>
      <c r="F123" s="130"/>
    </row>
    <row r="124" customFormat="false" ht="15.75" hidden="false" customHeight="true" outlineLevel="0" collapsed="false">
      <c r="D124" s="272"/>
      <c r="F124" s="130"/>
    </row>
    <row r="125" customFormat="false" ht="15.75" hidden="false" customHeight="true" outlineLevel="0" collapsed="false">
      <c r="D125" s="272"/>
      <c r="F125" s="130"/>
    </row>
    <row r="126" customFormat="false" ht="15.75" hidden="false" customHeight="true" outlineLevel="0" collapsed="false">
      <c r="D126" s="272"/>
      <c r="F126" s="130"/>
    </row>
    <row r="127" customFormat="false" ht="15.75" hidden="false" customHeight="true" outlineLevel="0" collapsed="false">
      <c r="D127" s="272"/>
      <c r="F127" s="130"/>
    </row>
    <row r="128" customFormat="false" ht="15.75" hidden="false" customHeight="true" outlineLevel="0" collapsed="false">
      <c r="D128" s="272"/>
      <c r="F128" s="130"/>
    </row>
    <row r="129" customFormat="false" ht="15.75" hidden="false" customHeight="true" outlineLevel="0" collapsed="false">
      <c r="D129" s="272"/>
      <c r="F129" s="130"/>
    </row>
    <row r="130" customFormat="false" ht="15.75" hidden="false" customHeight="true" outlineLevel="0" collapsed="false">
      <c r="D130" s="272"/>
      <c r="F130" s="130"/>
    </row>
    <row r="131" customFormat="false" ht="15.75" hidden="false" customHeight="true" outlineLevel="0" collapsed="false">
      <c r="D131" s="272"/>
      <c r="F131" s="130"/>
    </row>
    <row r="132" customFormat="false" ht="15.75" hidden="false" customHeight="true" outlineLevel="0" collapsed="false">
      <c r="D132" s="272"/>
      <c r="F132" s="130"/>
    </row>
    <row r="133" customFormat="false" ht="15.75" hidden="false" customHeight="true" outlineLevel="0" collapsed="false">
      <c r="D133" s="272"/>
      <c r="F133" s="130"/>
    </row>
    <row r="134" customFormat="false" ht="15.75" hidden="false" customHeight="true" outlineLevel="0" collapsed="false">
      <c r="D134" s="272"/>
      <c r="F134" s="130"/>
    </row>
    <row r="135" customFormat="false" ht="15.75" hidden="false" customHeight="true" outlineLevel="0" collapsed="false">
      <c r="D135" s="272"/>
      <c r="F135" s="130"/>
    </row>
    <row r="136" customFormat="false" ht="15.75" hidden="false" customHeight="true" outlineLevel="0" collapsed="false">
      <c r="D136" s="272"/>
      <c r="F136" s="130"/>
    </row>
    <row r="137" customFormat="false" ht="15.75" hidden="false" customHeight="true" outlineLevel="0" collapsed="false">
      <c r="D137" s="272"/>
      <c r="F137" s="130"/>
    </row>
    <row r="138" customFormat="false" ht="15.75" hidden="false" customHeight="true" outlineLevel="0" collapsed="false">
      <c r="D138" s="272"/>
      <c r="F138" s="130"/>
    </row>
    <row r="139" customFormat="false" ht="15.75" hidden="false" customHeight="true" outlineLevel="0" collapsed="false">
      <c r="D139" s="272"/>
      <c r="F139" s="130"/>
    </row>
    <row r="140" customFormat="false" ht="15.75" hidden="false" customHeight="true" outlineLevel="0" collapsed="false">
      <c r="D140" s="272"/>
      <c r="F140" s="130"/>
    </row>
    <row r="141" customFormat="false" ht="15.75" hidden="false" customHeight="true" outlineLevel="0" collapsed="false">
      <c r="D141" s="272"/>
      <c r="F141" s="130"/>
    </row>
    <row r="142" customFormat="false" ht="15.75" hidden="false" customHeight="true" outlineLevel="0" collapsed="false">
      <c r="D142" s="272"/>
      <c r="F142" s="130"/>
    </row>
    <row r="143" customFormat="false" ht="15.75" hidden="false" customHeight="true" outlineLevel="0" collapsed="false">
      <c r="D143" s="272"/>
      <c r="F143" s="130"/>
    </row>
    <row r="144" customFormat="false" ht="15.75" hidden="false" customHeight="true" outlineLevel="0" collapsed="false">
      <c r="D144" s="272"/>
      <c r="F144" s="130"/>
    </row>
    <row r="145" customFormat="false" ht="15.75" hidden="false" customHeight="true" outlineLevel="0" collapsed="false">
      <c r="D145" s="272"/>
      <c r="F145" s="130"/>
    </row>
    <row r="146" customFormat="false" ht="15.75" hidden="false" customHeight="true" outlineLevel="0" collapsed="false">
      <c r="D146" s="272"/>
      <c r="F146" s="130"/>
    </row>
    <row r="147" customFormat="false" ht="15.75" hidden="false" customHeight="true" outlineLevel="0" collapsed="false">
      <c r="D147" s="272"/>
      <c r="F147" s="130"/>
    </row>
    <row r="148" customFormat="false" ht="15.75" hidden="false" customHeight="true" outlineLevel="0" collapsed="false">
      <c r="D148" s="272"/>
      <c r="F148" s="130"/>
    </row>
    <row r="149" customFormat="false" ht="15.75" hidden="false" customHeight="true" outlineLevel="0" collapsed="false">
      <c r="D149" s="272"/>
      <c r="F149" s="130"/>
    </row>
    <row r="150" customFormat="false" ht="15.75" hidden="false" customHeight="true" outlineLevel="0" collapsed="false">
      <c r="D150" s="272"/>
      <c r="F150" s="130"/>
    </row>
    <row r="151" customFormat="false" ht="15.75" hidden="false" customHeight="true" outlineLevel="0" collapsed="false">
      <c r="D151" s="272"/>
      <c r="F151" s="130"/>
    </row>
    <row r="152" customFormat="false" ht="15.75" hidden="false" customHeight="true" outlineLevel="0" collapsed="false">
      <c r="D152" s="272"/>
      <c r="F152" s="130"/>
    </row>
    <row r="153" customFormat="false" ht="15.75" hidden="false" customHeight="true" outlineLevel="0" collapsed="false">
      <c r="D153" s="272"/>
      <c r="F153" s="130"/>
    </row>
    <row r="154" customFormat="false" ht="15.75" hidden="false" customHeight="true" outlineLevel="0" collapsed="false">
      <c r="D154" s="272"/>
      <c r="F154" s="130"/>
    </row>
    <row r="155" customFormat="false" ht="15.75" hidden="false" customHeight="true" outlineLevel="0" collapsed="false">
      <c r="D155" s="272"/>
      <c r="F155" s="130"/>
    </row>
    <row r="156" customFormat="false" ht="15.75" hidden="false" customHeight="true" outlineLevel="0" collapsed="false">
      <c r="D156" s="272"/>
      <c r="F156" s="130"/>
    </row>
    <row r="157" customFormat="false" ht="15.75" hidden="false" customHeight="true" outlineLevel="0" collapsed="false">
      <c r="D157" s="272"/>
      <c r="F157" s="130"/>
    </row>
    <row r="158" customFormat="false" ht="15.75" hidden="false" customHeight="true" outlineLevel="0" collapsed="false">
      <c r="D158" s="272"/>
      <c r="F158" s="130"/>
    </row>
    <row r="159" customFormat="false" ht="15.75" hidden="false" customHeight="true" outlineLevel="0" collapsed="false">
      <c r="D159" s="272"/>
      <c r="F159" s="130"/>
    </row>
    <row r="160" customFormat="false" ht="15.75" hidden="false" customHeight="true" outlineLevel="0" collapsed="false">
      <c r="D160" s="272"/>
      <c r="F160" s="130"/>
    </row>
    <row r="161" customFormat="false" ht="15.75" hidden="false" customHeight="true" outlineLevel="0" collapsed="false">
      <c r="D161" s="272"/>
      <c r="F161" s="130"/>
    </row>
    <row r="162" customFormat="false" ht="15.75" hidden="false" customHeight="true" outlineLevel="0" collapsed="false">
      <c r="D162" s="272"/>
      <c r="F162" s="130"/>
    </row>
    <row r="163" customFormat="false" ht="15.75" hidden="false" customHeight="true" outlineLevel="0" collapsed="false">
      <c r="D163" s="272"/>
      <c r="F163" s="130"/>
    </row>
    <row r="164" customFormat="false" ht="15.75" hidden="false" customHeight="true" outlineLevel="0" collapsed="false">
      <c r="D164" s="272"/>
      <c r="F164" s="130"/>
    </row>
    <row r="165" customFormat="false" ht="15.75" hidden="false" customHeight="true" outlineLevel="0" collapsed="false">
      <c r="D165" s="272"/>
      <c r="F165" s="130"/>
    </row>
    <row r="166" customFormat="false" ht="15.75" hidden="false" customHeight="true" outlineLevel="0" collapsed="false">
      <c r="D166" s="272"/>
      <c r="F166" s="130"/>
    </row>
    <row r="167" customFormat="false" ht="15.75" hidden="false" customHeight="true" outlineLevel="0" collapsed="false">
      <c r="D167" s="272"/>
      <c r="F167" s="130"/>
    </row>
    <row r="168" customFormat="false" ht="15.75" hidden="false" customHeight="true" outlineLevel="0" collapsed="false">
      <c r="D168" s="272"/>
      <c r="F168" s="130"/>
    </row>
    <row r="169" customFormat="false" ht="15.75" hidden="false" customHeight="true" outlineLevel="0" collapsed="false">
      <c r="D169" s="272"/>
      <c r="F169" s="130"/>
    </row>
    <row r="170" customFormat="false" ht="15.75" hidden="false" customHeight="true" outlineLevel="0" collapsed="false">
      <c r="D170" s="272"/>
      <c r="F170" s="130"/>
    </row>
    <row r="171" customFormat="false" ht="15.75" hidden="false" customHeight="true" outlineLevel="0" collapsed="false">
      <c r="D171" s="272"/>
      <c r="F171" s="130"/>
    </row>
    <row r="172" customFormat="false" ht="15.75" hidden="false" customHeight="true" outlineLevel="0" collapsed="false">
      <c r="D172" s="272"/>
      <c r="F172" s="130"/>
    </row>
    <row r="173" customFormat="false" ht="15.75" hidden="false" customHeight="true" outlineLevel="0" collapsed="false">
      <c r="D173" s="272"/>
      <c r="F173" s="130"/>
    </row>
    <row r="174" customFormat="false" ht="15.75" hidden="false" customHeight="true" outlineLevel="0" collapsed="false">
      <c r="D174" s="272"/>
      <c r="F174" s="130"/>
    </row>
    <row r="175" customFormat="false" ht="15.75" hidden="false" customHeight="true" outlineLevel="0" collapsed="false">
      <c r="D175" s="272"/>
      <c r="F175" s="130"/>
    </row>
    <row r="176" customFormat="false" ht="15.75" hidden="false" customHeight="true" outlineLevel="0" collapsed="false">
      <c r="D176" s="272"/>
      <c r="F176" s="130"/>
    </row>
    <row r="177" customFormat="false" ht="15.75" hidden="false" customHeight="true" outlineLevel="0" collapsed="false">
      <c r="D177" s="272"/>
      <c r="F177" s="130"/>
    </row>
    <row r="178" customFormat="false" ht="15.75" hidden="false" customHeight="true" outlineLevel="0" collapsed="false">
      <c r="D178" s="272"/>
      <c r="F178" s="130"/>
    </row>
    <row r="179" customFormat="false" ht="15.75" hidden="false" customHeight="true" outlineLevel="0" collapsed="false">
      <c r="D179" s="272"/>
      <c r="F179" s="130"/>
    </row>
    <row r="180" customFormat="false" ht="15.75" hidden="false" customHeight="true" outlineLevel="0" collapsed="false">
      <c r="D180" s="272"/>
      <c r="F180" s="130"/>
    </row>
    <row r="181" customFormat="false" ht="15.75" hidden="false" customHeight="true" outlineLevel="0" collapsed="false">
      <c r="D181" s="272"/>
      <c r="F181" s="130"/>
    </row>
    <row r="182" customFormat="false" ht="15.75" hidden="false" customHeight="true" outlineLevel="0" collapsed="false">
      <c r="D182" s="272"/>
      <c r="F182" s="130"/>
    </row>
    <row r="183" customFormat="false" ht="15.75" hidden="false" customHeight="true" outlineLevel="0" collapsed="false">
      <c r="D183" s="272"/>
      <c r="F183" s="130"/>
    </row>
    <row r="184" customFormat="false" ht="15.75" hidden="false" customHeight="true" outlineLevel="0" collapsed="false">
      <c r="D184" s="272"/>
      <c r="F184" s="130"/>
    </row>
    <row r="185" customFormat="false" ht="15.75" hidden="false" customHeight="true" outlineLevel="0" collapsed="false">
      <c r="D185" s="272"/>
      <c r="F185" s="130"/>
    </row>
    <row r="186" customFormat="false" ht="15.75" hidden="false" customHeight="true" outlineLevel="0" collapsed="false">
      <c r="D186" s="272"/>
      <c r="F186" s="130"/>
    </row>
    <row r="187" customFormat="false" ht="15.75" hidden="false" customHeight="true" outlineLevel="0" collapsed="false">
      <c r="D187" s="272"/>
      <c r="F187" s="130"/>
    </row>
    <row r="188" customFormat="false" ht="15.75" hidden="false" customHeight="true" outlineLevel="0" collapsed="false">
      <c r="D188" s="272"/>
      <c r="F188" s="130"/>
    </row>
    <row r="189" customFormat="false" ht="15.75" hidden="false" customHeight="true" outlineLevel="0" collapsed="false">
      <c r="D189" s="272"/>
      <c r="F189" s="130"/>
    </row>
    <row r="190" customFormat="false" ht="15.75" hidden="false" customHeight="true" outlineLevel="0" collapsed="false">
      <c r="D190" s="272"/>
      <c r="F190" s="130"/>
    </row>
    <row r="191" customFormat="false" ht="15.75" hidden="false" customHeight="true" outlineLevel="0" collapsed="false">
      <c r="D191" s="272"/>
      <c r="F191" s="130"/>
    </row>
    <row r="192" customFormat="false" ht="15.75" hidden="false" customHeight="true" outlineLevel="0" collapsed="false">
      <c r="D192" s="272"/>
      <c r="F192" s="130"/>
    </row>
    <row r="193" customFormat="false" ht="15.75" hidden="false" customHeight="true" outlineLevel="0" collapsed="false">
      <c r="D193" s="272"/>
      <c r="F193" s="130"/>
    </row>
    <row r="194" customFormat="false" ht="15.75" hidden="false" customHeight="true" outlineLevel="0" collapsed="false">
      <c r="D194" s="272"/>
      <c r="F194" s="130"/>
    </row>
    <row r="195" customFormat="false" ht="15.75" hidden="false" customHeight="true" outlineLevel="0" collapsed="false">
      <c r="D195" s="272"/>
      <c r="F195" s="130"/>
    </row>
    <row r="196" customFormat="false" ht="15.75" hidden="false" customHeight="true" outlineLevel="0" collapsed="false">
      <c r="D196" s="272"/>
      <c r="F196" s="130"/>
    </row>
    <row r="197" customFormat="false" ht="15.75" hidden="false" customHeight="true" outlineLevel="0" collapsed="false">
      <c r="D197" s="272"/>
      <c r="F197" s="130"/>
    </row>
    <row r="198" customFormat="false" ht="15.75" hidden="false" customHeight="true" outlineLevel="0" collapsed="false">
      <c r="D198" s="272"/>
      <c r="F198" s="130"/>
    </row>
    <row r="199" customFormat="false" ht="15.75" hidden="false" customHeight="true" outlineLevel="0" collapsed="false">
      <c r="D199" s="272"/>
      <c r="F199" s="130"/>
    </row>
    <row r="200" customFormat="false" ht="15.75" hidden="false" customHeight="true" outlineLevel="0" collapsed="false">
      <c r="D200" s="272"/>
      <c r="F200" s="130"/>
    </row>
    <row r="201" customFormat="false" ht="15.75" hidden="false" customHeight="true" outlineLevel="0" collapsed="false">
      <c r="D201" s="272"/>
      <c r="F201" s="130"/>
    </row>
    <row r="202" customFormat="false" ht="15.75" hidden="false" customHeight="true" outlineLevel="0" collapsed="false">
      <c r="D202" s="272"/>
      <c r="F202" s="130"/>
    </row>
    <row r="203" customFormat="false" ht="15.75" hidden="false" customHeight="true" outlineLevel="0" collapsed="false">
      <c r="D203" s="272"/>
      <c r="F203" s="130"/>
    </row>
    <row r="204" customFormat="false" ht="15.75" hidden="false" customHeight="true" outlineLevel="0" collapsed="false">
      <c r="D204" s="272"/>
      <c r="F204" s="130"/>
    </row>
    <row r="205" customFormat="false" ht="15.75" hidden="false" customHeight="true" outlineLevel="0" collapsed="false">
      <c r="D205" s="272"/>
      <c r="F205" s="130"/>
    </row>
    <row r="206" customFormat="false" ht="15.75" hidden="false" customHeight="true" outlineLevel="0" collapsed="false">
      <c r="D206" s="272"/>
      <c r="F206" s="130"/>
    </row>
    <row r="207" customFormat="false" ht="15.75" hidden="false" customHeight="true" outlineLevel="0" collapsed="false">
      <c r="D207" s="272"/>
      <c r="F207" s="130"/>
    </row>
    <row r="208" customFormat="false" ht="15.75" hidden="false" customHeight="true" outlineLevel="0" collapsed="false">
      <c r="D208" s="272"/>
      <c r="F208" s="130"/>
    </row>
    <row r="209" customFormat="false" ht="15.75" hidden="false" customHeight="true" outlineLevel="0" collapsed="false">
      <c r="D209" s="272"/>
      <c r="F209" s="130"/>
    </row>
    <row r="210" customFormat="false" ht="15.75" hidden="false" customHeight="true" outlineLevel="0" collapsed="false">
      <c r="D210" s="272"/>
      <c r="F210" s="130"/>
    </row>
    <row r="211" customFormat="false" ht="15.75" hidden="false" customHeight="true" outlineLevel="0" collapsed="false">
      <c r="D211" s="272"/>
      <c r="F211" s="130"/>
    </row>
    <row r="212" customFormat="false" ht="15.75" hidden="false" customHeight="true" outlineLevel="0" collapsed="false">
      <c r="D212" s="272"/>
      <c r="F212" s="130"/>
    </row>
    <row r="213" customFormat="false" ht="15.75" hidden="false" customHeight="true" outlineLevel="0" collapsed="false">
      <c r="D213" s="272"/>
      <c r="F213" s="130"/>
    </row>
    <row r="214" customFormat="false" ht="15.75" hidden="false" customHeight="true" outlineLevel="0" collapsed="false">
      <c r="D214" s="272"/>
      <c r="F214" s="130"/>
    </row>
    <row r="215" customFormat="false" ht="15.75" hidden="false" customHeight="true" outlineLevel="0" collapsed="false">
      <c r="D215" s="272"/>
      <c r="F215" s="130"/>
    </row>
    <row r="216" customFormat="false" ht="15.75" hidden="false" customHeight="true" outlineLevel="0" collapsed="false">
      <c r="D216" s="272"/>
      <c r="F216" s="130"/>
    </row>
    <row r="217" customFormat="false" ht="15.75" hidden="false" customHeight="true" outlineLevel="0" collapsed="false">
      <c r="D217" s="272"/>
      <c r="F217" s="130"/>
    </row>
    <row r="218" customFormat="false" ht="15.75" hidden="false" customHeight="true" outlineLevel="0" collapsed="false">
      <c r="D218" s="272"/>
      <c r="F218" s="130"/>
    </row>
    <row r="219" customFormat="false" ht="15.75" hidden="false" customHeight="true" outlineLevel="0" collapsed="false">
      <c r="D219" s="272"/>
      <c r="F219" s="130"/>
    </row>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C2" activeCellId="0" sqref="C2"/>
    </sheetView>
  </sheetViews>
  <sheetFormatPr defaultColWidth="14.37109375" defaultRowHeight="15" zeroHeight="false" outlineLevelRow="0" outlineLevelCol="0"/>
  <cols>
    <col collapsed="false" customWidth="true" hidden="false" outlineLevel="0" max="1" min="1" style="0" width="10.65"/>
    <col collapsed="false" customWidth="true" hidden="false" outlineLevel="0" max="2" min="2" style="0" width="30.66"/>
    <col collapsed="false" customWidth="true" hidden="false" outlineLevel="0" max="3" min="3" style="0" width="56.66"/>
    <col collapsed="false" customWidth="true" hidden="false" outlineLevel="0" max="5" min="4" style="0" width="46.66"/>
  </cols>
  <sheetData>
    <row r="1" customFormat="false" ht="16" hidden="false" customHeight="false" outlineLevel="0" collapsed="false">
      <c r="A1" s="273" t="s">
        <v>1625</v>
      </c>
      <c r="B1" s="273"/>
      <c r="C1" s="273"/>
      <c r="D1" s="273"/>
      <c r="E1" s="273"/>
    </row>
    <row r="2" customFormat="false" ht="17" hidden="false" customHeight="true" outlineLevel="0" collapsed="false">
      <c r="A2" s="141" t="s">
        <v>1626</v>
      </c>
      <c r="B2" s="141"/>
      <c r="C2" s="12" t="s">
        <v>1627</v>
      </c>
      <c r="D2" s="76"/>
      <c r="E2" s="76"/>
    </row>
    <row r="3" customFormat="false" ht="17" hidden="false" customHeight="false" outlineLevel="0" collapsed="false">
      <c r="A3" s="71" t="s">
        <v>57</v>
      </c>
      <c r="B3" s="71" t="s">
        <v>326</v>
      </c>
      <c r="C3" s="71" t="s">
        <v>327</v>
      </c>
      <c r="D3" s="71" t="s">
        <v>60</v>
      </c>
      <c r="E3" s="71" t="s">
        <v>61</v>
      </c>
      <c r="F3" s="274"/>
      <c r="G3" s="275"/>
      <c r="H3" s="275"/>
      <c r="I3" s="233"/>
      <c r="J3" s="233"/>
      <c r="K3" s="233"/>
      <c r="L3" s="233"/>
      <c r="M3" s="233"/>
      <c r="N3" s="233"/>
      <c r="O3" s="233"/>
      <c r="P3" s="233"/>
      <c r="Q3" s="233"/>
      <c r="R3" s="233"/>
      <c r="S3" s="233"/>
      <c r="T3" s="233"/>
      <c r="U3" s="233"/>
      <c r="V3" s="233"/>
      <c r="W3" s="233"/>
      <c r="X3" s="233"/>
      <c r="Y3" s="233"/>
    </row>
    <row r="4" customFormat="false" ht="51" hidden="false" customHeight="false" outlineLevel="0" collapsed="false">
      <c r="A4" s="73" t="s">
        <v>64</v>
      </c>
      <c r="B4" s="76" t="str">
        <f aca="false">IFERROR(__xludf.dummyfunction("googletranslate(vlookup(A4,ProcessDefinitionsTab,2, FALSE),""en"",TargetLang)"),"Enterprise-Wide Management")</f>
        <v>Enterprise-Wide Management</v>
      </c>
      <c r="C4" s="76" t="str">
        <f aca="false">IFERROR(__xludf.dummyfunction("googletranslate(vlookup(A4,ProcessDefinitionsTab,3, FALSE),""en"",TargetLang)"),"Allgemeine Anforderungen an die unternehmensweite Verwaltung, die für alle Prozesse anwendbar sind identifiziert in der PCTF")</f>
        <v>Allgemeine Anforderungen an die unternehmensweite Verwaltung, die für alle Prozesse anwendbar sind identifiziert in der PCTF</v>
      </c>
      <c r="D4" s="76" t="s">
        <v>49</v>
      </c>
      <c r="E4" s="76"/>
    </row>
    <row r="5" customFormat="false" ht="34" hidden="false" customHeight="false" outlineLevel="0" collapsed="false">
      <c r="A5" s="73" t="s">
        <v>67</v>
      </c>
      <c r="B5" s="76" t="str">
        <f aca="false">IFERROR(__xludf.dummyfunction("googletranslate(vlookup(A5,ProcessDefinitionsTab,2, FALSE),""en"",TargetLang)"),"Identität Domain Allgemein")</f>
        <v>Identität Domain Allgemein</v>
      </c>
      <c r="C5" s="76" t="str">
        <f aca="false">IFERROR(__xludf.dummyfunction("googletranslate(vlookup(A5,ProcessDefinitionsTab,3, FALSE),""en"",TargetLang)"),"Allgemeine Anforderungen für die Identität Domain atomaren Prozesse")</f>
        <v>Allgemeine Anforderungen für die Identität Domain atomaren Prozesse</v>
      </c>
      <c r="D5" s="76" t="s">
        <v>49</v>
      </c>
      <c r="E5" s="76"/>
    </row>
    <row r="6" customFormat="false" ht="68" hidden="false" customHeight="false" outlineLevel="0" collapsed="false">
      <c r="A6" s="73" t="s">
        <v>71</v>
      </c>
      <c r="B6" s="76" t="str">
        <f aca="false">IFERROR(__xludf.dummyfunction("googletranslate(vlookup(A6,ProcessDefinitionsTab,2, FALSE),""en"",TargetLang)"),"Identitätsinformationen Bestimmung")</f>
        <v>Identitätsinformationen Bestimmung</v>
      </c>
      <c r="C6" s="76" t="str">
        <f aca="false">IFERROR(__xludf.dummyfunction("googletranslate(vlookup(A6,ProcessDefinitionsTab,3, FALSE),""en"",TargetLang)"),"Identitätsinformationen Bestimmung ist der Prozess der Identität Zusammenhang mit der Bestimmung, die Identitätsinformationen Anforderungen und die Kennung.")</f>
        <v>Identitätsinformationen Bestimmung ist der Prozess der Identität Zusammenhang mit der Bestimmung, die Identitätsinformationen Anforderungen und die Kennung.</v>
      </c>
      <c r="D6" s="76" t="str">
        <f aca="false">IFERROR(__xludf.dummyfunction("googletranslate(vlookup(A6,ProcessDefinitionsTab,4, FALSE),""en"",TargetLang)"),"Keine Bestimmung gemacht: Der Identitätskontext, die Identitätsinformationen Anforderungen und die Kennung werden nicht bestimmt
")</f>
        <v>Keine Bestimmung gemacht: Der Identitätskontext, die Identitätsinformationen Anforderungen und die Kennung werden nicht bestimmt</v>
      </c>
      <c r="E6" s="76" t="str">
        <f aca="false">IFERROR(__xludf.dummyfunction("googletranslate(vlookup(A6,ProcessDefinitionsTab,5, FALSE),""en"",TargetLang)"),"Bestimmung gemacht: Der Identitätskontext, die Identitätsinformationen Anforderungen und die Kennung bestimmt worden ist")</f>
        <v>Bestimmung gemacht: Der Identitätskontext, die Identitätsinformationen Anforderungen und die Kennung bestimmt worden ist</v>
      </c>
    </row>
    <row r="7" customFormat="false" ht="51" hidden="false" customHeight="false" outlineLevel="0" collapsed="false">
      <c r="A7" s="73" t="s">
        <v>79</v>
      </c>
      <c r="B7" s="76" t="str">
        <f aca="false">IFERROR(__xludf.dummyfunction("googletranslate(vlookup(A7,ProcessDefinitionsTab,2, FALSE),""en"",TargetLang)"),"Identität Evidence Bestimmung")</f>
        <v>Identität Evidence Bestimmung</v>
      </c>
      <c r="C7" s="76" t="str">
        <f aca="false">IFERROR(__xludf.dummyfunction("googletranslate(vlookup(A7,ProcessDefinitionsTab,3, FALSE),""en"",TargetLang)"),"Identität Evidence Bestimmung ist der Prozess des akzeptablen Nachweis der Identität zu bestimmen (ob physisch oder elektronisch).")</f>
        <v>Identität Evidence Bestimmung ist der Prozess des akzeptablen Nachweis der Identität zu bestimmen (ob physisch oder elektronisch).</v>
      </c>
      <c r="D7" s="76" t="str">
        <f aca="false">IFERROR(__xludf.dummyfunction("googletranslate(vlookup(A7,ProcessDefinitionsTab,4, FALSE),""en"",TargetLang)"),"Keine Bestimmung gemacht: Der zulässige Nachweis der Identität wird nicht bestimmt
")</f>
        <v>Keine Bestimmung gemacht: Der zulässige Nachweis der Identität wird nicht bestimmt</v>
      </c>
      <c r="E7" s="76" t="str">
        <f aca="false">IFERROR(__xludf.dummyfunction("googletranslate(vlookup(A7,ProcessDefinitionsTab,5, FALSE),""en"",TargetLang)"),"Bestimmung gemacht: Der akzeptable Nachweis der Identität wurde festgestellt,
")</f>
        <v>Bestimmung gemacht: Der akzeptable Nachweis der Identität wurde festgestellt,</v>
      </c>
    </row>
    <row r="8" customFormat="false" ht="51" hidden="false" customHeight="false" outlineLevel="0" collapsed="false">
      <c r="A8" s="73" t="s">
        <v>87</v>
      </c>
      <c r="B8" s="76" t="str">
        <f aca="false">IFERROR(__xludf.dummyfunction("googletranslate(vlookup(A8,ProcessDefinitionsTab,2, FALSE),""en"",TargetLang)"),"Identität Evidence Acceptance")</f>
        <v>Identität Evidence Acceptance</v>
      </c>
      <c r="C8" s="76" t="str">
        <f aca="false">IFERROR(__xludf.dummyfunction("googletranslate(vlookup(A8,ProcessDefinitionsTab,3, FALSE),""en"",TargetLang)"),"Identität Evidence Acceptance ist der Prozess der Bestätigung, dass der Nachweis der Identität vorgelegt (ob physisch oder elektronisch) akzeptabel ist.")</f>
        <v>Identität Evidence Acceptance ist der Prozess der Bestätigung, dass der Nachweis der Identität vorgelegt (ob physisch oder elektronisch) akzeptabel ist.</v>
      </c>
      <c r="D8" s="76" t="str">
        <f aca="false">IFERROR(__xludf.dummyfunction("googletranslate(vlookup(A8,ProcessDefinitionsTab,4, FALSE),""en"",TargetLang)"),"Unbestätigten Identität Beweis: Der Nachweis der Identität wurde als akzeptabel nicht bestätigt")</f>
        <v>Unbestätigten Identität Beweis: Der Nachweis der Identität wurde als akzeptabel nicht bestätigt</v>
      </c>
      <c r="E8" s="76" t="str">
        <f aca="false">IFERROR(__xludf.dummyfunction("googletranslate(vlookup(A8,ProcessDefinitionsTab,5, FALSE),""en"",TargetLang)"),"Bestätigte Identität Beweis: Der Nachweis der Identität wurde als akzeptabel bestätigt")</f>
        <v>Bestätigte Identität Beweis: Der Nachweis der Identität wurde als akzeptabel bestätigt</v>
      </c>
    </row>
    <row r="9" customFormat="false" ht="68" hidden="false" customHeight="false" outlineLevel="0" collapsed="false">
      <c r="A9" s="73" t="s">
        <v>95</v>
      </c>
      <c r="B9" s="76" t="str">
        <f aca="false">IFERROR(__xludf.dummyfunction("googletranslate(vlookup(A9,ProcessDefinitionsTab,2, FALSE),""en"",TargetLang)"),"Identitätsinformationen Validation")</f>
        <v>Identitätsinformationen Validation</v>
      </c>
      <c r="C9" s="76" t="str">
        <f aca="false">IFERROR(__xludf.dummyfunction("googletranslate(vlookup(A9,ProcessDefinitionsTab,3, FALSE),""en"",TargetLang)"),"Identitätsinformationen Validation ist der Prozess der Bestätigung der Richtigkeit von Identitätsinformationen über ein Thema von der Emittentin festgelegt.")</f>
        <v>Identitätsinformationen Validation ist der Prozess der Bestätigung der Richtigkeit von Identitätsinformationen über ein Thema von der Emittentin festgelegt.</v>
      </c>
      <c r="D9" s="76" t="str">
        <f aca="false">IFERROR(__xludf.dummyfunction("googletranslate(vlookup(A9,ProcessDefinitionsTab,4, FALSE),""en"",TargetLang)"),"Unbestätigten Identitätsinformationen: Die Identitätsinformationen haben mit der Emittentin nicht bestätigt
")</f>
        <v>Unbestätigten Identitätsinformationen: Die Identitätsinformationen haben mit der Emittentin nicht bestätigt</v>
      </c>
      <c r="E9" s="76" t="str">
        <f aca="false">IFERROR(__xludf.dummyfunction("googletranslate(vlookup(A9,ProcessDefinitionsTab,5, FALSE),""en"",TargetLang)"),"Bestätigte Identität Information: Die Identitätsinformationen haben mit der Emittentin bestätigt")</f>
        <v>Bestätigte Identität Information: Die Identitätsinformationen haben mit der Emittentin bestätigt</v>
      </c>
    </row>
    <row r="10" customFormat="false" ht="68" hidden="false" customHeight="false" outlineLevel="0" collapsed="false">
      <c r="A10" s="73" t="s">
        <v>103</v>
      </c>
      <c r="B10" s="76" t="str">
        <f aca="false">IFERROR(__xludf.dummyfunction("googletranslate(vlookup(A10,ProcessDefinitionsTab,2, FALSE),""en"",TargetLang)"),"Identity Resolution")</f>
        <v>Identity Resolution</v>
      </c>
      <c r="C10" s="76" t="str">
        <f aca="false">IFERROR(__xludf.dummyfunction("googletranslate(vlookup(A10,ProcessDefinitionsTab,3, FALSE),""en"",TargetLang)"),"Identity Resolution ist der Prozess innerhalb eines Programms / Service Bevölkerung durch den Einsatz von Identitätsinformationen, die Einzigartigkeit eines Subjekts zu etablieren.")</f>
        <v>Identity Resolution ist der Prozess innerhalb eines Programms / Service Bevölkerung durch den Einsatz von Identitätsinformationen, die Einzigartigkeit eines Subjekts zu etablieren.</v>
      </c>
      <c r="D10" s="76" t="str">
        <f aca="false">IFERROR(__xludf.dummyfunction("googletranslate(vlookup(A10,ProcessDefinitionsTab,4, FALSE),""en"",TargetLang)"),"Identitätsinformationen: Die Identitätsinformation kann oder nicht eindeutig sein, um ein und nur ein Thema
")</f>
        <v>Identitätsinformationen: Die Identitätsinformation kann oder nicht eindeutig sein, um ein und nur ein Thema</v>
      </c>
      <c r="E10" s="76" t="str">
        <f aca="false">IFERROR(__xludf.dummyfunction("googletranslate(vlookup(A10,ProcessDefinitionsTab,5, FALSE),""en"",TargetLang)"),"Einzigartige Identität Information: Die Identitätsinformationen ist einzigartig für ein und nur ein Thema
")</f>
        <v>Einzigartige Identität Information: Die Identitätsinformationen ist einzigartig für ein und nur ein Thema</v>
      </c>
    </row>
    <row r="11" customFormat="false" ht="85" hidden="false" customHeight="false" outlineLevel="0" collapsed="false">
      <c r="A11" s="73" t="s">
        <v>111</v>
      </c>
      <c r="B11" s="76" t="str">
        <f aca="false">IFERROR(__xludf.dummyfunction("googletranslate(vlookup(A11,ProcessDefinitionsTab,2, FALSE),""en"",TargetLang)"),"Identität Establishment")</f>
        <v>Identität Establishment</v>
      </c>
      <c r="C11" s="76" t="str">
        <f aca="false">IFERROR(__xludf.dummyfunction("googletranslate(vlookup(A11,ProcessDefinitionsTab,3, FALSE),""en"",TargetLang)"),"Identität Establishment ist der Prozess eine Aufzeichnung der Identität eines Subjekts innerhalb eines Programms / Service Bevölkerung zu schaffen, die von anderen für die nachfolgenden Programme Anspruch genommen werden kann, Dienstleistungen und Aktivit"&amp;"äten.")</f>
        <v>Identität Establishment ist der Prozess eine Aufzeichnung der Identität eines Subjekts innerhalb eines Programms / Service Bevölkerung zu schaffen, die von anderen für die nachfolgenden Programme Anspruch genommen werden kann, Dienstleistungen und Aktivitäten.</v>
      </c>
      <c r="D11" s="76" t="str">
        <f aca="false">IFERROR(__xludf.dummyfunction("googletranslate(vlookup(A11,ProcessDefinitionsTab,4, FALSE),""en"",TargetLang)"),"Keine Aufzeichnung der Identität: Keine Aufzeichnung der Identität existiert")</f>
        <v>Keine Aufzeichnung der Identität: Keine Aufzeichnung der Identität existiert</v>
      </c>
      <c r="E11" s="76" t="str">
        <f aca="false">IFERROR(__xludf.dummyfunction("googletranslate(vlookup(A11,ProcessDefinitionsTab,5, FALSE),""en"",TargetLang)"),"Die Bilanz der Identität: Eine Aufzeichnung der Identität existiert")</f>
        <v>Die Bilanz der Identität: Eine Aufzeichnung der Identität existiert</v>
      </c>
    </row>
    <row r="12" customFormat="false" ht="51" hidden="false" customHeight="false" outlineLevel="0" collapsed="false">
      <c r="A12" s="73" t="s">
        <v>118</v>
      </c>
      <c r="B12" s="76" t="str">
        <f aca="false">IFERROR(__xludf.dummyfunction("googletranslate(vlookup(A12,ProcessDefinitionsTab,2, FALSE),""en"",TargetLang)"),"Identity Verification")</f>
        <v>Identity Verification</v>
      </c>
      <c r="C12" s="76" t="str">
        <f aca="false">IFERROR(__xludf.dummyfunction("googletranslate(vlookup(A12,ProcessDefinitionsTab,3, FALSE),""en"",TargetLang)"),"Identity Verification ist der Prozess der Bestätigung, dass die Identitätsinformationen unter der Kontrolle des Subjekts ist.")</f>
        <v>Identity Verification ist der Prozess der Bestätigung, dass die Identitätsinformationen unter der Kontrolle des Subjekts ist.</v>
      </c>
      <c r="D12" s="76" t="str">
        <f aca="false">IFERROR(__xludf.dummyfunction("googletranslate(vlookup(A12,ProcessDefinitionsTab,4, FALSE),""en"",TargetLang)"),"Ungeprüfte Steuerung: Die Identitätsinformationen wurde als unter der Kontrolle des Subjekts nicht überprüft")</f>
        <v>Ungeprüfte Steuerung: Die Identitätsinformationen wurde als unter der Kontrolle des Subjekts nicht überprüft</v>
      </c>
      <c r="E12" s="76" t="str">
        <f aca="false">IFERROR(__xludf.dummyfunction("googletranslate(vlookup(A12,ProcessDefinitionsTab,5, FALSE),""en"",TargetLang)"),"Verifiziert Steuerung: Die Identitätsinformationen wurden als unter der Kontrolle des Subjekts überprüft")</f>
        <v>Verifiziert Steuerung: Die Identitätsinformationen wurden als unter der Kontrolle des Subjekts überprüft</v>
      </c>
    </row>
    <row r="13" customFormat="false" ht="102" hidden="false" customHeight="false" outlineLevel="0" collapsed="false">
      <c r="A13" s="73" t="s">
        <v>126</v>
      </c>
      <c r="B13" s="76" t="str">
        <f aca="false">IFERROR(__xludf.dummyfunction("googletranslate(vlookup(A13,ProcessDefinitionsTab,2, FALSE),""en"",TargetLang)"),"Identität Kontinuität")</f>
        <v>Identität Kontinuität</v>
      </c>
      <c r="C13" s="76" t="str">
        <f aca="false">IFERROR(__xludf.dummyfunction("googletranslate(vlookup(A13,ProcessDefinitionsTab,3, FALSE),""en"",TargetLang)"),"Identität Kontinuität ist der Prozess der dynamisch bestätigt, dass der Gegenstand eine kontinuierliche Existenz im Laufe der Zeit hat (das heißt, „echte Präsenz“). Dieses Verfahren kann verwendet werden, um sicherzustellen, dass es keine schädlichen oder"&amp;" betrügerische Aktivitäten (Vergangenheit und Gegenwart) und Adresse täuscht Identität betrifft.")</f>
        <v>Identität Kontinuität ist der Prozess der dynamisch bestätigt, dass der Gegenstand eine kontinuierliche Existenz im Laufe der Zeit hat (das heißt, „echte Präsenz“). Dieses Verfahren kann verwendet werden, um sicherzustellen, dass es keine schädlichen oder betrügerische Aktivitäten (Vergangenheit und Gegenwart) und Adresse täuscht Identität betrifft.</v>
      </c>
      <c r="D13" s="76" t="str">
        <f aca="false">IFERROR(__xludf.dummyfunction("googletranslate(vlookup(A13,ProcessDefinitionsTab,4, FALSE),""en"",TargetLang)"),"Periodische Präsenz: Die Identität existiert sporadisch und oft nur in Verbindung mit einem vitalen Ereignisse oder einer Veranstaltung (zum Beispiel Geburt, Tod, Konkurs)")</f>
        <v>Periodische Präsenz: Die Identität existiert sporadisch und oft nur in Verbindung mit einem vitalen Ereignisse oder einer Veranstaltung (zum Beispiel Geburt, Tod, Konkurs)</v>
      </c>
      <c r="E13" s="76" t="str">
        <f aca="false">IFERROR(__xludf.dummyfunction("googletranslate(vlookup(A13,ProcessDefinitionsTab,5, FALSE),""en"",TargetLang)"),"Kontinuierliche Präsenz: Die Identität existiert kontinuierlich im Laufe der Zeit in Verbindung mit vielen Transaktionen")</f>
        <v>Kontinuierliche Präsenz: Die Identität existiert kontinuierlich im Laufe der Zeit in Verbindung mit vielen Transaktionen</v>
      </c>
    </row>
    <row r="14" customFormat="false" ht="51" hidden="false" customHeight="false" outlineLevel="0" collapsed="false">
      <c r="A14" s="73" t="s">
        <v>134</v>
      </c>
      <c r="B14" s="76" t="str">
        <f aca="false">IFERROR(__xludf.dummyfunction("googletranslate(vlookup(A14,ProcessDefinitionsTab,2, FALSE),""en"",TargetLang)"),"Identität Wartung")</f>
        <v>Identität Wartung</v>
      </c>
      <c r="C14" s="76" t="str">
        <f aca="false">IFERROR(__xludf.dummyfunction("googletranslate(vlookup(A14,ProcessDefinitionsTab,3, FALSE),""en"",TargetLang)"),"Identität Wartung ist der Prozess der Sicherstellung, dass ein Thema Identität Informationen korrekt, vollständig und up-to-date.")</f>
        <v>Identität Wartung ist der Prozess der Sicherstellung, dass ein Thema Identität Informationen korrekt, vollständig und up-to-date.</v>
      </c>
      <c r="D14" s="76" t="str">
        <f aca="false">IFERROR(__xludf.dummyfunction("googletranslate(vlookup(A14,ProcessDefinitionsTab,4, FALSE),""en"",TargetLang)"),"Identitätsinformationen: Die Identitätsinformationen sind nicht up-to-date")</f>
        <v>Identitätsinformationen: Die Identitätsinformationen sind nicht up-to-date</v>
      </c>
      <c r="E14" s="76" t="str">
        <f aca="false">IFERROR(__xludf.dummyfunction("googletranslate(vlookup(A14,ProcessDefinitionsTab,5, FALSE),""en"",TargetLang)"),"Identität Information: Die Identitätsinformationen sind up-to-date")</f>
        <v>Identität Information: Die Identitätsinformationen sind up-to-date</v>
      </c>
    </row>
    <row r="15" customFormat="false" ht="51" hidden="false" customHeight="false" outlineLevel="0" collapsed="false">
      <c r="A15" s="73" t="s">
        <v>141</v>
      </c>
      <c r="B15" s="76" t="str">
        <f aca="false">IFERROR(__xludf.dummyfunction("googletranslate(vlookup(A15,ProcessDefinitionsTab,2, FALSE),""en"",TargetLang)"),"Identität Linking")</f>
        <v>Identität Linking</v>
      </c>
      <c r="C15" s="76" t="str">
        <f aca="false">IFERROR(__xludf.dummyfunction("googletranslate(vlookup(A15,ProcessDefinitionsTab,3, FALSE),""en"",TargetLang)"),"Identität Linking ist der Prozess eine oder mehrere der Mapping-Kennungen zu einem Thema zugeordnet.")</f>
        <v>Identität Linking ist der Prozess eine oder mehrere der Mapping-Kennungen zu einem Thema zugeordnet.</v>
      </c>
      <c r="D15" s="76" t="str">
        <f aca="false">IFERROR(__xludf.dummyfunction("googletranslate(vlookup(A15,ProcessDefinitionsTab,4, FALSE),""en"",TargetLang)"),"Unlinked Identität: Keine zugewiesen Kennung hat zum Thema kartiert")</f>
        <v>Unlinked Identität: Keine zugewiesen Kennung hat zum Thema kartiert</v>
      </c>
      <c r="E15" s="76" t="str">
        <f aca="false">IFERROR(__xludf.dummyfunction("googletranslate(vlookup(A15,ProcessDefinitionsTab,5, FALSE),""en"",TargetLang)"),"Identität in Verbindung gebracht: Eine oder mehrere zugeordnete Kennungen wurden dem Gegenstand zugeordnet")</f>
        <v>Identität in Verbindung gebracht: Eine oder mehrere zugeordnete Kennungen wurden dem Gegenstand zugeordnet</v>
      </c>
    </row>
    <row r="16" customFormat="false" ht="34" hidden="false" customHeight="false" outlineLevel="0" collapsed="false">
      <c r="A16" s="73" t="s">
        <v>148</v>
      </c>
      <c r="B16" s="76" t="str">
        <f aca="false">IFERROR(__xludf.dummyfunction("googletranslate(vlookup(A16,ProcessDefinitionsTab,2, FALSE),""en"",TargetLang)"),"Beziehung Domain Allgemein")</f>
        <v>Beziehung Domain Allgemein</v>
      </c>
      <c r="C16" s="76" t="str">
        <f aca="false">IFERROR(__xludf.dummyfunction("googletranslate(vlookup(A16,ProcessDefinitionsTab,3, FALSE),""en"",TargetLang)"),"Allgemeine Anforderungen für die Beziehung Domain atomaren Prozesse")</f>
        <v>Allgemeine Anforderungen für die Beziehung Domain atomaren Prozesse</v>
      </c>
      <c r="D16" s="76" t="s">
        <v>49</v>
      </c>
      <c r="E16" s="76" t="s">
        <v>49</v>
      </c>
    </row>
    <row r="17" customFormat="false" ht="68" hidden="false" customHeight="false" outlineLevel="0" collapsed="false">
      <c r="A17" s="73" t="s">
        <v>151</v>
      </c>
      <c r="B17" s="76" t="str">
        <f aca="false">IFERROR(__xludf.dummyfunction("googletranslate(vlookup(A17,ProcessDefinitionsTab,2, FALSE),""en"",TargetLang)"),"Beziehungsinformationen Bestimmung")</f>
        <v>Beziehungsinformationen Bestimmung</v>
      </c>
      <c r="C17" s="76" t="str">
        <f aca="false">IFERROR(__xludf.dummyfunction("googletranslate(vlookup(A17,ProcessDefinitionsTab,3, FALSE),""en"",TargetLang)"),"Beziehungsinformationen Bestimmung ist der Prozess, der die Beziehung Zusammenhang mit der Bestimmung, die Beziehung Informationsanforderungen und die Beziehung Kennung.")</f>
        <v>Beziehungsinformationen Bestimmung ist der Prozess, der die Beziehung Zusammenhang mit der Bestimmung, die Beziehung Informationsanforderungen und die Beziehung Kennung.</v>
      </c>
      <c r="D17" s="76" t="str">
        <f aca="false">IFERROR(__xludf.dummyfunction("googletranslate(vlookup(A17,ProcessDefinitionsTab,4, FALSE),""en"",TargetLang)"),"Keine Bestimmung gemacht: Die Beziehung Zusammenhang der Beziehung Informationsanforderungen und die Beziehung Kennung nicht festgestellt haben,")</f>
        <v>Keine Bestimmung gemacht: Die Beziehung Zusammenhang der Beziehung Informationsanforderungen und die Beziehung Kennung nicht festgestellt haben,</v>
      </c>
      <c r="E17" s="76" t="str">
        <f aca="false">IFERROR(__xludf.dummyfunction("googletranslate(vlookup(A17,ProcessDefinitionsTab,5, FALSE),""en"",TargetLang)"),"Bestimmung gemacht: Die Beziehung Zusammenhang der Beziehung Informationsanforderungen und die Beziehung Kennung bestimmt worden")</f>
        <v>Bestimmung gemacht: Die Beziehung Zusammenhang der Beziehung Informationsanforderungen und die Beziehung Kennung bestimmt worden</v>
      </c>
    </row>
    <row r="18" customFormat="false" ht="51" hidden="false" customHeight="false" outlineLevel="0" collapsed="false">
      <c r="A18" s="73" t="s">
        <v>158</v>
      </c>
      <c r="B18" s="76" t="str">
        <f aca="false">IFERROR(__xludf.dummyfunction("googletranslate(vlookup(A18,ProcessDefinitionsTab,2, FALSE),""en"",TargetLang)"),"Beziehung Evidence Bestimmung")</f>
        <v>Beziehung Evidence Bestimmung</v>
      </c>
      <c r="C18" s="76" t="str">
        <f aca="false">IFERROR(__xludf.dummyfunction("googletranslate(vlookup(A18,ProcessDefinitionsTab,3, FALSE),""en"",TargetLang)"),"Relationship Evidence Bestimmung ist der Prozess des akzeptablen Nachweis einer Beziehung Bestimmen (physisch oder elektronisch).")</f>
        <v>Relationship Evidence Bestimmung ist der Prozess des akzeptablen Nachweis einer Beziehung Bestimmen (physisch oder elektronisch).</v>
      </c>
      <c r="D18" s="76" t="str">
        <f aca="false">IFERROR(__xludf.dummyfunction("googletranslate(vlookup(A18,ProcessDefinitionsTab,4, FALSE),""en"",TargetLang)"),"Keine Bestimmung gemacht: Die zulässigen Beweise für eine Beziehung wird nicht bestimmt")</f>
        <v>Keine Bestimmung gemacht: Die zulässigen Beweise für eine Beziehung wird nicht bestimmt</v>
      </c>
      <c r="E18" s="76" t="str">
        <f aca="false">IFERROR(__xludf.dummyfunction("googletranslate(vlookup(A18,ProcessDefinitionsTab,5, FALSE),""en"",TargetLang)"),"Bestimmung gemacht: Die zulässigen Beweise für eine Beziehung wurde ermittelt,")</f>
        <v>Bestimmung gemacht: Die zulässigen Beweise für eine Beziehung wurde ermittelt,</v>
      </c>
    </row>
    <row r="19" customFormat="false" ht="51" hidden="false" customHeight="false" outlineLevel="0" collapsed="false">
      <c r="A19" s="73" t="s">
        <v>163</v>
      </c>
      <c r="B19" s="76" t="str">
        <f aca="false">IFERROR(__xludf.dummyfunction("googletranslate(vlookup(A19,ProcessDefinitionsTab,2, FALSE),""en"",TargetLang)"),"Beziehung Evidence Acceptance")</f>
        <v>Beziehung Evidence Acceptance</v>
      </c>
      <c r="C19" s="76" t="str">
        <f aca="false">IFERROR(__xludf.dummyfunction("googletranslate(vlookup(A19,ProcessDefinitionsTab,3, FALSE),""en"",TargetLang)"),"Beziehung Evidence Acceptance ist der Prozess der Bestätigung, dass der Nachweis einer Beziehung präsentiert (physisch oder elektronisch) akzeptabel ist.")</f>
        <v>Beziehung Evidence Acceptance ist der Prozess der Bestätigung, dass der Nachweis einer Beziehung präsentiert (physisch oder elektronisch) akzeptabel ist.</v>
      </c>
      <c r="D19" s="76" t="str">
        <f aca="false">IFERROR(__xludf.dummyfunction("googletranslate(vlookup(A19,ProcessDefinitionsTab,4, FALSE),""en"",TargetLang)"),"Evidence Unconfirmed Beziehung: Der Nachweis einer Beziehung nicht als akzeptabel bestätigt")</f>
        <v>Evidence Unconfirmed Beziehung: Der Nachweis einer Beziehung nicht als akzeptabel bestätigt</v>
      </c>
      <c r="E19" s="76" t="str">
        <f aca="false">IFERROR(__xludf.dummyfunction("googletranslate(vlookup(A19,ProcessDefinitionsTab,5, FALSE),""en"",TargetLang)"),"Bestätigt Beziehung Beweis: Der Beweis für eine Beziehung wurde als akzeptabel bestätigt")</f>
        <v>Bestätigt Beziehung Beweis: Der Beweis für eine Beziehung wurde als akzeptabel bestätigt</v>
      </c>
    </row>
    <row r="20" customFormat="false" ht="68" hidden="false" customHeight="false" outlineLevel="0" collapsed="false">
      <c r="A20" s="73" t="s">
        <v>168</v>
      </c>
      <c r="B20" s="76" t="str">
        <f aca="false">IFERROR(__xludf.dummyfunction("googletranslate(vlookup(A20,ProcessDefinitionsTab,2, FALSE),""en"",TargetLang)"),"Relationship Informationen Validation")</f>
        <v>Relationship Informationen Validation</v>
      </c>
      <c r="C20" s="76" t="str">
        <f aca="false">IFERROR(__xludf.dummyfunction("googletranslate(vlookup(A20,ProcessDefinitionsTab,3, FALSE),""en"",TargetLang)"),"Beziehungsinformationen Validation ist der Prozess der Bestätigung der Richtigkeit der Informationen über eine Beziehung zwischen zwei oder mehreren Themen von der Emittentin festgelegt.")</f>
        <v>Beziehungsinformationen Validation ist der Prozess der Bestätigung der Richtigkeit der Informationen über eine Beziehung zwischen zwei oder mehreren Themen von der Emittentin festgelegt.</v>
      </c>
      <c r="D20" s="76" t="str">
        <f aca="false">IFERROR(__xludf.dummyfunction("googletranslate(vlookup(A20,ProcessDefinitionsTab,4, FALSE),""en"",TargetLang)"),"Unbestätigten Relationship Information: Die Beziehung Informationen wurden mit der Emittentin nicht bestätigt")</f>
        <v>Unbestätigten Relationship Information: Die Beziehung Informationen wurden mit der Emittentin nicht bestätigt</v>
      </c>
      <c r="E20" s="76" t="str">
        <f aca="false">IFERROR(__xludf.dummyfunction("googletranslate(vlookup(A20,ProcessDefinitionsTab,5, FALSE),""en"",TargetLang)"),"Bestätigt Relationship Information: Die Beziehung Informationen haben mit der Emittentin bestätigt")</f>
        <v>Bestätigt Relationship Information: Die Beziehung Informationen haben mit der Emittentin bestätigt</v>
      </c>
    </row>
    <row r="21" customFormat="false" ht="68" hidden="false" customHeight="false" outlineLevel="0" collapsed="false">
      <c r="A21" s="73" t="s">
        <v>173</v>
      </c>
      <c r="B21" s="76" t="str">
        <f aca="false">IFERROR(__xludf.dummyfunction("googletranslate(vlookup(A21,ProcessDefinitionsTab,2, FALSE),""en"",TargetLang)"),"Relationship Resolution")</f>
        <v>Relationship Resolution</v>
      </c>
      <c r="C21" s="76" t="str">
        <f aca="false">IFERROR(__xludf.dummyfunction("googletranslate(vlookup(A21,ProcessDefinitionsTab,3, FALSE),""en"",TargetLang)"),"Relationship Resolution ist der Prozess innerhalb einer Programm / Service Bevölkerung durch die Verwendung von Beziehungsinformationen und Identitätsinformationen, die Einzigartigkeit einer Beziehungsinstanz zu etablieren.")</f>
        <v>Relationship Resolution ist der Prozess innerhalb einer Programm / Service Bevölkerung durch die Verwendung von Beziehungsinformationen und Identitätsinformationen, die Einzigartigkeit einer Beziehungsinstanz zu etablieren.</v>
      </c>
      <c r="D21" s="76" t="str">
        <f aca="false">IFERROR(__xludf.dummyfunction("googletranslate(vlookup(A21,ProcessDefinitionsTab,4, FALSE),""en"",TargetLang)"),"Beziehung und Identität Information: Die Beziehungsinformation und die Identitätsinformation kann oder nicht eindeutig sein kann auf ein und nur eine Beziehung")</f>
        <v>Beziehung und Identität Information: Die Beziehungsinformation und die Identitätsinformation kann oder nicht eindeutig sein kann auf ein und nur eine Beziehung</v>
      </c>
      <c r="E21" s="76" t="str">
        <f aca="false">IFERROR(__xludf.dummyfunction("googletranslate(vlookup(A21,ProcessDefinitionsTab,5, FALSE),""en"",TargetLang)"),"Einzigartige Beziehung und Identität Information: Die Beziehungsinformation und die Identitätsinformation ist einzigartig für eine und nur eine Beziehung")</f>
        <v>Einzigartige Beziehung und Identität Information: Die Beziehungsinformation und die Identitätsinformation ist einzigartig für eine und nur eine Beziehung</v>
      </c>
    </row>
    <row r="22" customFormat="false" ht="51" hidden="false" customHeight="false" outlineLevel="0" collapsed="false">
      <c r="A22" s="73" t="s">
        <v>178</v>
      </c>
      <c r="B22" s="76" t="str">
        <f aca="false">IFERROR(__xludf.dummyfunction("googletranslate(vlookup(A22,ProcessDefinitionsTab,2, FALSE),""en"",TargetLang)"),"Beziehung Establishment")</f>
        <v>Beziehung Establishment</v>
      </c>
      <c r="C22" s="76" t="str">
        <f aca="false">IFERROR(__xludf.dummyfunction("googletranslate(vlookup(A22,ProcessDefinitionsTab,3, FALSE),""en"",TargetLang)"),"Establishment Beziehung ist der Prozess einen Datensatz von einer Beziehung zwischen zwei oder mehreren Fächern zu schaffen.")</f>
        <v>Establishment Beziehung ist der Prozess einen Datensatz von einer Beziehung zwischen zwei oder mehreren Fächern zu schaffen.</v>
      </c>
      <c r="D22" s="76" t="str">
        <f aca="false">IFERROR(__xludf.dummyfunction("googletranslate(vlookup(A22,ProcessDefinitionsTab,4, FALSE),""en"",TargetLang)"),"Keine Aufzeichnung der Beziehung: Nein Aufzeichnung einer Beziehung besteht")</f>
        <v>Keine Aufzeichnung der Beziehung: Nein Aufzeichnung einer Beziehung besteht</v>
      </c>
      <c r="E22" s="76" t="str">
        <f aca="false">IFERROR(__xludf.dummyfunction("googletranslate(vlookup(A22,ProcessDefinitionsTab,5, FALSE),""en"",TargetLang)"),"Die Bilanz der Beziehung: Ein Datensatz eine Beziehung besteht")</f>
        <v>Die Bilanz der Beziehung: Ein Datensatz eine Beziehung besteht</v>
      </c>
    </row>
    <row r="23" customFormat="false" ht="51" hidden="false" customHeight="false" outlineLevel="0" collapsed="false">
      <c r="A23" s="73" t="s">
        <v>183</v>
      </c>
      <c r="B23" s="76" t="str">
        <f aca="false">IFERROR(__xludf.dummyfunction("googletranslate(vlookup(A23,ProcessDefinitionsTab,2, FALSE),""en"",TargetLang)"),"Beziehung Verification")</f>
        <v>Beziehung Verification</v>
      </c>
      <c r="C23" s="76" t="str">
        <f aca="false">IFERROR(__xludf.dummyfunction("googletranslate(vlookup(A23,ProcessDefinitionsTab,3, FALSE),""en"",TargetLang)"),"Beziehung Verification ist der Prozess der Bestätigung, dass die Beziehungsinformation unter der Kontrolle der Subjekte.")</f>
        <v>Beziehung Verification ist der Prozess der Bestätigung, dass die Beziehungsinformation unter der Kontrolle der Subjekte.</v>
      </c>
      <c r="D23" s="76" t="str">
        <f aca="false">IFERROR(__xludf.dummyfunction("googletranslate(vlookup(A23,ProcessDefinitionsTab,4, FALSE),""en"",TargetLang)"),"Ungeprüfte Steuerung: Die Beziehungsinformation wurde als unter der Kontrolle der Subjekte nicht überprüft")</f>
        <v>Ungeprüfte Steuerung: Die Beziehungsinformation wurde als unter der Kontrolle der Subjekte nicht überprüft</v>
      </c>
      <c r="E23" s="76" t="str">
        <f aca="false">IFERROR(__xludf.dummyfunction("googletranslate(vlookup(A23,ProcessDefinitionsTab,5, FALSE),""en"",TargetLang)"),"Verifiziert Steuerung: Die Beziehung Informationen wurden als unter der Kontrolle der Subjekte überprüft")</f>
        <v>Verifiziert Steuerung: Die Beziehung Informationen wurden als unter der Kontrolle der Subjekte überprüft</v>
      </c>
    </row>
    <row r="24" customFormat="false" ht="68" hidden="false" customHeight="false" outlineLevel="0" collapsed="false">
      <c r="A24" s="73" t="s">
        <v>188</v>
      </c>
      <c r="B24" s="76" t="str">
        <f aca="false">IFERROR(__xludf.dummyfunction("googletranslate(vlookup(A24,ProcessDefinitionsTab,2, FALSE),""en"",TargetLang)"),"Beziehung Kontinuität")</f>
        <v>Beziehung Kontinuität</v>
      </c>
      <c r="C24" s="76" t="str">
        <f aca="false">IFERROR(__xludf.dummyfunction("googletranslate(vlookup(A24,ProcessDefinitionsTab,3, FALSE),""en"",TargetLang)"),"Beziehung Kontinuität ist der Prozess der dynamisch bestätigt, dass eine Beziehung zwischen zwei oder mehreren Themen eine kontinuierliche Existenz im Laufe der Zeit hat.")</f>
        <v>Beziehung Kontinuität ist der Prozess der dynamisch bestätigt, dass eine Beziehung zwischen zwei oder mehreren Themen eine kontinuierliche Existenz im Laufe der Zeit hat.</v>
      </c>
      <c r="D24" s="76" t="str">
        <f aca="false">IFERROR(__xludf.dummyfunction("googletranslate(vlookup(A24,ProcessDefinitionsTab,4, FALSE),""en"",TargetLang)"),"Periodische Präsenz: Die Beziehung existiert sporadisch und oft nur in Verbindung mit einem vitalen Ereignisse oder einer Veranstaltung (zum Beispiel Geburt, Hochzeit, Erwerb)")</f>
        <v>Periodische Präsenz: Die Beziehung existiert sporadisch und oft nur in Verbindung mit einem vitalen Ereignisse oder einer Veranstaltung (zum Beispiel Geburt, Hochzeit, Erwerb)</v>
      </c>
      <c r="E24" s="76" t="str">
        <f aca="false">IFERROR(__xludf.dummyfunction("googletranslate(vlookup(A24,ProcessDefinitionsTab,5, FALSE),""en"",TargetLang)"),"Kontinuierliche Präsenz: Die Beziehung existiert kontinuierlich im Laufe der Zeit in Verbindung mit vielen Transaktionen")</f>
        <v>Kontinuierliche Präsenz: Die Beziehung existiert kontinuierlich im Laufe der Zeit in Verbindung mit vielen Transaktionen</v>
      </c>
    </row>
    <row r="25" customFormat="false" ht="51" hidden="false" customHeight="false" outlineLevel="0" collapsed="false">
      <c r="A25" s="73" t="s">
        <v>193</v>
      </c>
      <c r="B25" s="76" t="str">
        <f aca="false">IFERROR(__xludf.dummyfunction("googletranslate(vlookup(A25,ProcessDefinitionsTab,2, FALSE),""en"",TargetLang)"),"Beziehungspflege")</f>
        <v>Beziehungspflege</v>
      </c>
      <c r="C25" s="76" t="str">
        <f aca="false">IFERROR(__xludf.dummyfunction("googletranslate(vlookup(A25,ProcessDefinitionsTab,3, FALSE),""en"",TargetLang)"),"Beziehungspflege ist der Prozess der Sicherstellung, dass die Information über eine Beziehung zwischen zwei oder mehreren Themen ist richtig, vollständig und up-to-date.")</f>
        <v>Beziehungspflege ist der Prozess der Sicherstellung, dass die Information über eine Beziehung zwischen zwei oder mehreren Themen ist richtig, vollständig und up-to-date.</v>
      </c>
      <c r="D25" s="76" t="str">
        <f aca="false">IFERROR(__xludf.dummyfunction("googletranslate(vlookup(A25,ProcessDefinitionsTab,4, FALSE),""en"",TargetLang)"),"Relationship Information: Die Beziehung Informationen ist nicht up-to-date")</f>
        <v>Relationship Information: Die Beziehung Informationen ist nicht up-to-date</v>
      </c>
      <c r="E25" s="76" t="str">
        <f aca="false">IFERROR(__xludf.dummyfunction("googletranslate(vlookup(A25,ProcessDefinitionsTab,5, FALSE),""en"",TargetLang)"),"Relationship Information: Die Beziehung Informationen sind up-to-date")</f>
        <v>Relationship Information: Die Beziehung Informationen sind up-to-date</v>
      </c>
    </row>
    <row r="26" customFormat="false" ht="34" hidden="false" customHeight="false" outlineLevel="0" collapsed="false">
      <c r="A26" s="73" t="s">
        <v>198</v>
      </c>
      <c r="B26" s="76" t="str">
        <f aca="false">IFERROR(__xludf.dummyfunction("googletranslate(vlookup(A26,ProcessDefinitionsTab,2, FALSE),""en"",TargetLang)"),"Beziehung Suspension")</f>
        <v>Beziehung Suspension</v>
      </c>
      <c r="C26" s="76" t="str">
        <f aca="false">IFERROR(__xludf.dummyfunction("googletranslate(vlookup(A26,ProcessDefinitionsTab,3, FALSE),""en"",TargetLang)"),"Relationship Suspension ist der Prozess eine Aufzeichnung einer Beziehung von Beflaggung als vorübergehend nicht mehr in Kraft.")</f>
        <v>Relationship Suspension ist der Prozess eine Aufzeichnung einer Beziehung von Beflaggung als vorübergehend nicht mehr in Kraft.</v>
      </c>
      <c r="D26" s="76" t="str">
        <f aca="false">IFERROR(__xludf.dummyfunction("googletranslate(vlookup(A26,ProcessDefinitionsTab,4, FALSE),""en"",TargetLang)"),"Die Bilanz der Beziehung: Ein Datensatz eine Beziehung besteht")</f>
        <v>Die Bilanz der Beziehung: Ein Datensatz eine Beziehung besteht</v>
      </c>
      <c r="E26" s="76" t="str">
        <f aca="false">IFERROR(__xludf.dummyfunction("googletranslate(vlookup(A26,ProcessDefinitionsTab,5, FALSE),""en"",TargetLang)"),"Abgehängte Beziehung: Die Beziehung länger ist vorübergehend nicht in Kraft")</f>
        <v>Abgehängte Beziehung: Die Beziehung länger ist vorübergehend nicht in Kraft</v>
      </c>
    </row>
    <row r="27" customFormat="false" ht="34" hidden="false" customHeight="false" outlineLevel="0" collapsed="false">
      <c r="A27" s="73" t="s">
        <v>202</v>
      </c>
      <c r="B27" s="76" t="str">
        <f aca="false">IFERROR(__xludf.dummyfunction("googletranslate(vlookup(A27,ProcessDefinitionsTab,2, FALSE),""en"",TargetLang)"),"Beziehung Wieder")</f>
        <v>Beziehung Wieder</v>
      </c>
      <c r="C27" s="76" t="str">
        <f aca="false">IFERROR(__xludf.dummyfunction("googletranslate(vlookup(A27,ProcessDefinitionsTab,3, FALSE),""en"",TargetLang)"),"Relationship Wieder ist der Prozess, eine suspendiertes Beziehung zurück in einen aktiven Zustand zu transformieren.")</f>
        <v>Relationship Wieder ist der Prozess, eine suspendiertes Beziehung zurück in einen aktiven Zustand zu transformieren.</v>
      </c>
      <c r="D27" s="76" t="str">
        <f aca="false">IFERROR(__xludf.dummyfunction("googletranslate(vlookup(A27,ProcessDefinitionsTab,4, FALSE),""en"",TargetLang)"),"Abgehängte Beziehung: Die Aufzeichnung einer Beziehung in der Tat vorübergehend nicht mehr")</f>
        <v>Abgehängte Beziehung: Die Aufzeichnung einer Beziehung in der Tat vorübergehend nicht mehr</v>
      </c>
      <c r="E27" s="76" t="str">
        <f aca="false">IFERROR(__xludf.dummyfunction("googletranslate(vlookup(A27,ProcessDefinitionsTab,5, FALSE),""en"",TargetLang)"),"Aktualisiert Aufzeichnung der Beziehung: Die Aufzeichnung einer Beziehung wurde aktualisiert")</f>
        <v>Aktualisiert Aufzeichnung der Beziehung: Die Aufzeichnung einer Beziehung wurde aktualisiert</v>
      </c>
    </row>
    <row r="28" customFormat="false" ht="34" hidden="false" customHeight="false" outlineLevel="0" collapsed="false">
      <c r="A28" s="73" t="s">
        <v>207</v>
      </c>
      <c r="B28" s="76" t="str">
        <f aca="false">IFERROR(__xludf.dummyfunction("googletranslate(vlookup(A28,ProcessDefinitionsTab,2, FALSE),""en"",TargetLang)"),"Beziehung Revocation")</f>
        <v>Beziehung Revocation</v>
      </c>
      <c r="C28" s="76" t="str">
        <f aca="false">IFERROR(__xludf.dummyfunction("googletranslate(vlookup(A28,ProcessDefinitionsTab,3, FALSE),""en"",TargetLang)"),"Revocation Beziehung ist das Verfahren einen Datensatz eine Beziehung als nicht mehr wirksam von markieren.")</f>
        <v>Revocation Beziehung ist das Verfahren einen Datensatz eine Beziehung als nicht mehr wirksam von markieren.</v>
      </c>
      <c r="D28" s="76" t="str">
        <f aca="false">IFERROR(__xludf.dummyfunction("googletranslate(vlookup(A28,ProcessDefinitionsTab,4, FALSE),""en"",TargetLang)"),"Die Bilanz der Beziehung: Ein Datensatz eine Beziehung besteht")</f>
        <v>Die Bilanz der Beziehung: Ein Datensatz eine Beziehung besteht</v>
      </c>
      <c r="E28" s="76" t="str">
        <f aca="false">IFERROR(__xludf.dummyfunction("googletranslate(vlookup(A28,ProcessDefinitionsTab,5, FALSE),""en"",TargetLang)"),"Gesperrte Beziehung: Die Beziehung ist nicht mehr in Kraft")</f>
        <v>Gesperrte Beziehung: Die Beziehung ist nicht mehr in Kraft</v>
      </c>
    </row>
    <row r="29" customFormat="false" ht="34" hidden="false" customHeight="false" outlineLevel="0" collapsed="false">
      <c r="A29" s="73" t="s">
        <v>211</v>
      </c>
      <c r="B29" s="76" t="str">
        <f aca="false">IFERROR(__xludf.dummyfunction("googletranslate(vlookup(A29,ProcessDefinitionsTab,2, FALSE),""en"",TargetLang)"),"Credential Domain Allgemein")</f>
        <v>Credential Domain Allgemein</v>
      </c>
      <c r="C29" s="76" t="str">
        <f aca="false">IFERROR(__xludf.dummyfunction("googletranslate(vlookup(A29,ProcessDefinitionsTab,3, FALSE),""en"",TargetLang)"),"Allgemeine Anforderungen an die Anmeldeinformationen Domain atomaren Prozesse")</f>
        <v>Allgemeine Anforderungen an die Anmeldeinformationen Domain atomaren Prozesse</v>
      </c>
      <c r="D29" s="76" t="s">
        <v>49</v>
      </c>
      <c r="E29" s="76" t="s">
        <v>49</v>
      </c>
    </row>
    <row r="30" customFormat="false" ht="68" hidden="false" customHeight="false" outlineLevel="0" collapsed="false">
      <c r="A30" s="73" t="s">
        <v>214</v>
      </c>
      <c r="B30" s="76" t="str">
        <f aca="false">IFERROR(__xludf.dummyfunction("googletranslate(vlookup(A30,ProcessDefinitionsTab,2, FALSE),""en"",TargetLang)"),"Credential Issuance")</f>
        <v>Credential Issuance</v>
      </c>
      <c r="C30" s="76" t="str">
        <f aca="false">IFERROR(__xludf.dummyfunction("googletranslate(vlookup(A30,ProcessDefinitionsTab,3, FALSE),""en"",TargetLang)"),"Credential Ausgabe ist das Verfahren ein Credential von einem Satz von Ansprüchen Erstellen und Zuweisen des Credential an einen Halter.")</f>
        <v>Credential Ausgabe ist das Verfahren ein Credential von einem Satz von Ansprüchen Erstellen und Zuweisen des Credential an einen Halter.</v>
      </c>
      <c r="D30" s="76" t="str">
        <f aca="false">IFERROR(__xludf.dummyfunction("googletranslate(vlookup(A30,ProcessDefinitionsTab,4, FALSE),""en"",TargetLang)"),"Nein Credential: Keine Ansprüche wurden mit dem Berechtigungsnachweis zugeordnet")</f>
        <v>Nein Credential: Keine Ansprüche wurden mit dem Berechtigungsnachweis zugeordnet</v>
      </c>
      <c r="E30" s="76" t="str">
        <f aca="false">IFERROR(__xludf.dummyfunction("googletranslate(vlookup(A30,ProcessDefinitionsTab,5, FALSE),""en"",TargetLang)"),"Ausgeteilt Credential: Ein oder mehrere Ansprüche zu einem oder mehreren Themen wurden mit dem Credential und der Credential zugeordnet ist, zu einem Halter zugeordnet")</f>
        <v>Ausgeteilt Credential: Ein oder mehrere Ansprüche zu einem oder mehreren Themen wurden mit dem Credential und der Credential zugeordnet ist, zu einem Halter zugeordnet</v>
      </c>
    </row>
    <row r="31" customFormat="false" ht="187" hidden="false" customHeight="false" outlineLevel="0" collapsed="false">
      <c r="A31" s="73" t="s">
        <v>221</v>
      </c>
      <c r="B31" s="76" t="str">
        <f aca="false">IFERROR(__xludf.dummyfunction("googletranslate(vlookup(A31,ProcessDefinitionsTab,2, FALSE),""en"",TargetLang)"),"Credential Authenticator Bindung")</f>
        <v>Credential Authenticator Bindung</v>
      </c>
      <c r="C31" s="76" t="str">
        <f aca="false">IFERROR(__xludf.dummyfunction("googletranslate(vlookup(A31,ProcessDefinitionsTab,3, FALSE),""en"",TargetLang)"),"Credential Authenticator Die Bindung ist der Prozess, einen Berechtigungsnachweis an einen Inhaber ausgestellt assoziiert mit einem oder mehreren authenticators. Dieser Prozess beinhaltet auch Authenticator Lebenszyklusaktivitäten wie authenticators (veru"&amp;"rsacht durch ein vergessenes Passwort oder eine Sperre aufgrund aufeinanderfolgenden ausgefallen Authentifizierungen, Inaktivität oder verdächtiger Aktivitäten) Aussetzung Entfernen authenticators, verbindlichen neuen authenticators und Aktualisierung aut"&amp;"henticators (zB einen Wechsel Passwort, Sicherheitsfragen und Antworten zu aktualisieren, ein neues Gesichtsfoto genommen) mit.")</f>
        <v>Credential Authenticator Die Bindung ist der Prozess, einen Berechtigungsnachweis an einen Inhaber ausgestellt assoziiert mit einem oder mehreren authenticators. Dieser Prozess beinhaltet auch Authenticator Lebenszyklusaktivitäten wie authenticators (verursacht durch ein vergessenes Passwort oder eine Sperre aufgrund aufeinanderfolgenden ausgefallen Authentifizierungen, Inaktivität oder verdächtiger Aktivitäten) Aussetzung Entfernen authenticators, verbindlichen neuen authenticators und Aktualisierung authenticators (zB einen Wechsel Passwort, Sicherheitsfragen und Antworten zu aktualisieren, ein neues Gesichtsfoto genommen) mit.</v>
      </c>
      <c r="D31" s="76" t="str">
        <f aca="false">IFERROR(__xludf.dummyfunction("googletranslate(vlookup(A31,ProcessDefinitionsTab,4, FALSE),""en"",TargetLang)"),"Ausgestellt Credential: Ein Credential wurde an einen Inhaber zugewiesen")</f>
        <v>Ausgestellt Credential: Ein Credential wurde an einen Inhaber zugewiesen</v>
      </c>
      <c r="E31" s="76" t="str">
        <f aca="false">IFERROR(__xludf.dummyfunction("googletranslate(vlookup(A31,ProcessDefinitionsTab,5,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row>
    <row r="32" customFormat="false" ht="85" hidden="false" customHeight="false" outlineLevel="0" collapsed="false">
      <c r="A32" s="73" t="s">
        <v>228</v>
      </c>
      <c r="B32" s="76" t="str">
        <f aca="false">IFERROR(__xludf.dummyfunction("googletranslate(vlookup(A32,ProcessDefinitionsTab,2, FALSE),""en"",TargetLang)"),"Credential Validation")</f>
        <v>Credential Validation</v>
      </c>
      <c r="C32" s="76" t="str">
        <f aca="false">IFERROR(__xludf.dummyfunction("googletranslate(vlookup(A32,ProcessDefinitionsTab,3, FALSE),""en"",TargetLang)"),"Credential Validation ist der Prozess der Überprüfung, ob die ausgegebenen Berechtigungsnachweis gültig ist (zum Beispiel nicht manipuliert, beschädigt, geändert, ausgesetzt oder aufgehoben). Die Gültigkeit des ausgegebenen Credential kann verwendet werde"&amp;"n, um ein Maß an Sicherheit zu generieren.")</f>
        <v>Credential Validation ist der Prozess der Überprüfung, ob die ausgegebenen Berechtigungsnachweis gültig ist (zum Beispiel nicht manipuliert, beschädigt, geändert, ausgesetzt oder aufgehoben). Die Gültigkeit des ausgegebenen Credential kann verwendet werden, um ein Maß an Sicherheit zu generieren.</v>
      </c>
      <c r="D32" s="76" t="str">
        <f aca="false">IFERROR(__xludf.dummyfunction("googletranslate(vlookup(A32,ProcessDefinitionsTab,4, FALSE),""en"",TargetLang)"),"Ausgestellt Credential: Ein Credential wurde an einen Inhaber zugewiesen")</f>
        <v>Ausgestellt Credential: Ein Credential wurde an einen Inhaber zugewiesen</v>
      </c>
      <c r="E32" s="76" t="str">
        <f aca="false">IFERROR(__xludf.dummyfunction("googletranslate(vlookup(A32,ProcessDefinitionsTab,5, FALSE),""en"",TargetLang)"),"Validated Credential: Das ausgegebene Credential ist gültig")</f>
        <v>Validated Credential: Das ausgegebene Credential ist gültig</v>
      </c>
    </row>
    <row r="33" customFormat="false" ht="119" hidden="false" customHeight="false" outlineLevel="0" collapsed="false">
      <c r="A33" s="73" t="s">
        <v>234</v>
      </c>
      <c r="B33" s="76" t="str">
        <f aca="false">IFERROR(__xludf.dummyfunction("googletranslate(vlookup(A33,ProcessDefinitionsTab,2, FALSE),""en"",TargetLang)"),"Credential Verification")</f>
        <v>Credential Verification</v>
      </c>
      <c r="C33" s="76" t="str">
        <f aca="false">IFERROR(__xludf.dummyfunction("googletranslate(vlookup(A33,ProcessDefinitionsTab,3, FALSE),""en"",TargetLang)"),"Credential Verification ist der Prozess der Überprüfung, ob ein Inhaber der Kontrolle über ein ausgegebenes Credential hat. Steuerung eines ausgegebenen Credential wird durch einen oder mehrere Authentisierer verifiziert. Der Grad der Kontrolle über die a"&amp;"usgegebenen Credential kann ein Maß an Sicherheit zu erzeugen, verwendet werden.
")</f>
        <v>Credential Verification ist der Prozess der Überprüfung, ob ein Inhaber der Kontrolle über ein ausgegebenes Credential hat. Steuerung eines ausgegebenen Credential wird durch einen oder mehrere Authentisierer verifiziert. Der Grad der Kontrolle über die ausgegebenen Credential kann ein Maß an Sicherheit zu erzeugen, verwendet werden.</v>
      </c>
      <c r="D33" s="76" t="str">
        <f aca="false">IFERROR(__xludf.dummyfunction("googletranslate(vlookup(A33,ProcessDefinitionsTab,4, FALSE),""en"",TargetLang)"),"Authenticator Bound Credential: Ein erteiltes Credential hat mit einem oder mehreren authenticators in Verbindung gebracht worden")</f>
        <v>Authenticator Bound Credential: Ein erteiltes Credential hat mit einem oder mehreren authenticators in Verbindung gebracht worden</v>
      </c>
      <c r="E33" s="76" t="str">
        <f aca="false">IFERROR(__xludf.dummyfunction("googletranslate(vlookup(A33,ProcessDefinitionsTab,5, FALSE),""en"",TargetLang)"),"Verifiziert Credential: Der Halter hat sich die Kontrolle über die ausgegebenen Credential")</f>
        <v>Verifiziert Credential: Der Halter hat sich die Kontrolle über die ausgegebenen Credential</v>
      </c>
    </row>
    <row r="34" customFormat="false" ht="51" hidden="false" customHeight="false" outlineLevel="0" collapsed="false">
      <c r="A34" s="73" t="s">
        <v>240</v>
      </c>
      <c r="B34" s="76" t="str">
        <f aca="false">IFERROR(__xludf.dummyfunction("googletranslate(vlookup(A34,ProcessDefinitionsTab,2, FALSE),""en"",TargetLang)"),"Credential Wartung")</f>
        <v>Credential Wartung</v>
      </c>
      <c r="C34" s="76" t="str">
        <f aca="false">IFERROR(__xludf.dummyfunction("googletranslate(vlookup(A34,ProcessDefinitionsTab,3, FALSE),""en"",TargetLang)"),"Credential Wartung ist der Prozess das Credential Attributs der Aktualisierung (beispielsweise Verfallsdatum, den Status des Credential) einen ausgegebenen Berechtigungsnachweises.")</f>
        <v>Credential Wartung ist der Prozess das Credential Attributs der Aktualisierung (beispielsweise Verfallsdatum, den Status des Credential) einen ausgegebenen Berechtigungsnachweises.</v>
      </c>
      <c r="D34" s="76" t="str">
        <f aca="false">IFERROR(__xludf.dummyfunction("googletranslate(vlookup(A34,ProcessDefinitionsTab,4, FALSE),""en"",TargetLang)"),"Ausgestellt Credential: Ein Credential wurde an einen Inhaber zugewiesen")</f>
        <v>Ausgestellt Credential: Ein Credential wurde an einen Inhaber zugewiesen</v>
      </c>
      <c r="E34" s="76" t="str">
        <f aca="false">IFERROR(__xludf.dummyfunction("googletranslate(vlookup(A34,ProcessDefinitionsTab,5, FALSE),""en"",TargetLang)"),"Aktualisiert Ausgabe Credential: Das ausgegebene Credential wurde aktualisiert")</f>
        <v>Aktualisiert Ausgabe Credential: Das ausgegebene Credential wurde aktualisiert</v>
      </c>
    </row>
    <row r="35" customFormat="false" ht="68" hidden="false" customHeight="false" outlineLevel="0" collapsed="false">
      <c r="A35" s="73" t="s">
        <v>245</v>
      </c>
      <c r="B35" s="76" t="str">
        <f aca="false">IFERROR(__xludf.dummyfunction("googletranslate(vlookup(A35,ProcessDefinitionsTab,2, FALSE),""en"",TargetLang)"),"Credential Suspension")</f>
        <v>Credential Suspension</v>
      </c>
      <c r="C35" s="76" t="str">
        <f aca="false">IFERROR(__xludf.dummyfunction("googletranslate(vlookup(A35,ProcessDefinitionsTab,3, FALSE),""en"",TargetLang)"),"Credential Suspension ist der Prozess ein ausgegebenes Credential in eine abgehängte Credential der Transformation durch den ausgegebenen Credential nachlass als vorübergehend unbenutzbar.")</f>
        <v>Credential Suspension ist der Prozess ein ausgegebenes Credential in eine abgehängte Credential der Transformation durch den ausgegebenen Credential nachlass als vorübergehend unbenutzbar.</v>
      </c>
      <c r="D35" s="76" t="str">
        <f aca="false">IFERROR(__xludf.dummyfunction("googletranslate(vlookup(A35,ProcessDefinitionsTab,4, FALSE),""en"",TargetLang)"),"Ausgestellt Credential: Ein Credential wurde an einen Inhaber zugewiesen")</f>
        <v>Ausgestellt Credential: Ein Credential wurde an einen Inhaber zugewiesen</v>
      </c>
      <c r="E35" s="76" t="str">
        <f aca="false">IFERROR(__xludf.dummyfunction("googletranslate(vlookup(A35,ProcessDefinitionsTab,5, FALSE),""en"",TargetLang)"),"Abgehängte Credential: Der Halter ist nicht in der Lage das Credential zu verwenden")</f>
        <v>Abgehängte Credential: Der Halter ist nicht in der Lage das Credential zu verwenden</v>
      </c>
    </row>
    <row r="36" customFormat="false" ht="51" hidden="false" customHeight="false" outlineLevel="0" collapsed="false">
      <c r="A36" s="73" t="s">
        <v>252</v>
      </c>
      <c r="B36" s="76" t="str">
        <f aca="false">IFERROR(__xludf.dummyfunction("googletranslate(vlookup(A36,ProcessDefinitionsTab,2, FALSE),""en"",TargetLang)"),"Credential Erholung")</f>
        <v>Credential Erholung</v>
      </c>
      <c r="C36" s="76" t="str">
        <f aca="false">IFERROR(__xludf.dummyfunction("googletranslate(vlookup(A36,ProcessDefinitionsTab,3, FALSE),""en"",TargetLang)"),"Credential-Wiederaufnahme ist der Prozess eine abgehängte Credential zurück zu einem benutzbaren Zustand der Transformation (d.h. ein Credential ausgegeben).")</f>
        <v>Credential-Wiederaufnahme ist der Prozess eine abgehängte Credential zurück zu einem benutzbaren Zustand der Transformation (d.h. ein Credential ausgegeben).</v>
      </c>
      <c r="D36" s="76" t="str">
        <f aca="false">IFERROR(__xludf.dummyfunction("googletranslate(vlookup(A36,ProcessDefinitionsTab,4, FALSE),""en"",TargetLang)"),"Abgehängte Credential: Der Halter ist nicht in der Lage das Credential zu verwenden")</f>
        <v>Abgehängte Credential: Der Halter ist nicht in der Lage das Credential zu verwenden</v>
      </c>
      <c r="E36" s="76" t="str">
        <f aca="false">IFERROR(__xludf.dummyfunction("googletranslate(vlookup(A36,ProcessDefinitionsTab,5, FALSE),""en"",TargetLang)"),"Aktualisiert Ausgabe Credential: Das ausgegebene Credential wurde aktualisiert
")</f>
        <v>Aktualisiert Ausgabe Credential: Das ausgegebene Credential wurde aktualisiert</v>
      </c>
    </row>
    <row r="37" customFormat="false" ht="34" hidden="false" customHeight="false" outlineLevel="0" collapsed="false">
      <c r="A37" s="73" t="s">
        <v>259</v>
      </c>
      <c r="B37" s="76" t="str">
        <f aca="false">IFERROR(__xludf.dummyfunction("googletranslate(vlookup(A37,ProcessDefinitionsTab,2, FALSE),""en"",TargetLang)"),"Credential Widerruf")</f>
        <v>Credential Widerruf</v>
      </c>
      <c r="C37" s="76" t="str">
        <f aca="false">IFERROR(__xludf.dummyfunction("googletranslate(vlookup(A37,ProcessDefinitionsTab,3, FALSE),""en"",TargetLang)"),"Credential Revocation ist der Prozess der sicherstellt, dass ein ausgegebenes Credential permanent als unbrauchbar markiert.")</f>
        <v>Credential Revocation ist der Prozess der sicherstellt, dass ein ausgegebenes Credential permanent als unbrauchbar markiert.</v>
      </c>
      <c r="D37" s="76" t="str">
        <f aca="false">IFERROR(__xludf.dummyfunction("googletranslate(vlookup(A37,ProcessDefinitionsTab,4, FALSE),""en"",TargetLang)"),"Ausgestellt Credential: Ein Credential wurde an einen Inhaber zugewiesen")</f>
        <v>Ausgestellt Credential: Ein Credential wurde an einen Inhaber zugewiesen</v>
      </c>
      <c r="E37" s="76" t="str">
        <f aca="false">IFERROR(__xludf.dummyfunction("googletranslate(vlookup(A37,ProcessDefinitionsTab,5, FALSE),""en"",TargetLang)"),"Gesperrte Credential: Der Inhaber ist nicht in der Lage das Credential zu verwenden")</f>
        <v>Gesperrte Credential: Der Inhaber ist nicht in der Lage das Credential zu verwenden</v>
      </c>
    </row>
    <row r="38" customFormat="false" ht="34" hidden="false" customHeight="false" outlineLevel="0" collapsed="false">
      <c r="A38" s="73" t="s">
        <v>265</v>
      </c>
      <c r="B38" s="76" t="str">
        <f aca="false">IFERROR(__xludf.dummyfunction("googletranslate(vlookup(A38,ProcessDefinitionsTab,2, FALSE),""en"",TargetLang)"),"Zustimmung Domain Allgemeine")</f>
        <v>Zustimmung Domain Allgemeine</v>
      </c>
      <c r="C38" s="76" t="str">
        <f aca="false">IFERROR(__xludf.dummyfunction("googletranslate(vlookup(A38,ProcessDefinitionsTab,3, FALSE),""en"",TargetLang)"),"Allgemeine Anforderungen an die Einwilligung Domain atomarer Prozesse")</f>
        <v>Allgemeine Anforderungen an die Einwilligung Domain atomarer Prozesse</v>
      </c>
      <c r="D38" s="76" t="s">
        <v>49</v>
      </c>
      <c r="E38" s="76" t="s">
        <v>49</v>
      </c>
    </row>
    <row r="39" customFormat="false" ht="255" hidden="false" customHeight="false" outlineLevel="0" collapsed="false">
      <c r="A39" s="73" t="s">
        <v>268</v>
      </c>
      <c r="B39" s="76" t="str">
        <f aca="false">IFERROR(__xludf.dummyfunction("googletranslate(vlookup(A39,ProcessDefinitionsTab,2, FALSE),""en"",TargetLang)"),"Zustimmung Hinweis Formulierung")</f>
        <v>Zustimmung Hinweis Formulierung</v>
      </c>
      <c r="C39" s="76" t="str">
        <f aca="false">IFERROR(__xludf.dummyfunction("googletranslate(vlookup(A39,ProcessDefinitionsTab,3, FALSE),""en"",TargetLang)"),"Zustimmung Hinweis Formulierung ist der Prozess eine Zustimmung Mitteilung Aussage zu erzeugen, das beschreibt, welche persönlichen Daten sein, oder es kann sein, gesammelt; mit denen den Parteien der persönlichen Daten gemeinsam genutzt und welche Art vo"&amp;"n persönlichen Daten gemeinsam genutzt werden (wie zum Zeitpunkt der Präsentation bekannt); zu welchem ​​Zweck die Daten gesammelt, verwendet oder weitergegeben wird; das Risiko von Schäden und anderen Konsequenzen als Folge der Erfassung, Verwendung und "&amp;"Veröffentlichung; wie die persönlichen Daten werden behandelt und geschützt werden; die Zeitspanne, für die die Zustimmung Mitteilung Aussage anwendbar ist; und unter deren Zuständigkeit oder Behörde die Zustimmung Mitteilung Anweisung erteilt wird. Diese"&amp;"r Prozess soll mit allen möglichen Anforderungen von Zuständigkeitsvorschriften und Regelung durchgeführt werden.")</f>
        <v>Zustimmung Hinweis Formulierung ist der Prozess eine Zustimmung Mitteilung Aussage zu erzeugen, das beschreibt, welche persönlichen Daten sein, oder es kann sein, gesammelt; mit denen den Parteien der persönlichen Daten gemeinsam genutzt und welche Art von persönlichen Daten gemeinsam genutzt werden (wie zum Zeitpunkt der Präsentation bekannt); zu welchem ​​Zweck die Daten gesammelt, verwendet oder weitergegeben wird; das Risiko von Schäden und anderen Konsequenzen als Folge der Erfassung, Verwendung und Veröffentlichung; wie die persönlichen Daten werden behandelt und geschützt werden; die Zeitspanne, für die die Zustimmung Mitteilung Aussage anwendbar ist; und unter deren Zuständigkeit oder Behörde die Zustimmung Mitteilung Anweisung erteilt wird. Dieser Prozess soll mit allen möglichen Anforderungen von Zuständigkeitsvorschriften und Regelung durchgeführt werden.</v>
      </c>
      <c r="D39" s="76" t="str">
        <f aca="false">IFERROR(__xludf.dummyfunction("googletranslate(vlookup(A39,ProcessDefinitionsTab,4, FALSE),""en"",TargetLang)"),"Keine Zustimmung Hinweis Statement: Keine Zustimmung Mitteilung Anweisung vorhanden")</f>
        <v>Keine Zustimmung Hinweis Statement: Keine Zustimmung Mitteilung Anweisung vorhanden</v>
      </c>
      <c r="E39" s="76" t="str">
        <f aca="false">IFERROR(__xludf.dummyfunction("googletranslate(vlookup(A39,ProcessDefinitionsTab,5, FALSE),""en"",TargetLang)"),"Zustimmung Hinweis Statement: Eine Zustimmung Mitteilung Anweisung vorhanden")</f>
        <v>Zustimmung Hinweis Statement: Eine Zustimmung Mitteilung Anweisung vorhanden</v>
      </c>
    </row>
    <row r="40" customFormat="false" ht="51" hidden="false" customHeight="false" outlineLevel="0" collapsed="false">
      <c r="A40" s="73" t="s">
        <v>275</v>
      </c>
      <c r="B40" s="76" t="str">
        <f aca="false">IFERROR(__xludf.dummyfunction("googletranslate(vlookup(A40,ProcessDefinitionsTab,2, FALSE),""en"",TargetLang)"),"Zustimmung Hinweis Präsentation")</f>
        <v>Zustimmung Hinweis Präsentation</v>
      </c>
      <c r="C40" s="76" t="str">
        <f aca="false">IFERROR(__xludf.dummyfunction("googletranslate(vlookup(A40,ProcessDefinitionsTab,3, FALSE),""en"",TargetLang)"),"Zustimmung Unsere Präsentation ist der Prozess eine Zustimmung Mitteilung Aussage einer Person zu präsentieren.")</f>
        <v>Zustimmung Unsere Präsentation ist der Prozess eine Zustimmung Mitteilung Aussage einer Person zu präsentieren.</v>
      </c>
      <c r="D40" s="76" t="str">
        <f aca="false">IFERROR(__xludf.dummyfunction("googletranslate(vlookup(A40,ProcessDefinitionsTab,4, FALSE),""en"",TargetLang)"),"Zustimmung Hinweis Statement: Eine Zustimmung Mitteilung Anweisung vorhanden")</f>
        <v>Zustimmung Hinweis Statement: Eine Zustimmung Mitteilung Anweisung vorhanden</v>
      </c>
      <c r="E40" s="76" t="str">
        <f aca="false">IFERROR(__xludf.dummyfunction("googletranslate(vlookup(A40,ProcessDefinitionsTab,5, FALSE),""en"",TargetLang)"),"Vorgestellt Zustimmung Hinweis Statement: Eine Zustimmung Mitteilung Aussage wurde an einer Person vorgestellt")</f>
        <v>Vorgestellt Zustimmung Hinweis Statement: Eine Zustimmung Mitteilung Aussage wurde an einer Person vorgestellt</v>
      </c>
    </row>
    <row r="41" customFormat="false" ht="102" hidden="false" customHeight="false" outlineLevel="0" collapsed="false">
      <c r="A41" s="73" t="s">
        <v>281</v>
      </c>
      <c r="B41" s="76" t="str">
        <f aca="false">IFERROR(__xludf.dummyfunction("googletranslate(vlookup(A41,ProcessDefinitionsTab,2, FALSE),""en"",TargetLang)"),"Zustimmung anfordern")</f>
        <v>Zustimmung anfordern</v>
      </c>
      <c r="C41" s="76" t="str">
        <f aca="false">IFERROR(__xludf.dummyfunction("googletranslate(vlookup(A41,ProcessDefinitionsTab,3, FALSE),""en"",TargetLang)"),"Zustimmung Antrag ist der Prozess, eine Person zu fragen, zustimmen Zustimmung zur Verfügung zu stellen ( „Ja“) oder Rückgang Zustimmung zur Verfügung zu stellen ( „Nein“), basierend auf dem Inhalt einer vorgelegte Zustimmung Mitteilung Erklärung, was ent"&amp;"weder zu einem „Ja“ oder „Nein “Zustimmung Entscheidung.")</f>
        <v>Zustimmung Antrag ist der Prozess, eine Person zu fragen, zustimmen Zustimmung zur Verfügung zu stellen ( „Ja“) oder Rückgang Zustimmung zur Verfügung zu stellen ( „Nein“), basierend auf dem Inhalt einer vorgelegte Zustimmung Mitteilung Erklärung, was entweder zu einem „Ja“ oder „Nein “Zustimmung Entscheidung.</v>
      </c>
      <c r="D41" s="76" t="str">
        <f aca="false">IFERROR(__xludf.dummyfunction("googletranslate(vlookup(A41,ProcessDefinitionsTab,4, FALSE),""en"",TargetLang)"),"Vorgestellt Zustimmung Hinweis Statement: Eine Zustimmung Mitteilung Aussage wurde an einer Person vorgestellt")</f>
        <v>Vorgestellt Zustimmung Hinweis Statement: Eine Zustimmung Mitteilung Aussage wurde an einer Person vorgestellt</v>
      </c>
      <c r="E41" s="76" t="str">
        <f aca="false">IFERROR(__xludf.dummyfunction("googletranslate(vlookup(A41,ProcessDefinitionsTab,5, FALSE),""en"",TargetLang)"),"Zustimmung Beschluss: Eine Zustimmung Entscheidung besteht")</f>
        <v>Zustimmung Beschluss: Eine Zustimmung Entscheidung besteht</v>
      </c>
    </row>
    <row r="42" customFormat="false" ht="187" hidden="false" customHeight="false" outlineLevel="0" collapsed="false">
      <c r="A42" s="73" t="s">
        <v>287</v>
      </c>
      <c r="B42" s="76" t="str">
        <f aca="false">IFERROR(__xludf.dummyfunction("googletranslate(vlookup(A42,ProcessDefinitionsTab,2, FALSE),""en"",TargetLang)"),"Zustimmung Registrierung")</f>
        <v>Zustimmung Registrierung</v>
      </c>
      <c r="C42" s="76" t="str">
        <f aca="false">IFERROR(__xludf.dummyfunction("googletranslate(vlookup(A42,ProcessDefinitionsTab,3, FALSE),""en"",TargetLang)"),"Zustimmung Registrierung ist der Prozess der Zustimmung Bekanntmachung Erklärung der Speicherung und die damit verbundene Zustimmung Entscheidung der Person. Darüber hinaus Informationen über die Person, die Version der Zustimmung Mitteilung Aussage, die "&amp;"vorgestellt wurde, das Datum und die Zeit, die die Zustimmung Bekanntmachung Erklärung vorgelegt wurde, und gegebenenfalls können das Ablaufdatum für die Genehmigung Entscheidung gespeichert werden. Sobald die Zustimmung Informationen gespeichert wurden, "&amp;"machte eine Benachrichtigung über die Genehmigung Entscheidung an die betreffenden Parteien auf Zustimmung Entscheidung erteilt wird.")</f>
        <v>Zustimmung Registrierung ist der Prozess der Zustimmung Bekanntmachung Erklärung der Speicherung und die damit verbundene Zustimmung Entscheidung der Person. Darüber hinaus Informationen über die Person, die Version der Zustimmung Mitteilung Aussage, die vorgestellt wurde, das Datum und die Zeit, die die Zustimmung Bekanntmachung Erklärung vorgelegt wurde, und gegebenenfalls können das Ablaufdatum für die Genehmigung Entscheidung gespeichert werden. Sobald die Zustimmung Informationen gespeichert wurden, machte eine Benachrichtigung über die Genehmigung Entscheidung an die betreffenden Parteien auf Zustimmung Entscheidung erteilt wird.</v>
      </c>
      <c r="D42" s="76" t="str">
        <f aca="false">IFERROR(__xludf.dummyfunction("googletranslate(vlookup(A42,ProcessDefinitionsTab,4, FALSE),""en"",TargetLang)"),"Zustimmung Beschluss: Eine Zustimmung Entscheidung besteht")</f>
        <v>Zustimmung Beschluss: Eine Zustimmung Entscheidung besteht</v>
      </c>
      <c r="E42" s="76" t="str">
        <f aca="false">IFERROR(__xludf.dummyfunction("googletranslate(vlookup(A42,ProcessDefinitionsTab,5, FALSE),""en"",TargetLang)"),"Stored Zustimmung Entscheidung: Eine gespeicherte Zustimmung Entscheidung besteht")</f>
        <v>Stored Zustimmung Entscheidung: Eine gespeicherte Zustimmung Entscheidung besteht</v>
      </c>
    </row>
    <row r="43" customFormat="false" ht="68" hidden="false" customHeight="false" outlineLevel="0" collapsed="false">
      <c r="A43" s="73" t="s">
        <v>293</v>
      </c>
      <c r="B43" s="76" t="str">
        <f aca="false">IFERROR(__xludf.dummyfunction("googletranslate(vlookup(A43,ProcessDefinitionsTab,2, FALSE),""en"",TargetLang)"),"Zustimmung Bewertung")</f>
        <v>Zustimmung Bewertung</v>
      </c>
      <c r="C43" s="76" t="str">
        <f aca="false">IFERROR(__xludf.dummyfunction("googletranslate(vlookup(A43,ProcessDefinitionsTab,3, FALSE),""en"",TargetLang)"),"Die Zustimmung der Bewertung ist der Prozess der Herstellung der Details einer gespeicherten Konsententscheidungsfindung sichtbar für die Person, die die Zustimmung zur Verfügung gestellt.")</f>
        <v>Die Zustimmung der Bewertung ist der Prozess der Herstellung der Details einer gespeicherten Konsententscheidungsfindung sichtbar für die Person, die die Zustimmung zur Verfügung gestellt.</v>
      </c>
      <c r="D43" s="76" t="str">
        <f aca="false">IFERROR(__xludf.dummyfunction("googletranslate(vlookup(A43,ProcessDefinitionsTab,4, FALSE),""en"",TargetLang)"),"Stored Zustimmung Entscheidung: Eine gespeicherte Zustimmung Entscheidung besteht")</f>
        <v>Stored Zustimmung Entscheidung: Eine gespeicherte Zustimmung Entscheidung besteht</v>
      </c>
      <c r="E43" s="76" t="str">
        <f aca="false">IFERROR(__xludf.dummyfunction("googletranslate(vlookup(A43,ProcessDefinitionsTab,5, FALSE),""en"",TargetLang)"),"Stored Zustimmung Entscheidung: Eine gespeicherte Zustimmung Entscheidung besteht")</f>
        <v>Stored Zustimmung Entscheidung: Eine gespeicherte Zustimmung Entscheidung besteht</v>
      </c>
    </row>
    <row r="44" customFormat="false" ht="51" hidden="false" customHeight="false" outlineLevel="0" collapsed="false">
      <c r="A44" s="73" t="s">
        <v>298</v>
      </c>
      <c r="B44" s="76" t="str">
        <f aca="false">IFERROR(__xludf.dummyfunction("googletranslate(vlookup(A44,ProcessDefinitionsTab,2, FALSE),""en"",TargetLang)"),"Zustimmung Erneuerung")</f>
        <v>Zustimmung Erneuerung</v>
      </c>
      <c r="C44" s="76" t="str">
        <f aca="false">IFERROR(__xludf.dummyfunction("googletranslate(vlookup(A44,ProcessDefinitionsTab,3, FALSE),""en"",TargetLang)"),"Zustimmung Erneuerung ist der Prozess, die Gültigkeitsdauer einer „Ja“ Zustimmung Entscheidung der Verlängerung durch ein Ablaufdatum Grenze erhöht wird.")</f>
        <v>Zustimmung Erneuerung ist der Prozess, die Gültigkeitsdauer einer „Ja“ Zustimmung Entscheidung der Verlängerung durch ein Ablaufdatum Grenze erhöht wird.</v>
      </c>
      <c r="D44" s="76" t="str">
        <f aca="false">IFERROR(__xludf.dummyfunction("googletranslate(vlookup(A44,ProcessDefinitionsTab,4, FALSE),""en"",TargetLang)"),"Stored Zustimmung Entscheidung: Eine gespeicherte Zustimmung Entscheidung besteht")</f>
        <v>Stored Zustimmung Entscheidung: Eine gespeicherte Zustimmung Entscheidung besteht</v>
      </c>
      <c r="E44" s="76" t="str">
        <f aca="false">IFERROR(__xludf.dummyfunction("googletranslate(vlookup(A44,ProcessDefinitionsTab,5, FALSE),""en"",TargetLang)"),"Aktualisiert Zustimmung Entscheidung: Eine gespeicherte Zustimmung Entscheidung wurde aktualisiert")</f>
        <v>Aktualisiert Zustimmung Entscheidung: Eine gespeicherte Zustimmung Entscheidung wurde aktualisiert</v>
      </c>
    </row>
    <row r="45" customFormat="false" ht="51" hidden="false" customHeight="false" outlineLevel="0" collapsed="false">
      <c r="A45" s="73" t="s">
        <v>304</v>
      </c>
      <c r="B45" s="76" t="str">
        <f aca="false">IFERROR(__xludf.dummyfunction("googletranslate(vlookup(A45,ProcessDefinitionsTab,2, FALSE),""en"",TargetLang)"),"Zustimmung Expiration")</f>
        <v>Zustimmung Expiration</v>
      </c>
      <c r="C45" s="76" t="str">
        <f aca="false">IFERROR(__xludf.dummyfunction("googletranslate(vlookup(A45,ProcessDefinitionsTab,3, FALSE),""en"",TargetLang)"),"„Ja“ Zustimmung Entscheidung als Folge der Terminüberschreitung ein Ablaufdatum Grenze Zustimmung Ablauf ist der Prozess um die Gültigkeit eines der Aussetzung.")</f>
        <v>„Ja“ Zustimmung Entscheidung als Folge der Terminüberschreitung ein Ablaufdatum Grenze Zustimmung Ablauf ist der Prozess um die Gültigkeit eines der Aussetzung.</v>
      </c>
      <c r="D45" s="76" t="str">
        <f aca="false">IFERROR(__xludf.dummyfunction("googletranslate(vlookup(A45,ProcessDefinitionsTab,4, FALSE),""en"",TargetLang)"),"Stored Zustimmung Entscheidung: Eine gespeicherte Zustimmung Entscheidung besteht")</f>
        <v>Stored Zustimmung Entscheidung: Eine gespeicherte Zustimmung Entscheidung besteht</v>
      </c>
      <c r="E45" s="76" t="str">
        <f aca="false">IFERROR(__xludf.dummyfunction("googletranslate(vlookup(A45,ProcessDefinitionsTab,5, FALSE),""en"",TargetLang)"),"Aktualisiert Zustimmung Entscheidung: Eine gespeicherte Zustimmung Entscheidung wurde aktualisiert")</f>
        <v>Aktualisiert Zustimmung Entscheidung: Eine gespeicherte Zustimmung Entscheidung wurde aktualisiert</v>
      </c>
    </row>
    <row r="46" customFormat="false" ht="85" hidden="false" customHeight="false" outlineLevel="0" collapsed="false">
      <c r="A46" s="73" t="s">
        <v>309</v>
      </c>
      <c r="B46" s="76" t="str">
        <f aca="false">IFERROR(__xludf.dummyfunction("googletranslate(vlookup(A46,ProcessDefinitionsTab,2, FALSE),""en"",TargetLang)"),"Zustimmung Widerruf")</f>
        <v>Zustimmung Widerruf</v>
      </c>
      <c r="C46" s="76" t="str">
        <f aca="false">IFERROR(__xludf.dummyfunction("googletranslate(vlookup(A46,ProcessDefinitionsTab,3, FALSE),""en"",TargetLang)"),"Zustimmung Widerruf ist der Prozess um die Gültigkeit eines der Aussetzung „Ja“ Zustimmung Entscheidung als Ergebnis eines ausdrücklichen Widerruf der Zustimmung durch die Person (das heißt, eine „Ja“ Zustimmung Entscheidung wird in eine „Nein“ Zustimmung"&amp;" Entscheidung umgewandelt).")</f>
        <v>Zustimmung Widerruf ist der Prozess um die Gültigkeit eines der Aussetzung „Ja“ Zustimmung Entscheidung als Ergebnis eines ausdrücklichen Widerruf der Zustimmung durch die Person (das heißt, eine „Ja“ Zustimmung Entscheidung wird in eine „Nein“ Zustimmung Entscheidung umgewandelt).</v>
      </c>
      <c r="D46" s="76" t="str">
        <f aca="false">IFERROR(__xludf.dummyfunction("googletranslate(vlookup(A46,ProcessDefinitionsTab,4, FALSE),""en"",TargetLang)"),"Stored Zustimmung Entscheidung: Eine gespeicherte Zustimmung Entscheidung besteht")</f>
        <v>Stored Zustimmung Entscheidung: Eine gespeicherte Zustimmung Entscheidung besteht</v>
      </c>
      <c r="E46" s="76" t="str">
        <f aca="false">IFERROR(__xludf.dummyfunction("googletranslate(vlookup(A46,ProcessDefinitionsTab,5, FALSE),""en"",TargetLang)"),"Aktualisiert Zustimmung Entscheidung: Eine gespeicherte Zustimmung Entscheidung wurde aktualisiert")</f>
        <v>Aktualisiert Zustimmung Entscheidung: Eine gespeicherte Zustimmung Entscheidung wurde aktualisiert</v>
      </c>
    </row>
    <row r="47" customFormat="false" ht="34" hidden="false" customHeight="false" outlineLevel="0" collapsed="false">
      <c r="A47" s="73" t="s">
        <v>314</v>
      </c>
      <c r="B47" s="76" t="str">
        <f aca="false">IFERROR(__xludf.dummyfunction("googletranslate(vlookup(A47,ProcessDefinitionsTab,2, FALSE),""en"",TargetLang)"),"Signature Domain Allgemein")</f>
        <v>Signature Domain Allgemein</v>
      </c>
      <c r="C47" s="76" t="str">
        <f aca="false">IFERROR(__xludf.dummyfunction("googletranslate(vlookup(A47,ProcessDefinitionsTab,3, FALSE),""en"",TargetLang)"),"Allgemeine Anforderungen an die Signatur Domain atomaren Prozesse")</f>
        <v>Allgemeine Anforderungen an die Signatur Domain atomaren Prozesse</v>
      </c>
      <c r="D47" s="76" t="s">
        <v>49</v>
      </c>
      <c r="E47" s="76" t="s">
        <v>49</v>
      </c>
    </row>
    <row r="48" customFormat="false" ht="17" hidden="false" customHeight="false" outlineLevel="0" collapsed="false">
      <c r="A48" s="73" t="s">
        <v>317</v>
      </c>
      <c r="B48" s="76" t="str">
        <f aca="false">IFERROR(__xludf.dummyfunction("googletranslate(vlookup(A48,ProcessDefinitionsTab,2, FALSE),""en"",TargetLang)"),"Signaturerstellungs")</f>
        <v>Signaturerstellungs</v>
      </c>
      <c r="C48" s="76" t="str">
        <f aca="false">IFERROR(__xludf.dummyfunction("googletranslate(vlookup(A48,ProcessDefinitionsTab,3, FALSE),""en"",TargetLang)"),"Signaturerstellung ist der Prozess, um eine Signatur zu schaffen.")</f>
        <v>Signaturerstellung ist der Prozess, um eine Signatur zu schaffen.</v>
      </c>
      <c r="D48" s="76" t="str">
        <f aca="false">IFERROR(__xludf.dummyfunction("googletranslate(vlookup(A48,ProcessDefinitionsTab,4, FALSE),""en"",TargetLang)"),"Keine Signatur: Keine Signatur vorhanden")</f>
        <v>Keine Signatur: Keine Signatur vorhanden</v>
      </c>
      <c r="E48" s="76" t="str">
        <f aca="false">IFERROR(__xludf.dummyfunction("googletranslate(vlookup(A48,ProcessDefinitionsTab,5, FALSE),""en"",TargetLang)"),"Unterschrift: Eine Signatur besteht")</f>
        <v>Unterschrift: Eine Signatur besteht</v>
      </c>
    </row>
    <row r="49" customFormat="false" ht="34" hidden="false" customHeight="false" outlineLevel="0" collapsed="false">
      <c r="A49" s="73" t="s">
        <v>322</v>
      </c>
      <c r="B49" s="76" t="str">
        <f aca="false">IFERROR(__xludf.dummyfunction("googletranslate(vlookup(A49,ProcessDefinitionsTab,2, FALSE),""en"",TargetLang)"),"Signaturüberprüfung")</f>
        <v>Signaturüberprüfung</v>
      </c>
      <c r="C49" s="76" t="str">
        <f aca="false">IFERROR(__xludf.dummyfunction("googletranslate(vlookup(A49,ProcessDefinitionsTab,3, FALSE),""en"",TargetLang)"),"Signaturüberprüfung ist der Prozess der Bestätigung, dass die Signatur gültig ist.")</f>
        <v>Signaturüberprüfung ist der Prozess der Bestätigung, dass die Signatur gültig ist.</v>
      </c>
      <c r="D49" s="76" t="str">
        <f aca="false">IFERROR(__xludf.dummyfunction("googletranslate(vlookup(A49,ProcessDefinitionsTab,4, FALSE),""en"",TargetLang)"),"Unterschrift: Eine Signatur besteht")</f>
        <v>Unterschrift: Eine Signatur besteht</v>
      </c>
      <c r="E49" s="76" t="str">
        <f aca="false">IFERROR(__xludf.dummyfunction("googletranslate(vlookup(A49,ProcessDefinitionsTab,5, FALSE),""en"",TargetLang)"),"Geprüft Signatur: Die Signatur ist gültig")</f>
        <v>Geprüft Signatur: Die Signatur ist gültig</v>
      </c>
    </row>
    <row r="50" customFormat="false" ht="15.75" hidden="false" customHeight="true" outlineLevel="0" collapsed="false">
      <c r="B50" s="251"/>
      <c r="C50" s="130"/>
    </row>
    <row r="51" customFormat="false" ht="15.75" hidden="false" customHeight="true" outlineLevel="0" collapsed="false">
      <c r="B51" s="251"/>
      <c r="C51" s="130"/>
    </row>
    <row r="52" customFormat="false" ht="15.75" hidden="false" customHeight="true" outlineLevel="0" collapsed="false">
      <c r="B52" s="251"/>
      <c r="C52" s="130"/>
    </row>
    <row r="53" customFormat="false" ht="15.75" hidden="false" customHeight="true" outlineLevel="0" collapsed="false">
      <c r="B53" s="251"/>
      <c r="C53" s="130"/>
    </row>
    <row r="54" customFormat="false" ht="15.75" hidden="false" customHeight="true" outlineLevel="0" collapsed="false">
      <c r="B54" s="251"/>
      <c r="C54" s="130"/>
    </row>
    <row r="55" customFormat="false" ht="15.75" hidden="false" customHeight="true" outlineLevel="0" collapsed="false">
      <c r="B55" s="251"/>
      <c r="C55" s="130"/>
    </row>
    <row r="56" customFormat="false" ht="15.75" hidden="false" customHeight="true" outlineLevel="0" collapsed="false">
      <c r="B56" s="251"/>
      <c r="C56" s="130"/>
    </row>
    <row r="57" customFormat="false" ht="15.75" hidden="false" customHeight="true" outlineLevel="0" collapsed="false">
      <c r="B57" s="251"/>
      <c r="C57" s="130"/>
    </row>
    <row r="58" customFormat="false" ht="15.75" hidden="false" customHeight="true" outlineLevel="0" collapsed="false">
      <c r="B58" s="251"/>
      <c r="C58" s="130"/>
    </row>
    <row r="59" customFormat="false" ht="15.75" hidden="false" customHeight="true" outlineLevel="0" collapsed="false">
      <c r="B59" s="251"/>
      <c r="C59" s="130"/>
    </row>
    <row r="60" customFormat="false" ht="15.75" hidden="false" customHeight="true" outlineLevel="0" collapsed="false">
      <c r="B60" s="251"/>
      <c r="C60" s="130"/>
    </row>
    <row r="61" customFormat="false" ht="15.75" hidden="false" customHeight="true" outlineLevel="0" collapsed="false">
      <c r="B61" s="251"/>
      <c r="C61" s="130"/>
    </row>
    <row r="62" customFormat="false" ht="15.75" hidden="false" customHeight="true" outlineLevel="0" collapsed="false">
      <c r="B62" s="251"/>
      <c r="C62" s="130"/>
    </row>
    <row r="63" customFormat="false" ht="15.75" hidden="false" customHeight="true" outlineLevel="0" collapsed="false">
      <c r="B63" s="251"/>
      <c r="C63" s="130"/>
    </row>
    <row r="64" customFormat="false" ht="15.75" hidden="false" customHeight="true" outlineLevel="0" collapsed="false">
      <c r="B64" s="251"/>
      <c r="C64" s="130"/>
    </row>
    <row r="65" customFormat="false" ht="15.75" hidden="false" customHeight="true" outlineLevel="0" collapsed="false">
      <c r="B65" s="251"/>
      <c r="C65" s="130"/>
    </row>
    <row r="66" customFormat="false" ht="15.75" hidden="false" customHeight="true" outlineLevel="0" collapsed="false">
      <c r="B66" s="251"/>
      <c r="C66" s="130"/>
    </row>
    <row r="67" customFormat="false" ht="15.75" hidden="false" customHeight="true" outlineLevel="0" collapsed="false">
      <c r="B67" s="251"/>
      <c r="C67" s="130"/>
    </row>
    <row r="68" customFormat="false" ht="15.75" hidden="false" customHeight="true" outlineLevel="0" collapsed="false">
      <c r="B68" s="251"/>
      <c r="C68" s="130"/>
    </row>
    <row r="69" customFormat="false" ht="15.75" hidden="false" customHeight="true" outlineLevel="0" collapsed="false">
      <c r="B69" s="251"/>
      <c r="C69" s="130"/>
    </row>
    <row r="70" customFormat="false" ht="15.75" hidden="false" customHeight="true" outlineLevel="0" collapsed="false">
      <c r="B70" s="251"/>
      <c r="C70" s="130"/>
    </row>
    <row r="71" customFormat="false" ht="15.75" hidden="false" customHeight="true" outlineLevel="0" collapsed="false">
      <c r="B71" s="251"/>
      <c r="C71" s="130"/>
    </row>
    <row r="72" customFormat="false" ht="15.75" hidden="false" customHeight="true" outlineLevel="0" collapsed="false">
      <c r="B72" s="251"/>
      <c r="C72" s="130"/>
    </row>
    <row r="73" customFormat="false" ht="15.75" hidden="false" customHeight="true" outlineLevel="0" collapsed="false">
      <c r="B73" s="251"/>
      <c r="C73" s="130"/>
    </row>
    <row r="74" customFormat="false" ht="15.75" hidden="false" customHeight="true" outlineLevel="0" collapsed="false">
      <c r="B74" s="251"/>
      <c r="C74" s="130"/>
    </row>
    <row r="75" customFormat="false" ht="15.75" hidden="false" customHeight="true" outlineLevel="0" collapsed="false">
      <c r="B75" s="251"/>
      <c r="C75" s="130"/>
    </row>
    <row r="76" customFormat="false" ht="15.75" hidden="false" customHeight="true" outlineLevel="0" collapsed="false">
      <c r="B76" s="251"/>
      <c r="C76" s="130"/>
    </row>
    <row r="77" customFormat="false" ht="15.75" hidden="false" customHeight="true" outlineLevel="0" collapsed="false">
      <c r="B77" s="251"/>
      <c r="C77" s="130"/>
    </row>
    <row r="78" customFormat="false" ht="15.75" hidden="false" customHeight="true" outlineLevel="0" collapsed="false">
      <c r="B78" s="251"/>
      <c r="C78" s="130"/>
    </row>
    <row r="79" customFormat="false" ht="15.75" hidden="false" customHeight="true" outlineLevel="0" collapsed="false">
      <c r="B79" s="251"/>
      <c r="C79" s="130"/>
    </row>
    <row r="80" customFormat="false" ht="15.75" hidden="false" customHeight="true" outlineLevel="0" collapsed="false">
      <c r="B80" s="251"/>
      <c r="C80" s="130"/>
    </row>
    <row r="81" customFormat="false" ht="15.75" hidden="false" customHeight="true" outlineLevel="0" collapsed="false">
      <c r="B81" s="251"/>
      <c r="C81" s="130"/>
    </row>
    <row r="82" customFormat="false" ht="15.75" hidden="false" customHeight="true" outlineLevel="0" collapsed="false">
      <c r="B82" s="251"/>
      <c r="C82" s="130"/>
    </row>
    <row r="83" customFormat="false" ht="15.75" hidden="false" customHeight="true" outlineLevel="0" collapsed="false">
      <c r="B83" s="251"/>
      <c r="C83" s="130"/>
    </row>
    <row r="84" customFormat="false" ht="15.75" hidden="false" customHeight="true" outlineLevel="0" collapsed="false">
      <c r="B84" s="251"/>
      <c r="C84" s="130"/>
    </row>
    <row r="85" customFormat="false" ht="15.75" hidden="false" customHeight="true" outlineLevel="0" collapsed="false">
      <c r="B85" s="251"/>
      <c r="C85" s="130"/>
    </row>
    <row r="86" customFormat="false" ht="15.75" hidden="false" customHeight="true" outlineLevel="0" collapsed="false">
      <c r="B86" s="251"/>
      <c r="C86" s="130"/>
    </row>
    <row r="87" customFormat="false" ht="15.75" hidden="false" customHeight="true" outlineLevel="0" collapsed="false">
      <c r="B87" s="251"/>
      <c r="C87" s="130"/>
    </row>
    <row r="88" customFormat="false" ht="15.75" hidden="false" customHeight="true" outlineLevel="0" collapsed="false">
      <c r="B88" s="251"/>
      <c r="C88" s="130"/>
    </row>
    <row r="89" customFormat="false" ht="15.75" hidden="false" customHeight="true" outlineLevel="0" collapsed="false">
      <c r="B89" s="251"/>
      <c r="C89" s="130"/>
    </row>
    <row r="90" customFormat="false" ht="15.75" hidden="false" customHeight="true" outlineLevel="0" collapsed="false">
      <c r="B90" s="251"/>
      <c r="C90" s="130"/>
    </row>
    <row r="91" customFormat="false" ht="15.75" hidden="false" customHeight="true" outlineLevel="0" collapsed="false">
      <c r="B91" s="251"/>
      <c r="C91" s="130"/>
    </row>
    <row r="92" customFormat="false" ht="15.75" hidden="false" customHeight="true" outlineLevel="0" collapsed="false">
      <c r="B92" s="251"/>
      <c r="C92" s="130"/>
    </row>
    <row r="93" customFormat="false" ht="15.75" hidden="false" customHeight="true" outlineLevel="0" collapsed="false">
      <c r="B93" s="251"/>
      <c r="C93" s="130"/>
    </row>
    <row r="94" customFormat="false" ht="15.75" hidden="false" customHeight="true" outlineLevel="0" collapsed="false">
      <c r="B94" s="251"/>
      <c r="C94" s="130"/>
    </row>
    <row r="95" customFormat="false" ht="15.75" hidden="false" customHeight="true" outlineLevel="0" collapsed="false">
      <c r="B95" s="251"/>
      <c r="C95" s="130"/>
    </row>
    <row r="96" customFormat="false" ht="15.75" hidden="false" customHeight="true" outlineLevel="0" collapsed="false">
      <c r="B96" s="251"/>
      <c r="C96" s="130"/>
    </row>
    <row r="97" customFormat="false" ht="15.75" hidden="false" customHeight="true" outlineLevel="0" collapsed="false">
      <c r="B97" s="251"/>
      <c r="C97" s="130"/>
    </row>
    <row r="98" customFormat="false" ht="15.75" hidden="false" customHeight="true" outlineLevel="0" collapsed="false">
      <c r="B98" s="251"/>
      <c r="C98" s="130"/>
    </row>
    <row r="99" customFormat="false" ht="15.75" hidden="false" customHeight="true" outlineLevel="0" collapsed="false">
      <c r="B99" s="251"/>
      <c r="C99" s="130"/>
    </row>
    <row r="100" customFormat="false" ht="15.75" hidden="false" customHeight="true" outlineLevel="0" collapsed="false">
      <c r="B100" s="251"/>
      <c r="C100" s="130"/>
    </row>
    <row r="101" customFormat="false" ht="15.75" hidden="false" customHeight="true" outlineLevel="0" collapsed="false">
      <c r="B101" s="251"/>
      <c r="C101" s="130"/>
    </row>
    <row r="102" customFormat="false" ht="15.75" hidden="false" customHeight="true" outlineLevel="0" collapsed="false">
      <c r="B102" s="251"/>
      <c r="C102" s="130"/>
    </row>
    <row r="103" customFormat="false" ht="15.75" hidden="false" customHeight="true" outlineLevel="0" collapsed="false">
      <c r="B103" s="251"/>
      <c r="C103" s="130"/>
    </row>
    <row r="104" customFormat="false" ht="15.75" hidden="false" customHeight="true" outlineLevel="0" collapsed="false">
      <c r="B104" s="251"/>
      <c r="C104" s="130"/>
    </row>
    <row r="105" customFormat="false" ht="15.75" hidden="false" customHeight="true" outlineLevel="0" collapsed="false">
      <c r="B105" s="251"/>
      <c r="C105" s="130"/>
    </row>
    <row r="106" customFormat="false" ht="15.75" hidden="false" customHeight="true" outlineLevel="0" collapsed="false">
      <c r="B106" s="251"/>
      <c r="C106" s="130"/>
    </row>
    <row r="107" customFormat="false" ht="15.75" hidden="false" customHeight="true" outlineLevel="0" collapsed="false">
      <c r="B107" s="251"/>
      <c r="C107" s="130"/>
    </row>
    <row r="108" customFormat="false" ht="15.75" hidden="false" customHeight="true" outlineLevel="0" collapsed="false">
      <c r="B108" s="251"/>
      <c r="C108" s="130"/>
    </row>
    <row r="109" customFormat="false" ht="15.75" hidden="false" customHeight="true" outlineLevel="0" collapsed="false">
      <c r="B109" s="251"/>
      <c r="C109" s="130"/>
    </row>
    <row r="110" customFormat="false" ht="15.75" hidden="false" customHeight="true" outlineLevel="0" collapsed="false">
      <c r="B110" s="251"/>
      <c r="C110" s="130"/>
    </row>
    <row r="111" customFormat="false" ht="15.75" hidden="false" customHeight="true" outlineLevel="0" collapsed="false">
      <c r="B111" s="251"/>
      <c r="C111" s="130"/>
    </row>
    <row r="112" customFormat="false" ht="15.75" hidden="false" customHeight="true" outlineLevel="0" collapsed="false">
      <c r="B112" s="251"/>
      <c r="C112" s="130"/>
    </row>
    <row r="113" customFormat="false" ht="15.75" hidden="false" customHeight="true" outlineLevel="0" collapsed="false">
      <c r="B113" s="251"/>
      <c r="C113" s="130"/>
    </row>
    <row r="114" customFormat="false" ht="15.75" hidden="false" customHeight="true" outlineLevel="0" collapsed="false">
      <c r="B114" s="251"/>
      <c r="C114" s="130"/>
    </row>
    <row r="115" customFormat="false" ht="15.75" hidden="false" customHeight="true" outlineLevel="0" collapsed="false">
      <c r="B115" s="251"/>
      <c r="C115" s="130"/>
    </row>
    <row r="116" customFormat="false" ht="15.75" hidden="false" customHeight="true" outlineLevel="0" collapsed="false">
      <c r="B116" s="251"/>
      <c r="C116" s="130"/>
    </row>
    <row r="117" customFormat="false" ht="15.75" hidden="false" customHeight="true" outlineLevel="0" collapsed="false">
      <c r="B117" s="251"/>
      <c r="C117" s="130"/>
    </row>
    <row r="118" customFormat="false" ht="15.75" hidden="false" customHeight="true" outlineLevel="0" collapsed="false">
      <c r="B118" s="251"/>
      <c r="C118" s="130"/>
    </row>
    <row r="119" customFormat="false" ht="15.75" hidden="false" customHeight="true" outlineLevel="0" collapsed="false">
      <c r="B119" s="251"/>
      <c r="C119" s="130"/>
    </row>
    <row r="120" customFormat="false" ht="15.75" hidden="false" customHeight="true" outlineLevel="0" collapsed="false">
      <c r="B120" s="251"/>
      <c r="C120" s="130"/>
    </row>
    <row r="121" customFormat="false" ht="15.75" hidden="false" customHeight="true" outlineLevel="0" collapsed="false">
      <c r="B121" s="251"/>
      <c r="C121" s="130"/>
    </row>
    <row r="122" customFormat="false" ht="15.75" hidden="false" customHeight="true" outlineLevel="0" collapsed="false">
      <c r="B122" s="251"/>
      <c r="C122" s="130"/>
    </row>
    <row r="123" customFormat="false" ht="15.75" hidden="false" customHeight="true" outlineLevel="0" collapsed="false">
      <c r="B123" s="251"/>
      <c r="C123" s="130"/>
    </row>
    <row r="124" customFormat="false" ht="15.75" hidden="false" customHeight="true" outlineLevel="0" collapsed="false">
      <c r="B124" s="251"/>
      <c r="C124" s="130"/>
    </row>
    <row r="125" customFormat="false" ht="15.75" hidden="false" customHeight="true" outlineLevel="0" collapsed="false">
      <c r="B125" s="251"/>
      <c r="C125" s="130"/>
    </row>
    <row r="126" customFormat="false" ht="15.75" hidden="false" customHeight="true" outlineLevel="0" collapsed="false">
      <c r="B126" s="251"/>
      <c r="C126" s="130"/>
    </row>
    <row r="127" customFormat="false" ht="15.75" hidden="false" customHeight="true" outlineLevel="0" collapsed="false">
      <c r="B127" s="251"/>
      <c r="C127" s="130"/>
    </row>
    <row r="128" customFormat="false" ht="15.75" hidden="false" customHeight="true" outlineLevel="0" collapsed="false">
      <c r="B128" s="251"/>
      <c r="C128" s="130"/>
    </row>
    <row r="129" customFormat="false" ht="15.75" hidden="false" customHeight="true" outlineLevel="0" collapsed="false">
      <c r="B129" s="251"/>
      <c r="C129" s="130"/>
    </row>
    <row r="130" customFormat="false" ht="15.75" hidden="false" customHeight="true" outlineLevel="0" collapsed="false">
      <c r="B130" s="251"/>
      <c r="C130" s="130"/>
    </row>
    <row r="131" customFormat="false" ht="15.75" hidden="false" customHeight="true" outlineLevel="0" collapsed="false">
      <c r="B131" s="251"/>
      <c r="C131" s="130"/>
    </row>
    <row r="132" customFormat="false" ht="15.75" hidden="false" customHeight="true" outlineLevel="0" collapsed="false">
      <c r="B132" s="251"/>
      <c r="C132" s="130"/>
    </row>
    <row r="133" customFormat="false" ht="15.75" hidden="false" customHeight="true" outlineLevel="0" collapsed="false">
      <c r="B133" s="251"/>
      <c r="C133" s="130"/>
    </row>
    <row r="134" customFormat="false" ht="15.75" hidden="false" customHeight="true" outlineLevel="0" collapsed="false">
      <c r="B134" s="251"/>
      <c r="C134" s="130"/>
    </row>
    <row r="135" customFormat="false" ht="15.75" hidden="false" customHeight="true" outlineLevel="0" collapsed="false">
      <c r="B135" s="251"/>
      <c r="C135" s="130"/>
    </row>
    <row r="136" customFormat="false" ht="15.75" hidden="false" customHeight="true" outlineLevel="0" collapsed="false">
      <c r="B136" s="251"/>
      <c r="C136" s="130"/>
    </row>
    <row r="137" customFormat="false" ht="15.75" hidden="false" customHeight="true" outlineLevel="0" collapsed="false">
      <c r="B137" s="251"/>
      <c r="C137" s="130"/>
    </row>
    <row r="138" customFormat="false" ht="15.75" hidden="false" customHeight="true" outlineLevel="0" collapsed="false">
      <c r="B138" s="251"/>
      <c r="C138" s="130"/>
    </row>
    <row r="139" customFormat="false" ht="15.75" hidden="false" customHeight="true" outlineLevel="0" collapsed="false">
      <c r="B139" s="251"/>
      <c r="C139" s="130"/>
    </row>
    <row r="140" customFormat="false" ht="15.75" hidden="false" customHeight="true" outlineLevel="0" collapsed="false">
      <c r="B140" s="251"/>
      <c r="C140" s="130"/>
    </row>
    <row r="141" customFormat="false" ht="15.75" hidden="false" customHeight="true" outlineLevel="0" collapsed="false">
      <c r="B141" s="251"/>
      <c r="C141" s="130"/>
    </row>
    <row r="142" customFormat="false" ht="15.75" hidden="false" customHeight="true" outlineLevel="0" collapsed="false">
      <c r="B142" s="251"/>
      <c r="C142" s="130"/>
    </row>
    <row r="143" customFormat="false" ht="15.75" hidden="false" customHeight="true" outlineLevel="0" collapsed="false">
      <c r="B143" s="251"/>
      <c r="C143" s="130"/>
    </row>
    <row r="144" customFormat="false" ht="15.75" hidden="false" customHeight="true" outlineLevel="0" collapsed="false">
      <c r="B144" s="251"/>
      <c r="C144" s="130"/>
    </row>
    <row r="145" customFormat="false" ht="15.75" hidden="false" customHeight="true" outlineLevel="0" collapsed="false">
      <c r="B145" s="251"/>
      <c r="C145" s="130"/>
    </row>
    <row r="146" customFormat="false" ht="15.75" hidden="false" customHeight="true" outlineLevel="0" collapsed="false">
      <c r="B146" s="251"/>
      <c r="C146" s="130"/>
    </row>
    <row r="147" customFormat="false" ht="15.75" hidden="false" customHeight="true" outlineLevel="0" collapsed="false">
      <c r="B147" s="251"/>
      <c r="C147" s="130"/>
    </row>
    <row r="148" customFormat="false" ht="15.75" hidden="false" customHeight="true" outlineLevel="0" collapsed="false">
      <c r="B148" s="251"/>
      <c r="C148" s="130"/>
    </row>
    <row r="149" customFormat="false" ht="15.75" hidden="false" customHeight="true" outlineLevel="0" collapsed="false">
      <c r="B149" s="251"/>
      <c r="C149" s="130"/>
    </row>
    <row r="150" customFormat="false" ht="15.75" hidden="false" customHeight="true" outlineLevel="0" collapsed="false">
      <c r="B150" s="251"/>
      <c r="C150" s="130"/>
    </row>
    <row r="151" customFormat="false" ht="15.75" hidden="false" customHeight="true" outlineLevel="0" collapsed="false">
      <c r="B151" s="251"/>
      <c r="C151" s="130"/>
    </row>
    <row r="152" customFormat="false" ht="15.75" hidden="false" customHeight="true" outlineLevel="0" collapsed="false">
      <c r="B152" s="251"/>
      <c r="C152" s="130"/>
    </row>
    <row r="153" customFormat="false" ht="15.75" hidden="false" customHeight="true" outlineLevel="0" collapsed="false">
      <c r="B153" s="251"/>
      <c r="C153" s="130"/>
    </row>
    <row r="154" customFormat="false" ht="15.75" hidden="false" customHeight="true" outlineLevel="0" collapsed="false">
      <c r="B154" s="251"/>
      <c r="C154" s="130"/>
    </row>
    <row r="155" customFormat="false" ht="15.75" hidden="false" customHeight="true" outlineLevel="0" collapsed="false">
      <c r="B155" s="251"/>
      <c r="C155" s="130"/>
    </row>
    <row r="156" customFormat="false" ht="15.75" hidden="false" customHeight="true" outlineLevel="0" collapsed="false">
      <c r="B156" s="251"/>
      <c r="C156" s="130"/>
    </row>
    <row r="157" customFormat="false" ht="15.75" hidden="false" customHeight="true" outlineLevel="0" collapsed="false">
      <c r="B157" s="251"/>
      <c r="C157" s="130"/>
    </row>
    <row r="158" customFormat="false" ht="15.75" hidden="false" customHeight="true" outlineLevel="0" collapsed="false">
      <c r="B158" s="251"/>
      <c r="C158" s="130"/>
    </row>
    <row r="159" customFormat="false" ht="15.75" hidden="false" customHeight="true" outlineLevel="0" collapsed="false">
      <c r="B159" s="251"/>
      <c r="C159" s="130"/>
    </row>
    <row r="160" customFormat="false" ht="15.75" hidden="false" customHeight="true" outlineLevel="0" collapsed="false">
      <c r="B160" s="251"/>
      <c r="C160" s="130"/>
    </row>
    <row r="161" customFormat="false" ht="15.75" hidden="false" customHeight="true" outlineLevel="0" collapsed="false">
      <c r="B161" s="251"/>
      <c r="C161" s="130"/>
    </row>
    <row r="162" customFormat="false" ht="15.75" hidden="false" customHeight="true" outlineLevel="0" collapsed="false">
      <c r="B162" s="251"/>
      <c r="C162" s="130"/>
    </row>
    <row r="163" customFormat="false" ht="15.75" hidden="false" customHeight="true" outlineLevel="0" collapsed="false">
      <c r="B163" s="251"/>
      <c r="C163" s="130"/>
    </row>
    <row r="164" customFormat="false" ht="15.75" hidden="false" customHeight="true" outlineLevel="0" collapsed="false">
      <c r="B164" s="251"/>
      <c r="C164" s="130"/>
    </row>
    <row r="165" customFormat="false" ht="15.75" hidden="false" customHeight="true" outlineLevel="0" collapsed="false">
      <c r="B165" s="251"/>
      <c r="C165" s="130"/>
    </row>
    <row r="166" customFormat="false" ht="15.75" hidden="false" customHeight="true" outlineLevel="0" collapsed="false">
      <c r="B166" s="251"/>
      <c r="C166" s="130"/>
    </row>
    <row r="167" customFormat="false" ht="15.75" hidden="false" customHeight="true" outlineLevel="0" collapsed="false">
      <c r="B167" s="251"/>
      <c r="C167" s="130"/>
    </row>
    <row r="168" customFormat="false" ht="15.75" hidden="false" customHeight="true" outlineLevel="0" collapsed="false">
      <c r="B168" s="251"/>
      <c r="C168" s="130"/>
    </row>
    <row r="169" customFormat="false" ht="15.75" hidden="false" customHeight="true" outlineLevel="0" collapsed="false">
      <c r="B169" s="251"/>
      <c r="C169" s="130"/>
    </row>
    <row r="170" customFormat="false" ht="15.75" hidden="false" customHeight="true" outlineLevel="0" collapsed="false">
      <c r="B170" s="251"/>
      <c r="C170" s="130"/>
    </row>
    <row r="171" customFormat="false" ht="15.75" hidden="false" customHeight="true" outlineLevel="0" collapsed="false">
      <c r="B171" s="251"/>
      <c r="C171" s="130"/>
    </row>
    <row r="172" customFormat="false" ht="15.75" hidden="false" customHeight="true" outlineLevel="0" collapsed="false">
      <c r="B172" s="251"/>
      <c r="C172" s="130"/>
    </row>
    <row r="173" customFormat="false" ht="15.75" hidden="false" customHeight="true" outlineLevel="0" collapsed="false">
      <c r="B173" s="251"/>
      <c r="C173" s="130"/>
    </row>
    <row r="174" customFormat="false" ht="15.75" hidden="false" customHeight="true" outlineLevel="0" collapsed="false">
      <c r="B174" s="251"/>
      <c r="C174" s="130"/>
    </row>
    <row r="175" customFormat="false" ht="15.75" hidden="false" customHeight="true" outlineLevel="0" collapsed="false">
      <c r="B175" s="251"/>
      <c r="C175" s="130"/>
    </row>
    <row r="176" customFormat="false" ht="15.75" hidden="false" customHeight="true" outlineLevel="0" collapsed="false">
      <c r="B176" s="251"/>
      <c r="C176" s="130"/>
    </row>
    <row r="177" customFormat="false" ht="15.75" hidden="false" customHeight="true" outlineLevel="0" collapsed="false">
      <c r="B177" s="251"/>
      <c r="C177" s="130"/>
    </row>
    <row r="178" customFormat="false" ht="15.75" hidden="false" customHeight="true" outlineLevel="0" collapsed="false">
      <c r="B178" s="251"/>
      <c r="C178" s="130"/>
    </row>
    <row r="179" customFormat="false" ht="15.75" hidden="false" customHeight="true" outlineLevel="0" collapsed="false">
      <c r="B179" s="251"/>
      <c r="C179" s="130"/>
    </row>
    <row r="180" customFormat="false" ht="15.75" hidden="false" customHeight="true" outlineLevel="0" collapsed="false">
      <c r="B180" s="251"/>
      <c r="C180" s="130"/>
    </row>
    <row r="181" customFormat="false" ht="15.75" hidden="false" customHeight="true" outlineLevel="0" collapsed="false">
      <c r="B181" s="251"/>
      <c r="C181" s="130"/>
    </row>
    <row r="182" customFormat="false" ht="15.75" hidden="false" customHeight="true" outlineLevel="0" collapsed="false">
      <c r="B182" s="251"/>
      <c r="C182" s="130"/>
    </row>
    <row r="183" customFormat="false" ht="15.75" hidden="false" customHeight="true" outlineLevel="0" collapsed="false">
      <c r="B183" s="251"/>
      <c r="C183" s="130"/>
    </row>
    <row r="184" customFormat="false" ht="15.75" hidden="false" customHeight="true" outlineLevel="0" collapsed="false">
      <c r="B184" s="251"/>
      <c r="C184" s="130"/>
    </row>
    <row r="185" customFormat="false" ht="15.75" hidden="false" customHeight="true" outlineLevel="0" collapsed="false">
      <c r="B185" s="251"/>
      <c r="C185" s="130"/>
    </row>
    <row r="186" customFormat="false" ht="15.75" hidden="false" customHeight="true" outlineLevel="0" collapsed="false">
      <c r="B186" s="251"/>
      <c r="C186" s="130"/>
    </row>
    <row r="187" customFormat="false" ht="15.75" hidden="false" customHeight="true" outlineLevel="0" collapsed="false">
      <c r="B187" s="251"/>
      <c r="C187" s="130"/>
    </row>
    <row r="188" customFormat="false" ht="15.75" hidden="false" customHeight="true" outlineLevel="0" collapsed="false">
      <c r="B188" s="251"/>
      <c r="C188" s="130"/>
    </row>
    <row r="189" customFormat="false" ht="15.75" hidden="false" customHeight="true" outlineLevel="0" collapsed="false">
      <c r="B189" s="251"/>
      <c r="C189" s="130"/>
    </row>
    <row r="190" customFormat="false" ht="15.75" hidden="false" customHeight="true" outlineLevel="0" collapsed="false">
      <c r="B190" s="251"/>
      <c r="C190" s="130"/>
    </row>
    <row r="191" customFormat="false" ht="15.75" hidden="false" customHeight="true" outlineLevel="0" collapsed="false">
      <c r="B191" s="251"/>
      <c r="C191" s="130"/>
    </row>
    <row r="192" customFormat="false" ht="15.75" hidden="false" customHeight="true" outlineLevel="0" collapsed="false">
      <c r="B192" s="251"/>
      <c r="C192" s="130"/>
    </row>
    <row r="193" customFormat="false" ht="15.75" hidden="false" customHeight="true" outlineLevel="0" collapsed="false">
      <c r="B193" s="251"/>
      <c r="C193" s="130"/>
    </row>
    <row r="194" customFormat="false" ht="15.75" hidden="false" customHeight="true" outlineLevel="0" collapsed="false">
      <c r="B194" s="251"/>
      <c r="C194" s="130"/>
    </row>
    <row r="195" customFormat="false" ht="15.75" hidden="false" customHeight="true" outlineLevel="0" collapsed="false">
      <c r="B195" s="251"/>
      <c r="C195" s="130"/>
    </row>
    <row r="196" customFormat="false" ht="15.75" hidden="false" customHeight="true" outlineLevel="0" collapsed="false">
      <c r="B196" s="251"/>
      <c r="C196" s="130"/>
    </row>
    <row r="197" customFormat="false" ht="15.75" hidden="false" customHeight="true" outlineLevel="0" collapsed="false">
      <c r="B197" s="251"/>
      <c r="C197" s="130"/>
    </row>
    <row r="198" customFormat="false" ht="15.75" hidden="false" customHeight="true" outlineLevel="0" collapsed="false">
      <c r="B198" s="251"/>
      <c r="C198" s="130"/>
    </row>
    <row r="199" customFormat="false" ht="15.75" hidden="false" customHeight="true" outlineLevel="0" collapsed="false">
      <c r="B199" s="251"/>
      <c r="C199" s="130"/>
    </row>
    <row r="200" customFormat="false" ht="15.75" hidden="false" customHeight="true" outlineLevel="0" collapsed="false">
      <c r="B200" s="251"/>
      <c r="C200" s="130"/>
    </row>
    <row r="201" customFormat="false" ht="15.75" hidden="false" customHeight="true" outlineLevel="0" collapsed="false">
      <c r="B201" s="251"/>
      <c r="C201" s="130"/>
    </row>
    <row r="202" customFormat="false" ht="15.75" hidden="false" customHeight="true" outlineLevel="0" collapsed="false">
      <c r="B202" s="251"/>
      <c r="C202" s="130"/>
    </row>
    <row r="203" customFormat="false" ht="15.75" hidden="false" customHeight="true" outlineLevel="0" collapsed="false">
      <c r="B203" s="251"/>
      <c r="C203" s="130"/>
    </row>
    <row r="204" customFormat="false" ht="15.75" hidden="false" customHeight="true" outlineLevel="0" collapsed="false">
      <c r="B204" s="251"/>
      <c r="C204" s="130"/>
    </row>
    <row r="205" customFormat="false" ht="15.75" hidden="false" customHeight="true" outlineLevel="0" collapsed="false">
      <c r="B205" s="251"/>
      <c r="C205" s="130"/>
    </row>
    <row r="206" customFormat="false" ht="15.75" hidden="false" customHeight="true" outlineLevel="0" collapsed="false">
      <c r="B206" s="251"/>
      <c r="C206" s="130"/>
    </row>
    <row r="207" customFormat="false" ht="15.75" hidden="false" customHeight="true" outlineLevel="0" collapsed="false">
      <c r="B207" s="251"/>
      <c r="C207" s="130"/>
    </row>
    <row r="208" customFormat="false" ht="15.75" hidden="false" customHeight="true" outlineLevel="0" collapsed="false">
      <c r="B208" s="251"/>
      <c r="C208" s="130"/>
    </row>
    <row r="209" customFormat="false" ht="15.75" hidden="false" customHeight="true" outlineLevel="0" collapsed="false">
      <c r="B209" s="251"/>
      <c r="C209" s="130"/>
    </row>
    <row r="210" customFormat="false" ht="15.75" hidden="false" customHeight="true" outlineLevel="0" collapsed="false">
      <c r="B210" s="251"/>
      <c r="C210" s="130"/>
    </row>
    <row r="211" customFormat="false" ht="15.75" hidden="false" customHeight="true" outlineLevel="0" collapsed="false">
      <c r="B211" s="251"/>
      <c r="C211" s="130"/>
    </row>
    <row r="212" customFormat="false" ht="15.75" hidden="false" customHeight="true" outlineLevel="0" collapsed="false">
      <c r="B212" s="251"/>
      <c r="C212" s="130"/>
    </row>
    <row r="213" customFormat="false" ht="15.75" hidden="false" customHeight="true" outlineLevel="0" collapsed="false">
      <c r="B213" s="251"/>
      <c r="C213" s="130"/>
    </row>
    <row r="214" customFormat="false" ht="15.75" hidden="false" customHeight="true" outlineLevel="0" collapsed="false">
      <c r="B214" s="251"/>
      <c r="C214" s="130"/>
    </row>
    <row r="215" customFormat="false" ht="15.75" hidden="false" customHeight="true" outlineLevel="0" collapsed="false">
      <c r="B215" s="251"/>
      <c r="C215" s="130"/>
    </row>
    <row r="216" customFormat="false" ht="15.75" hidden="false" customHeight="true" outlineLevel="0" collapsed="false">
      <c r="B216" s="251"/>
      <c r="C216" s="130"/>
    </row>
    <row r="217" customFormat="false" ht="15.75" hidden="false" customHeight="true" outlineLevel="0" collapsed="false">
      <c r="B217" s="251"/>
      <c r="C217" s="130"/>
    </row>
    <row r="218" customFormat="false" ht="15.75" hidden="false" customHeight="true" outlineLevel="0" collapsed="false">
      <c r="B218" s="251"/>
      <c r="C218" s="130"/>
    </row>
    <row r="219" customFormat="false" ht="15.75" hidden="false" customHeight="true" outlineLevel="0" collapsed="false">
      <c r="B219" s="251"/>
      <c r="C219" s="130"/>
    </row>
    <row r="220" customFormat="false" ht="15.75" hidden="false" customHeight="true" outlineLevel="0" collapsed="false">
      <c r="B220" s="251"/>
      <c r="C220" s="130"/>
    </row>
    <row r="221" customFormat="false" ht="15.75" hidden="false" customHeight="true" outlineLevel="0" collapsed="false">
      <c r="B221" s="251"/>
      <c r="C221" s="130"/>
    </row>
    <row r="222" customFormat="false" ht="15.75" hidden="false" customHeight="true" outlineLevel="0" collapsed="false">
      <c r="B222" s="251"/>
      <c r="C222" s="130"/>
    </row>
    <row r="223" customFormat="false" ht="15.75" hidden="false" customHeight="true" outlineLevel="0" collapsed="false">
      <c r="B223" s="251"/>
      <c r="C223" s="130"/>
    </row>
    <row r="224" customFormat="false" ht="15.75" hidden="false" customHeight="true" outlineLevel="0" collapsed="false">
      <c r="B224" s="251"/>
      <c r="C224" s="130"/>
    </row>
    <row r="225" customFormat="false" ht="15.75" hidden="false" customHeight="true" outlineLevel="0" collapsed="false">
      <c r="B225" s="251"/>
      <c r="C225" s="130"/>
    </row>
    <row r="226" customFormat="false" ht="15.75" hidden="false" customHeight="true" outlineLevel="0" collapsed="false">
      <c r="B226" s="251"/>
      <c r="C226" s="130"/>
    </row>
    <row r="227" customFormat="false" ht="15.75" hidden="false" customHeight="true" outlineLevel="0" collapsed="false">
      <c r="B227" s="251"/>
      <c r="C227" s="130"/>
    </row>
    <row r="228" customFormat="false" ht="15.75" hidden="false" customHeight="true" outlineLevel="0" collapsed="false">
      <c r="B228" s="251"/>
      <c r="C228" s="130"/>
    </row>
    <row r="229" customFormat="false" ht="15.75" hidden="false" customHeight="true" outlineLevel="0" collapsed="false">
      <c r="B229" s="251"/>
      <c r="C229" s="130"/>
    </row>
    <row r="230" customFormat="false" ht="15.75" hidden="false" customHeight="true" outlineLevel="0" collapsed="false">
      <c r="B230" s="251"/>
      <c r="C230" s="130"/>
    </row>
    <row r="231" customFormat="false" ht="15.75" hidden="false" customHeight="true" outlineLevel="0" collapsed="false">
      <c r="B231" s="251"/>
      <c r="C231" s="130"/>
    </row>
    <row r="232" customFormat="false" ht="15.75" hidden="false" customHeight="true" outlineLevel="0" collapsed="false">
      <c r="B232" s="251"/>
      <c r="C232" s="130"/>
    </row>
    <row r="233" customFormat="false" ht="15.75" hidden="false" customHeight="true" outlineLevel="0" collapsed="false">
      <c r="B233" s="251"/>
      <c r="C233" s="130"/>
    </row>
    <row r="234" customFormat="false" ht="15.75" hidden="false" customHeight="true" outlineLevel="0" collapsed="false">
      <c r="B234" s="251"/>
      <c r="C234" s="130"/>
    </row>
    <row r="235" customFormat="false" ht="15.75" hidden="false" customHeight="true" outlineLevel="0" collapsed="false">
      <c r="B235" s="251"/>
      <c r="C235" s="130"/>
    </row>
    <row r="236" customFormat="false" ht="15.75" hidden="false" customHeight="true" outlineLevel="0" collapsed="false">
      <c r="B236" s="251"/>
      <c r="C236" s="130"/>
    </row>
    <row r="237" customFormat="false" ht="15.75" hidden="false" customHeight="true" outlineLevel="0" collapsed="false">
      <c r="B237" s="251"/>
      <c r="C237" s="130"/>
    </row>
    <row r="238" customFormat="false" ht="15.75" hidden="false" customHeight="true" outlineLevel="0" collapsed="false">
      <c r="B238" s="251"/>
      <c r="C238" s="130"/>
    </row>
    <row r="239" customFormat="false" ht="15.75" hidden="false" customHeight="true" outlineLevel="0" collapsed="false">
      <c r="B239" s="251"/>
      <c r="C239" s="130"/>
    </row>
    <row r="240" customFormat="false" ht="15.75" hidden="false" customHeight="true" outlineLevel="0" collapsed="false">
      <c r="B240" s="251"/>
      <c r="C240" s="130"/>
    </row>
    <row r="241" customFormat="false" ht="15.75" hidden="false" customHeight="true" outlineLevel="0" collapsed="false">
      <c r="B241" s="251"/>
      <c r="C241" s="130"/>
    </row>
    <row r="242" customFormat="false" ht="15.75" hidden="false" customHeight="true" outlineLevel="0" collapsed="false">
      <c r="B242" s="251"/>
      <c r="C242" s="130"/>
    </row>
    <row r="243" customFormat="false" ht="15.75" hidden="false" customHeight="true" outlineLevel="0" collapsed="false">
      <c r="B243" s="251"/>
      <c r="C243" s="130"/>
    </row>
    <row r="244" customFormat="false" ht="15.75" hidden="false" customHeight="true" outlineLevel="0" collapsed="false">
      <c r="B244" s="251"/>
      <c r="C244" s="130"/>
    </row>
    <row r="245" customFormat="false" ht="15.75" hidden="false" customHeight="true" outlineLevel="0" collapsed="false">
      <c r="B245" s="251"/>
      <c r="C245" s="130"/>
    </row>
    <row r="246" customFormat="false" ht="15.75" hidden="false" customHeight="true" outlineLevel="0" collapsed="false">
      <c r="B246" s="251"/>
      <c r="C246" s="130"/>
    </row>
    <row r="247" customFormat="false" ht="15.75" hidden="false" customHeight="true" outlineLevel="0" collapsed="false">
      <c r="B247" s="251"/>
      <c r="C247" s="130"/>
    </row>
    <row r="248" customFormat="false" ht="15.75" hidden="false" customHeight="true" outlineLevel="0" collapsed="false">
      <c r="B248" s="251"/>
      <c r="C248" s="130"/>
    </row>
    <row r="249" customFormat="false" ht="15.75" hidden="false" customHeight="true" outlineLevel="0" collapsed="false">
      <c r="B249" s="251"/>
      <c r="C249" s="130"/>
    </row>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
    <mergeCell ref="A1:E1"/>
    <mergeCell ref="A2:B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B2" activeCellId="0" sqref="B2"/>
    </sheetView>
  </sheetViews>
  <sheetFormatPr defaultColWidth="14.37109375" defaultRowHeight="15" zeroHeight="false" outlineLevelRow="0" outlineLevelCol="0"/>
  <cols>
    <col collapsed="false" customWidth="true" hidden="false" outlineLevel="0" max="1" min="1" style="0" width="12.66"/>
    <col collapsed="false" customWidth="true" hidden="false" outlineLevel="0" max="2" min="2" style="0" width="32.66"/>
    <col collapsed="false" customWidth="true" hidden="false" outlineLevel="0" max="3" min="3" style="0" width="66.66"/>
    <col collapsed="false" customWidth="true" hidden="false" outlineLevel="0" max="4" min="4" style="0" width="166.66"/>
  </cols>
  <sheetData>
    <row r="1" s="277" customFormat="true" ht="17" hidden="false" customHeight="false" outlineLevel="0" collapsed="false">
      <c r="A1" s="56" t="s">
        <v>1147</v>
      </c>
      <c r="B1" s="56" t="s">
        <v>1628</v>
      </c>
      <c r="C1" s="56" t="s">
        <v>361</v>
      </c>
      <c r="D1" s="56" t="s">
        <v>1629</v>
      </c>
      <c r="E1" s="276"/>
      <c r="F1" s="276"/>
      <c r="G1" s="276"/>
      <c r="H1" s="276"/>
      <c r="I1" s="276"/>
      <c r="J1" s="276"/>
      <c r="K1" s="276"/>
      <c r="L1" s="276"/>
      <c r="M1" s="276"/>
      <c r="N1" s="276"/>
      <c r="O1" s="276"/>
      <c r="P1" s="276"/>
      <c r="Q1" s="276"/>
      <c r="R1" s="276"/>
      <c r="S1" s="276"/>
      <c r="T1" s="276"/>
      <c r="U1" s="276"/>
      <c r="V1" s="276"/>
      <c r="W1" s="276"/>
      <c r="X1" s="276"/>
    </row>
    <row r="2" s="277" customFormat="true" ht="17" hidden="false" customHeight="false" outlineLevel="0" collapsed="false">
      <c r="A2" s="33" t="s">
        <v>1630</v>
      </c>
      <c r="B2" s="33" t="s">
        <v>1631</v>
      </c>
      <c r="C2" s="33" t="s">
        <v>1632</v>
      </c>
      <c r="D2" s="63" t="s">
        <v>1633</v>
      </c>
    </row>
    <row r="3" s="277" customFormat="true" ht="17" hidden="false" customHeight="false" outlineLevel="0" collapsed="false">
      <c r="A3" s="33" t="s">
        <v>1630</v>
      </c>
      <c r="B3" s="33" t="s">
        <v>1631</v>
      </c>
      <c r="C3" s="33" t="s">
        <v>1634</v>
      </c>
      <c r="D3" s="33" t="s">
        <v>1635</v>
      </c>
    </row>
    <row r="4" s="277" customFormat="true" ht="17" hidden="false" customHeight="false" outlineLevel="0" collapsed="false">
      <c r="A4" s="33" t="s">
        <v>1630</v>
      </c>
      <c r="B4" s="33" t="s">
        <v>1631</v>
      </c>
      <c r="C4" s="33" t="s">
        <v>1636</v>
      </c>
      <c r="D4" s="63" t="s">
        <v>1637</v>
      </c>
    </row>
    <row r="5" s="277" customFormat="true" ht="17" hidden="false" customHeight="false" outlineLevel="0" collapsed="false">
      <c r="A5" s="33" t="s">
        <v>1630</v>
      </c>
      <c r="B5" s="33" t="s">
        <v>1631</v>
      </c>
      <c r="C5" s="33" t="s">
        <v>1638</v>
      </c>
      <c r="D5" s="63" t="s">
        <v>1639</v>
      </c>
    </row>
    <row r="6" s="277" customFormat="true" ht="17" hidden="false" customHeight="false" outlineLevel="0" collapsed="false">
      <c r="A6" s="33" t="s">
        <v>1630</v>
      </c>
      <c r="B6" s="33" t="s">
        <v>1631</v>
      </c>
      <c r="C6" s="33" t="s">
        <v>1640</v>
      </c>
      <c r="D6" s="33" t="s">
        <v>1641</v>
      </c>
    </row>
    <row r="7" s="277" customFormat="true" ht="17" hidden="false" customHeight="false" outlineLevel="0" collapsed="false">
      <c r="A7" s="33" t="s">
        <v>1630</v>
      </c>
      <c r="B7" s="33" t="s">
        <v>1642</v>
      </c>
      <c r="C7" s="33" t="s">
        <v>1643</v>
      </c>
      <c r="D7" s="63" t="s">
        <v>1644</v>
      </c>
    </row>
    <row r="8" s="277" customFormat="true" ht="17" hidden="false" customHeight="false" outlineLevel="0" collapsed="false">
      <c r="A8" s="33" t="s">
        <v>1630</v>
      </c>
      <c r="B8" s="33" t="s">
        <v>1645</v>
      </c>
      <c r="C8" s="33" t="s">
        <v>1646</v>
      </c>
      <c r="D8" s="63" t="s">
        <v>1647</v>
      </c>
    </row>
    <row r="9" s="277" customFormat="true" ht="17" hidden="false" customHeight="false" outlineLevel="0" collapsed="false">
      <c r="A9" s="33" t="s">
        <v>1630</v>
      </c>
      <c r="B9" s="33" t="s">
        <v>1648</v>
      </c>
      <c r="C9" s="33" t="s">
        <v>1649</v>
      </c>
      <c r="D9" s="278" t="s">
        <v>1650</v>
      </c>
    </row>
    <row r="10" s="277" customFormat="true" ht="17" hidden="false" customHeight="false" outlineLevel="0" collapsed="false">
      <c r="A10" s="33" t="s">
        <v>1651</v>
      </c>
      <c r="B10" s="33" t="s">
        <v>1652</v>
      </c>
      <c r="C10" s="33" t="s">
        <v>1653</v>
      </c>
      <c r="D10" s="63" t="s">
        <v>1654</v>
      </c>
    </row>
    <row r="11" s="277" customFormat="true" ht="17" hidden="false" customHeight="false" outlineLevel="0" collapsed="false">
      <c r="A11" s="33" t="s">
        <v>1651</v>
      </c>
      <c r="B11" s="33" t="s">
        <v>1652</v>
      </c>
      <c r="C11" s="33" t="s">
        <v>1655</v>
      </c>
      <c r="D11" s="63" t="s">
        <v>1656</v>
      </c>
    </row>
    <row r="12" s="277" customFormat="true" ht="17" hidden="false" customHeight="false" outlineLevel="0" collapsed="false">
      <c r="A12" s="33" t="s">
        <v>1651</v>
      </c>
      <c r="B12" s="33" t="s">
        <v>1652</v>
      </c>
      <c r="C12" s="33" t="s">
        <v>1657</v>
      </c>
      <c r="D12" s="63" t="s">
        <v>1658</v>
      </c>
    </row>
    <row r="13" s="277" customFormat="true" ht="17" hidden="false" customHeight="false" outlineLevel="0" collapsed="false">
      <c r="A13" s="33" t="s">
        <v>1659</v>
      </c>
      <c r="B13" s="33" t="s">
        <v>1660</v>
      </c>
      <c r="C13" s="33" t="s">
        <v>1661</v>
      </c>
      <c r="D13" s="63" t="s">
        <v>1662</v>
      </c>
    </row>
    <row r="14" s="277" customFormat="true" ht="17" hidden="false" customHeight="false" outlineLevel="0" collapsed="false">
      <c r="A14" s="33" t="s">
        <v>1659</v>
      </c>
      <c r="B14" s="33" t="s">
        <v>1660</v>
      </c>
      <c r="C14" s="33" t="s">
        <v>1663</v>
      </c>
      <c r="D14" s="63" t="s">
        <v>1664</v>
      </c>
    </row>
    <row r="15" s="277" customFormat="true" ht="17" hidden="false" customHeight="false" outlineLevel="0" collapsed="false">
      <c r="A15" s="33" t="s">
        <v>1659</v>
      </c>
      <c r="B15" s="33" t="s">
        <v>1660</v>
      </c>
      <c r="C15" s="33" t="s">
        <v>1665</v>
      </c>
      <c r="D15" s="63" t="s">
        <v>1666</v>
      </c>
    </row>
    <row r="16" s="277" customFormat="true" ht="17" hidden="false" customHeight="false" outlineLevel="0" collapsed="false">
      <c r="A16" s="33" t="s">
        <v>1659</v>
      </c>
      <c r="B16" s="33" t="s">
        <v>1660</v>
      </c>
      <c r="C16" s="33" t="s">
        <v>1667</v>
      </c>
      <c r="D16" s="279" t="s">
        <v>1668</v>
      </c>
    </row>
    <row r="17" s="277" customFormat="true" ht="17" hidden="false" customHeight="false" outlineLevel="0" collapsed="false">
      <c r="A17" s="33" t="s">
        <v>1659</v>
      </c>
      <c r="B17" s="33" t="s">
        <v>1660</v>
      </c>
      <c r="C17" s="33" t="s">
        <v>1669</v>
      </c>
      <c r="D17" s="63" t="s">
        <v>1670</v>
      </c>
    </row>
    <row r="18" s="277" customFormat="true" ht="34" hidden="false" customHeight="false" outlineLevel="0" collapsed="false">
      <c r="A18" s="33" t="s">
        <v>1671</v>
      </c>
      <c r="B18" s="33" t="s">
        <v>1672</v>
      </c>
      <c r="C18" s="33" t="s">
        <v>1673</v>
      </c>
      <c r="D18" s="63" t="s">
        <v>1674</v>
      </c>
    </row>
    <row r="19" s="277" customFormat="true" ht="17" hidden="false" customHeight="false" outlineLevel="0" collapsed="false">
      <c r="A19" s="33" t="s">
        <v>1671</v>
      </c>
      <c r="B19" s="33" t="s">
        <v>1675</v>
      </c>
      <c r="C19" s="33" t="s">
        <v>1676</v>
      </c>
      <c r="D19" s="63" t="s">
        <v>1677</v>
      </c>
    </row>
    <row r="20" s="277" customFormat="true" ht="17" hidden="false" customHeight="false" outlineLevel="0" collapsed="false">
      <c r="A20" s="33" t="s">
        <v>1678</v>
      </c>
      <c r="B20" s="33" t="s">
        <v>1679</v>
      </c>
      <c r="C20" s="33" t="s">
        <v>1680</v>
      </c>
      <c r="D20" s="63" t="s">
        <v>1681</v>
      </c>
    </row>
    <row r="21" s="277" customFormat="true" ht="17" hidden="false" customHeight="false" outlineLevel="0" collapsed="false">
      <c r="A21" s="33" t="s">
        <v>1678</v>
      </c>
      <c r="B21" s="33" t="s">
        <v>1682</v>
      </c>
      <c r="C21" s="33" t="s">
        <v>1683</v>
      </c>
      <c r="D21" s="63" t="s">
        <v>1684</v>
      </c>
    </row>
    <row r="22" s="277" customFormat="true" ht="17" hidden="false" customHeight="false" outlineLevel="0" collapsed="false">
      <c r="A22" s="33" t="s">
        <v>1685</v>
      </c>
      <c r="B22" s="33" t="s">
        <v>1686</v>
      </c>
      <c r="C22" s="33" t="s">
        <v>1687</v>
      </c>
      <c r="D22" s="63" t="s">
        <v>1688</v>
      </c>
    </row>
    <row r="23" s="277" customFormat="true" ht="17" hidden="false" customHeight="false" outlineLevel="0" collapsed="false">
      <c r="A23" s="33" t="s">
        <v>1685</v>
      </c>
      <c r="B23" s="33" t="s">
        <v>1686</v>
      </c>
      <c r="C23" s="33" t="s">
        <v>1689</v>
      </c>
      <c r="D23" s="63" t="s">
        <v>1690</v>
      </c>
    </row>
    <row r="24" s="277" customFormat="true" ht="17" hidden="false" customHeight="false" outlineLevel="0" collapsed="false">
      <c r="A24" s="33" t="s">
        <v>1691</v>
      </c>
      <c r="B24" s="33" t="s">
        <v>1692</v>
      </c>
      <c r="C24" s="33" t="s">
        <v>1693</v>
      </c>
      <c r="D24" s="63" t="s">
        <v>1694</v>
      </c>
    </row>
    <row r="25" customFormat="false" ht="15.75" hidden="false" customHeight="true" outlineLevel="0" collapsed="false">
      <c r="A25" s="246"/>
      <c r="B25" s="84"/>
      <c r="C25" s="84"/>
      <c r="D25" s="84"/>
    </row>
    <row r="26" customFormat="false" ht="15.75" hidden="false" customHeight="true" outlineLevel="0" collapsed="false">
      <c r="A26" s="246"/>
      <c r="B26" s="84"/>
      <c r="C26" s="84"/>
      <c r="D26" s="84"/>
    </row>
    <row r="27" customFormat="false" ht="15.75" hidden="false" customHeight="true" outlineLevel="0" collapsed="false">
      <c r="A27" s="246"/>
      <c r="B27" s="84"/>
      <c r="C27" s="84"/>
      <c r="D27" s="84"/>
    </row>
    <row r="28" customFormat="false" ht="15.75" hidden="false" customHeight="true" outlineLevel="0" collapsed="false">
      <c r="A28" s="246"/>
      <c r="B28" s="84"/>
      <c r="C28" s="84"/>
      <c r="D28" s="84"/>
    </row>
    <row r="29" customFormat="false" ht="15.75" hidden="false" customHeight="true" outlineLevel="0" collapsed="false">
      <c r="A29" s="246"/>
      <c r="B29" s="84"/>
      <c r="C29" s="84"/>
      <c r="D29" s="84"/>
    </row>
    <row r="30" customFormat="false" ht="15.75" hidden="false" customHeight="true" outlineLevel="0" collapsed="false">
      <c r="A30" s="246"/>
      <c r="B30" s="84"/>
      <c r="C30" s="84"/>
      <c r="D30" s="84"/>
    </row>
    <row r="31" customFormat="false" ht="15.75" hidden="false" customHeight="true" outlineLevel="0" collapsed="false">
      <c r="A31" s="246"/>
      <c r="B31" s="84"/>
      <c r="C31" s="84"/>
      <c r="D31" s="84"/>
    </row>
    <row r="32" customFormat="false" ht="15.75" hidden="false" customHeight="true" outlineLevel="0" collapsed="false">
      <c r="A32" s="246"/>
      <c r="B32" s="84"/>
      <c r="C32" s="84"/>
      <c r="D32" s="84"/>
    </row>
    <row r="33" customFormat="false" ht="15.75" hidden="false" customHeight="true" outlineLevel="0" collapsed="false">
      <c r="A33" s="246"/>
      <c r="B33" s="84"/>
      <c r="C33" s="84"/>
      <c r="D33" s="84"/>
    </row>
    <row r="34" customFormat="false" ht="15.75" hidden="false" customHeight="true" outlineLevel="0" collapsed="false">
      <c r="A34" s="246"/>
      <c r="B34" s="84"/>
      <c r="C34" s="84"/>
      <c r="D34" s="84"/>
    </row>
    <row r="35" customFormat="false" ht="15.75" hidden="false" customHeight="true" outlineLevel="0" collapsed="false">
      <c r="A35" s="246"/>
      <c r="B35" s="84"/>
      <c r="C35" s="84"/>
      <c r="D35" s="84"/>
    </row>
    <row r="36" customFormat="false" ht="15.75" hidden="false" customHeight="true" outlineLevel="0" collapsed="false">
      <c r="A36" s="246"/>
      <c r="B36" s="84"/>
      <c r="C36" s="84"/>
      <c r="D36" s="84"/>
    </row>
    <row r="37" customFormat="false" ht="15.75" hidden="false" customHeight="true" outlineLevel="0" collapsed="false">
      <c r="A37" s="246"/>
      <c r="B37" s="84"/>
      <c r="C37" s="84"/>
      <c r="D37" s="84"/>
    </row>
    <row r="38" customFormat="false" ht="15.75" hidden="false" customHeight="true" outlineLevel="0" collapsed="false">
      <c r="A38" s="246"/>
      <c r="B38" s="84"/>
      <c r="C38" s="84"/>
      <c r="D38" s="84"/>
    </row>
    <row r="39" customFormat="false" ht="15.75" hidden="false" customHeight="true" outlineLevel="0" collapsed="false">
      <c r="A39" s="246"/>
      <c r="B39" s="84"/>
      <c r="C39" s="84"/>
      <c r="D39" s="84"/>
    </row>
    <row r="40" customFormat="false" ht="15.75" hidden="false" customHeight="true" outlineLevel="0" collapsed="false">
      <c r="A40" s="246"/>
      <c r="B40" s="84"/>
      <c r="C40" s="84"/>
      <c r="D40" s="84"/>
    </row>
    <row r="41" customFormat="false" ht="15.75" hidden="false" customHeight="true" outlineLevel="0" collapsed="false">
      <c r="A41" s="246"/>
      <c r="B41" s="84"/>
      <c r="C41" s="84"/>
      <c r="D41" s="84"/>
    </row>
    <row r="42" customFormat="false" ht="15.75" hidden="false" customHeight="true" outlineLevel="0" collapsed="false">
      <c r="A42" s="246"/>
      <c r="B42" s="84"/>
      <c r="C42" s="84"/>
      <c r="D42" s="84"/>
    </row>
    <row r="43" customFormat="false" ht="15.75" hidden="false" customHeight="true" outlineLevel="0" collapsed="false">
      <c r="A43" s="246"/>
      <c r="B43" s="84"/>
      <c r="C43" s="84"/>
      <c r="D43" s="84"/>
    </row>
    <row r="44" customFormat="false" ht="15.75" hidden="false" customHeight="true" outlineLevel="0" collapsed="false">
      <c r="A44" s="246"/>
      <c r="B44" s="84"/>
      <c r="C44" s="84"/>
      <c r="D44" s="84"/>
    </row>
    <row r="45" customFormat="false" ht="15.75" hidden="false" customHeight="true" outlineLevel="0" collapsed="false">
      <c r="A45" s="246"/>
      <c r="B45" s="84"/>
      <c r="C45" s="84"/>
      <c r="D45" s="84"/>
    </row>
    <row r="46" customFormat="false" ht="15.75" hidden="false" customHeight="true" outlineLevel="0" collapsed="false">
      <c r="A46" s="246"/>
      <c r="B46" s="84"/>
      <c r="C46" s="84"/>
      <c r="D46" s="84"/>
    </row>
    <row r="47" customFormat="false" ht="15.75" hidden="false" customHeight="true" outlineLevel="0" collapsed="false">
      <c r="A47" s="246"/>
      <c r="B47" s="84"/>
      <c r="C47" s="84"/>
      <c r="D47" s="84"/>
    </row>
    <row r="48" customFormat="false" ht="15.75" hidden="false" customHeight="true" outlineLevel="0" collapsed="false">
      <c r="A48" s="246"/>
      <c r="B48" s="84"/>
      <c r="C48" s="84"/>
      <c r="D48" s="84"/>
    </row>
    <row r="49" customFormat="false" ht="15.75" hidden="false" customHeight="true" outlineLevel="0" collapsed="false">
      <c r="A49" s="246"/>
      <c r="B49" s="84"/>
      <c r="C49" s="84"/>
      <c r="D49" s="84"/>
    </row>
    <row r="50" customFormat="false" ht="15.75" hidden="false" customHeight="true" outlineLevel="0" collapsed="false">
      <c r="A50" s="246"/>
      <c r="B50" s="84"/>
      <c r="C50" s="84"/>
      <c r="D50" s="84"/>
    </row>
    <row r="51" customFormat="false" ht="15.75" hidden="false" customHeight="true" outlineLevel="0" collapsed="false">
      <c r="A51" s="246"/>
      <c r="B51" s="84"/>
      <c r="C51" s="84"/>
      <c r="D51" s="84"/>
    </row>
    <row r="52" customFormat="false" ht="15.75" hidden="false" customHeight="true" outlineLevel="0" collapsed="false">
      <c r="A52" s="246"/>
      <c r="B52" s="84"/>
      <c r="C52" s="84"/>
      <c r="D52" s="84"/>
    </row>
    <row r="53" customFormat="false" ht="15.75" hidden="false" customHeight="true" outlineLevel="0" collapsed="false">
      <c r="A53" s="246"/>
      <c r="B53" s="84"/>
      <c r="C53" s="84"/>
      <c r="D53" s="84"/>
    </row>
    <row r="54" customFormat="false" ht="15.75" hidden="false" customHeight="true" outlineLevel="0" collapsed="false">
      <c r="A54" s="246"/>
      <c r="B54" s="84"/>
      <c r="C54" s="84"/>
      <c r="D54" s="84"/>
    </row>
    <row r="55" customFormat="false" ht="15.75" hidden="false" customHeight="true" outlineLevel="0" collapsed="false">
      <c r="A55" s="246"/>
      <c r="B55" s="84"/>
      <c r="C55" s="84"/>
      <c r="D55" s="84"/>
    </row>
    <row r="56" customFormat="false" ht="15.75" hidden="false" customHeight="true" outlineLevel="0" collapsed="false">
      <c r="A56" s="246"/>
      <c r="B56" s="84"/>
      <c r="C56" s="84"/>
      <c r="D56" s="84"/>
    </row>
    <row r="57" customFormat="false" ht="15.75" hidden="false" customHeight="true" outlineLevel="0" collapsed="false">
      <c r="A57" s="246"/>
      <c r="B57" s="84"/>
      <c r="C57" s="84"/>
      <c r="D57" s="84"/>
    </row>
    <row r="58" customFormat="false" ht="15.75" hidden="false" customHeight="true" outlineLevel="0" collapsed="false">
      <c r="A58" s="246"/>
      <c r="B58" s="84"/>
      <c r="C58" s="84"/>
      <c r="D58" s="84"/>
    </row>
    <row r="59" customFormat="false" ht="15.75" hidden="false" customHeight="true" outlineLevel="0" collapsed="false">
      <c r="A59" s="246"/>
      <c r="B59" s="84"/>
      <c r="C59" s="84"/>
      <c r="D59" s="84"/>
    </row>
    <row r="60" customFormat="false" ht="15.75" hidden="false" customHeight="true" outlineLevel="0" collapsed="false">
      <c r="A60" s="246"/>
      <c r="B60" s="84"/>
      <c r="C60" s="84"/>
      <c r="D60" s="84"/>
    </row>
    <row r="61" customFormat="false" ht="15.75" hidden="false" customHeight="true" outlineLevel="0" collapsed="false">
      <c r="A61" s="246"/>
      <c r="B61" s="84"/>
      <c r="C61" s="84"/>
      <c r="D61" s="84"/>
    </row>
    <row r="62" customFormat="false" ht="15.75" hidden="false" customHeight="true" outlineLevel="0" collapsed="false">
      <c r="A62" s="246"/>
      <c r="B62" s="84"/>
      <c r="C62" s="84"/>
      <c r="D62" s="84"/>
    </row>
    <row r="63" customFormat="false" ht="15.75" hidden="false" customHeight="true" outlineLevel="0" collapsed="false">
      <c r="A63" s="246"/>
      <c r="B63" s="84"/>
      <c r="C63" s="84"/>
      <c r="D63" s="84"/>
    </row>
    <row r="64" customFormat="false" ht="15.75" hidden="false" customHeight="true" outlineLevel="0" collapsed="false">
      <c r="A64" s="246"/>
      <c r="B64" s="84"/>
      <c r="C64" s="84"/>
      <c r="D64" s="84"/>
    </row>
    <row r="65" customFormat="false" ht="15.75" hidden="false" customHeight="true" outlineLevel="0" collapsed="false">
      <c r="A65" s="246"/>
      <c r="B65" s="84"/>
      <c r="C65" s="84"/>
      <c r="D65" s="84"/>
    </row>
    <row r="66" customFormat="false" ht="15.75" hidden="false" customHeight="true" outlineLevel="0" collapsed="false">
      <c r="A66" s="246"/>
      <c r="B66" s="84"/>
      <c r="C66" s="84"/>
      <c r="D66" s="84"/>
    </row>
    <row r="67" customFormat="false" ht="15.75" hidden="false" customHeight="true" outlineLevel="0" collapsed="false">
      <c r="A67" s="246"/>
      <c r="B67" s="84"/>
      <c r="C67" s="84"/>
      <c r="D67" s="84"/>
    </row>
    <row r="68" customFormat="false" ht="15.75" hidden="false" customHeight="true" outlineLevel="0" collapsed="false">
      <c r="A68" s="246"/>
      <c r="B68" s="84"/>
      <c r="C68" s="84"/>
      <c r="D68" s="84"/>
    </row>
    <row r="69" customFormat="false" ht="15.75" hidden="false" customHeight="true" outlineLevel="0" collapsed="false">
      <c r="A69" s="246"/>
      <c r="B69" s="84"/>
      <c r="C69" s="84"/>
      <c r="D69" s="84"/>
    </row>
    <row r="70" customFormat="false" ht="15.75" hidden="false" customHeight="true" outlineLevel="0" collapsed="false">
      <c r="A70" s="246"/>
      <c r="B70" s="84"/>
      <c r="C70" s="84"/>
      <c r="D70" s="84"/>
    </row>
    <row r="71" customFormat="false" ht="15.75" hidden="false" customHeight="true" outlineLevel="0" collapsed="false">
      <c r="A71" s="246"/>
      <c r="B71" s="84"/>
      <c r="C71" s="84"/>
      <c r="D71" s="84"/>
    </row>
    <row r="72" customFormat="false" ht="15.75" hidden="false" customHeight="true" outlineLevel="0" collapsed="false">
      <c r="A72" s="246"/>
      <c r="B72" s="84"/>
      <c r="C72" s="84"/>
      <c r="D72" s="84"/>
    </row>
    <row r="73" customFormat="false" ht="15.75" hidden="false" customHeight="true" outlineLevel="0" collapsed="false">
      <c r="A73" s="246"/>
      <c r="B73" s="84"/>
      <c r="C73" s="84"/>
      <c r="D73" s="84"/>
    </row>
    <row r="74" customFormat="false" ht="15.75" hidden="false" customHeight="true" outlineLevel="0" collapsed="false">
      <c r="A74" s="246"/>
      <c r="B74" s="84"/>
      <c r="C74" s="84"/>
      <c r="D74" s="84"/>
    </row>
    <row r="75" customFormat="false" ht="15.75" hidden="false" customHeight="true" outlineLevel="0" collapsed="false">
      <c r="A75" s="246"/>
      <c r="B75" s="84"/>
      <c r="C75" s="84"/>
      <c r="D75" s="84"/>
    </row>
    <row r="76" customFormat="false" ht="15.75" hidden="false" customHeight="true" outlineLevel="0" collapsed="false">
      <c r="A76" s="246"/>
      <c r="B76" s="84"/>
      <c r="C76" s="84"/>
      <c r="D76" s="84"/>
    </row>
    <row r="77" customFormat="false" ht="15.75" hidden="false" customHeight="true" outlineLevel="0" collapsed="false">
      <c r="A77" s="246"/>
      <c r="B77" s="84"/>
      <c r="C77" s="84"/>
      <c r="D77" s="84"/>
    </row>
    <row r="78" customFormat="false" ht="15.75" hidden="false" customHeight="true" outlineLevel="0" collapsed="false">
      <c r="A78" s="246"/>
      <c r="B78" s="84"/>
      <c r="C78" s="84"/>
      <c r="D78" s="84"/>
    </row>
    <row r="79" customFormat="false" ht="15.75" hidden="false" customHeight="true" outlineLevel="0" collapsed="false">
      <c r="A79" s="246"/>
      <c r="B79" s="84"/>
      <c r="C79" s="84"/>
      <c r="D79" s="84"/>
    </row>
    <row r="80" customFormat="false" ht="15.75" hidden="false" customHeight="true" outlineLevel="0" collapsed="false">
      <c r="A80" s="246"/>
      <c r="B80" s="84"/>
      <c r="C80" s="84"/>
      <c r="D80" s="84"/>
    </row>
    <row r="81" customFormat="false" ht="15.75" hidden="false" customHeight="true" outlineLevel="0" collapsed="false">
      <c r="A81" s="246"/>
      <c r="B81" s="84"/>
      <c r="C81" s="84"/>
      <c r="D81" s="84"/>
    </row>
    <row r="82" customFormat="false" ht="15.75" hidden="false" customHeight="true" outlineLevel="0" collapsed="false">
      <c r="A82" s="246"/>
      <c r="B82" s="84"/>
      <c r="C82" s="84"/>
      <c r="D82" s="84"/>
    </row>
    <row r="83" customFormat="false" ht="15.75" hidden="false" customHeight="true" outlineLevel="0" collapsed="false">
      <c r="A83" s="246"/>
      <c r="B83" s="84"/>
      <c r="C83" s="84"/>
      <c r="D83" s="84"/>
    </row>
    <row r="84" customFormat="false" ht="15.75" hidden="false" customHeight="true" outlineLevel="0" collapsed="false">
      <c r="A84" s="246"/>
      <c r="B84" s="84"/>
      <c r="C84" s="84"/>
      <c r="D84" s="84"/>
    </row>
    <row r="85" customFormat="false" ht="15.75" hidden="false" customHeight="true" outlineLevel="0" collapsed="false">
      <c r="A85" s="246"/>
      <c r="B85" s="84"/>
      <c r="C85" s="84"/>
      <c r="D85" s="84"/>
    </row>
    <row r="86" customFormat="false" ht="15.75" hidden="false" customHeight="true" outlineLevel="0" collapsed="false">
      <c r="A86" s="246"/>
      <c r="B86" s="84"/>
      <c r="C86" s="84"/>
      <c r="D86" s="84"/>
    </row>
    <row r="87" customFormat="false" ht="15.75" hidden="false" customHeight="true" outlineLevel="0" collapsed="false">
      <c r="A87" s="246"/>
      <c r="B87" s="84"/>
      <c r="C87" s="84"/>
      <c r="D87" s="84"/>
    </row>
    <row r="88" customFormat="false" ht="15.75" hidden="false" customHeight="true" outlineLevel="0" collapsed="false">
      <c r="A88" s="246"/>
      <c r="B88" s="84"/>
      <c r="C88" s="84"/>
      <c r="D88" s="84"/>
    </row>
    <row r="89" customFormat="false" ht="15.75" hidden="false" customHeight="true" outlineLevel="0" collapsed="false">
      <c r="A89" s="246"/>
      <c r="B89" s="84"/>
      <c r="C89" s="84"/>
      <c r="D89" s="84"/>
    </row>
    <row r="90" customFormat="false" ht="15.75" hidden="false" customHeight="true" outlineLevel="0" collapsed="false">
      <c r="A90" s="246"/>
      <c r="B90" s="84"/>
      <c r="C90" s="84"/>
      <c r="D90" s="84"/>
    </row>
    <row r="91" customFormat="false" ht="15.75" hidden="false" customHeight="true" outlineLevel="0" collapsed="false">
      <c r="A91" s="246"/>
      <c r="B91" s="84"/>
      <c r="C91" s="84"/>
      <c r="D91" s="84"/>
    </row>
    <row r="92" customFormat="false" ht="15.75" hidden="false" customHeight="true" outlineLevel="0" collapsed="false">
      <c r="A92" s="246"/>
      <c r="B92" s="84"/>
      <c r="C92" s="84"/>
      <c r="D92" s="84"/>
    </row>
    <row r="93" customFormat="false" ht="15.75" hidden="false" customHeight="true" outlineLevel="0" collapsed="false">
      <c r="A93" s="246"/>
      <c r="B93" s="84"/>
      <c r="C93" s="84"/>
      <c r="D93" s="84"/>
    </row>
    <row r="94" customFormat="false" ht="15.75" hidden="false" customHeight="true" outlineLevel="0" collapsed="false">
      <c r="A94" s="246"/>
      <c r="B94" s="84"/>
      <c r="C94" s="84"/>
      <c r="D94" s="84"/>
    </row>
    <row r="95" customFormat="false" ht="15.75" hidden="false" customHeight="true" outlineLevel="0" collapsed="false">
      <c r="A95" s="246"/>
      <c r="B95" s="84"/>
      <c r="C95" s="84"/>
      <c r="D95" s="84"/>
    </row>
    <row r="96" customFormat="false" ht="15.75" hidden="false" customHeight="true" outlineLevel="0" collapsed="false">
      <c r="A96" s="246"/>
      <c r="B96" s="84"/>
      <c r="C96" s="84"/>
      <c r="D96" s="84"/>
    </row>
    <row r="97" customFormat="false" ht="15.75" hidden="false" customHeight="true" outlineLevel="0" collapsed="false">
      <c r="A97" s="246"/>
      <c r="B97" s="84"/>
      <c r="C97" s="84"/>
      <c r="D97" s="84"/>
    </row>
    <row r="98" customFormat="false" ht="15.75" hidden="false" customHeight="true" outlineLevel="0" collapsed="false">
      <c r="A98" s="246"/>
      <c r="B98" s="84"/>
      <c r="C98" s="84"/>
      <c r="D98" s="84"/>
    </row>
    <row r="99" customFormat="false" ht="15.75" hidden="false" customHeight="true" outlineLevel="0" collapsed="false">
      <c r="A99" s="246"/>
      <c r="B99" s="84"/>
      <c r="C99" s="84"/>
      <c r="D99" s="84"/>
    </row>
    <row r="100" customFormat="false" ht="15.75" hidden="false" customHeight="true" outlineLevel="0" collapsed="false">
      <c r="A100" s="246"/>
      <c r="B100" s="84"/>
      <c r="C100" s="84"/>
      <c r="D100" s="84"/>
    </row>
    <row r="101" customFormat="false" ht="15.75" hidden="false" customHeight="true" outlineLevel="0" collapsed="false">
      <c r="A101" s="246"/>
      <c r="B101" s="84"/>
      <c r="C101" s="84"/>
      <c r="D101" s="84"/>
    </row>
    <row r="102" customFormat="false" ht="15.75" hidden="false" customHeight="true" outlineLevel="0" collapsed="false">
      <c r="A102" s="246"/>
      <c r="B102" s="84"/>
      <c r="C102" s="84"/>
      <c r="D102" s="84"/>
    </row>
    <row r="103" customFormat="false" ht="15.75" hidden="false" customHeight="true" outlineLevel="0" collapsed="false">
      <c r="A103" s="246"/>
      <c r="B103" s="84"/>
      <c r="C103" s="84"/>
      <c r="D103" s="84"/>
    </row>
    <row r="104" customFormat="false" ht="15.75" hidden="false" customHeight="true" outlineLevel="0" collapsed="false">
      <c r="A104" s="246"/>
      <c r="B104" s="84"/>
      <c r="C104" s="84"/>
      <c r="D104" s="84"/>
    </row>
    <row r="105" customFormat="false" ht="15.75" hidden="false" customHeight="true" outlineLevel="0" collapsed="false">
      <c r="A105" s="246"/>
      <c r="B105" s="84"/>
      <c r="C105" s="84"/>
      <c r="D105" s="84"/>
    </row>
    <row r="106" customFormat="false" ht="15.75" hidden="false" customHeight="true" outlineLevel="0" collapsed="false">
      <c r="A106" s="246"/>
      <c r="B106" s="84"/>
      <c r="C106" s="84"/>
      <c r="D106" s="84"/>
    </row>
    <row r="107" customFormat="false" ht="15.75" hidden="false" customHeight="true" outlineLevel="0" collapsed="false">
      <c r="A107" s="246"/>
      <c r="B107" s="84"/>
      <c r="C107" s="84"/>
      <c r="D107" s="84"/>
    </row>
    <row r="108" customFormat="false" ht="15.75" hidden="false" customHeight="true" outlineLevel="0" collapsed="false">
      <c r="A108" s="246"/>
      <c r="B108" s="84"/>
      <c r="C108" s="84"/>
      <c r="D108" s="84"/>
    </row>
    <row r="109" customFormat="false" ht="15.75" hidden="false" customHeight="true" outlineLevel="0" collapsed="false">
      <c r="A109" s="246"/>
      <c r="B109" s="84"/>
      <c r="C109" s="84"/>
      <c r="D109" s="84"/>
    </row>
    <row r="110" customFormat="false" ht="15.75" hidden="false" customHeight="true" outlineLevel="0" collapsed="false">
      <c r="A110" s="246"/>
      <c r="B110" s="84"/>
      <c r="C110" s="84"/>
      <c r="D110" s="84"/>
    </row>
    <row r="111" customFormat="false" ht="15.75" hidden="false" customHeight="true" outlineLevel="0" collapsed="false">
      <c r="A111" s="246"/>
      <c r="B111" s="84"/>
      <c r="C111" s="84"/>
      <c r="D111" s="84"/>
    </row>
    <row r="112" customFormat="false" ht="15.75" hidden="false" customHeight="true" outlineLevel="0" collapsed="false">
      <c r="A112" s="246"/>
      <c r="B112" s="84"/>
      <c r="C112" s="84"/>
      <c r="D112" s="84"/>
    </row>
    <row r="113" customFormat="false" ht="15.75" hidden="false" customHeight="true" outlineLevel="0" collapsed="false">
      <c r="A113" s="246"/>
      <c r="B113" s="84"/>
      <c r="C113" s="84"/>
      <c r="D113" s="84"/>
    </row>
    <row r="114" customFormat="false" ht="15.75" hidden="false" customHeight="true" outlineLevel="0" collapsed="false">
      <c r="A114" s="246"/>
      <c r="B114" s="84"/>
      <c r="C114" s="84"/>
      <c r="D114" s="84"/>
    </row>
    <row r="115" customFormat="false" ht="15.75" hidden="false" customHeight="true" outlineLevel="0" collapsed="false">
      <c r="A115" s="246"/>
      <c r="B115" s="84"/>
      <c r="C115" s="84"/>
      <c r="D115" s="84"/>
    </row>
    <row r="116" customFormat="false" ht="15.75" hidden="false" customHeight="true" outlineLevel="0" collapsed="false">
      <c r="A116" s="246"/>
      <c r="B116" s="84"/>
      <c r="C116" s="84"/>
      <c r="D116" s="84"/>
    </row>
    <row r="117" customFormat="false" ht="15.75" hidden="false" customHeight="true" outlineLevel="0" collapsed="false">
      <c r="A117" s="246"/>
      <c r="B117" s="84"/>
      <c r="C117" s="84"/>
      <c r="D117" s="84"/>
    </row>
    <row r="118" customFormat="false" ht="15.75" hidden="false" customHeight="true" outlineLevel="0" collapsed="false">
      <c r="A118" s="246"/>
      <c r="B118" s="84"/>
      <c r="C118" s="84"/>
      <c r="D118" s="84"/>
    </row>
    <row r="119" customFormat="false" ht="15.75" hidden="false" customHeight="true" outlineLevel="0" collapsed="false">
      <c r="A119" s="246"/>
      <c r="B119" s="84"/>
      <c r="C119" s="84"/>
      <c r="D119" s="84"/>
    </row>
    <row r="120" customFormat="false" ht="15.75" hidden="false" customHeight="true" outlineLevel="0" collapsed="false">
      <c r="A120" s="246"/>
      <c r="B120" s="84"/>
      <c r="C120" s="84"/>
      <c r="D120" s="84"/>
    </row>
    <row r="121" customFormat="false" ht="15.75" hidden="false" customHeight="true" outlineLevel="0" collapsed="false">
      <c r="A121" s="246"/>
      <c r="B121" s="84"/>
      <c r="C121" s="84"/>
      <c r="D121" s="84"/>
    </row>
    <row r="122" customFormat="false" ht="15.75" hidden="false" customHeight="true" outlineLevel="0" collapsed="false">
      <c r="A122" s="246"/>
      <c r="B122" s="84"/>
      <c r="C122" s="84"/>
      <c r="D122" s="84"/>
    </row>
    <row r="123" customFormat="false" ht="15.75" hidden="false" customHeight="true" outlineLevel="0" collapsed="false">
      <c r="A123" s="246"/>
      <c r="B123" s="84"/>
      <c r="C123" s="84"/>
      <c r="D123" s="84"/>
    </row>
    <row r="124" customFormat="false" ht="15.75" hidden="false" customHeight="true" outlineLevel="0" collapsed="false">
      <c r="A124" s="246"/>
      <c r="B124" s="84"/>
      <c r="C124" s="84"/>
      <c r="D124" s="84"/>
    </row>
    <row r="125" customFormat="false" ht="15.75" hidden="false" customHeight="true" outlineLevel="0" collapsed="false">
      <c r="A125" s="246"/>
      <c r="B125" s="84"/>
      <c r="C125" s="84"/>
      <c r="D125" s="84"/>
    </row>
    <row r="126" customFormat="false" ht="15.75" hidden="false" customHeight="true" outlineLevel="0" collapsed="false">
      <c r="A126" s="246"/>
      <c r="B126" s="84"/>
      <c r="C126" s="84"/>
      <c r="D126" s="84"/>
    </row>
    <row r="127" customFormat="false" ht="15.75" hidden="false" customHeight="true" outlineLevel="0" collapsed="false">
      <c r="A127" s="246"/>
      <c r="B127" s="84"/>
      <c r="C127" s="84"/>
      <c r="D127" s="84"/>
    </row>
    <row r="128" customFormat="false" ht="15.75" hidden="false" customHeight="true" outlineLevel="0" collapsed="false">
      <c r="A128" s="246"/>
      <c r="B128" s="84"/>
      <c r="C128" s="84"/>
      <c r="D128" s="84"/>
    </row>
    <row r="129" customFormat="false" ht="15.75" hidden="false" customHeight="true" outlineLevel="0" collapsed="false">
      <c r="A129" s="246"/>
      <c r="B129" s="84"/>
      <c r="C129" s="84"/>
      <c r="D129" s="84"/>
    </row>
    <row r="130" customFormat="false" ht="15.75" hidden="false" customHeight="true" outlineLevel="0" collapsed="false">
      <c r="A130" s="246"/>
      <c r="B130" s="84"/>
      <c r="C130" s="84"/>
      <c r="D130" s="84"/>
    </row>
    <row r="131" customFormat="false" ht="15.75" hidden="false" customHeight="true" outlineLevel="0" collapsed="false">
      <c r="A131" s="246"/>
      <c r="B131" s="84"/>
      <c r="C131" s="84"/>
      <c r="D131" s="84"/>
    </row>
    <row r="132" customFormat="false" ht="15.75" hidden="false" customHeight="true" outlineLevel="0" collapsed="false">
      <c r="A132" s="246"/>
      <c r="B132" s="84"/>
      <c r="C132" s="84"/>
      <c r="D132" s="84"/>
    </row>
    <row r="133" customFormat="false" ht="15.75" hidden="false" customHeight="true" outlineLevel="0" collapsed="false">
      <c r="A133" s="246"/>
      <c r="B133" s="84"/>
      <c r="C133" s="84"/>
      <c r="D133" s="84"/>
    </row>
    <row r="134" customFormat="false" ht="15.75" hidden="false" customHeight="true" outlineLevel="0" collapsed="false">
      <c r="A134" s="246"/>
      <c r="B134" s="84"/>
      <c r="C134" s="84"/>
      <c r="D134" s="84"/>
    </row>
    <row r="135" customFormat="false" ht="15.75" hidden="false" customHeight="true" outlineLevel="0" collapsed="false">
      <c r="A135" s="246"/>
      <c r="B135" s="84"/>
      <c r="C135" s="84"/>
      <c r="D135" s="84"/>
    </row>
    <row r="136" customFormat="false" ht="15.75" hidden="false" customHeight="true" outlineLevel="0" collapsed="false">
      <c r="A136" s="246"/>
      <c r="B136" s="84"/>
      <c r="C136" s="84"/>
      <c r="D136" s="84"/>
    </row>
    <row r="137" customFormat="false" ht="15.75" hidden="false" customHeight="true" outlineLevel="0" collapsed="false">
      <c r="A137" s="246"/>
      <c r="B137" s="84"/>
      <c r="C137" s="84"/>
      <c r="D137" s="84"/>
    </row>
    <row r="138" customFormat="false" ht="15.75" hidden="false" customHeight="true" outlineLevel="0" collapsed="false">
      <c r="A138" s="246"/>
      <c r="B138" s="84"/>
      <c r="C138" s="84"/>
      <c r="D138" s="84"/>
    </row>
    <row r="139" customFormat="false" ht="15.75" hidden="false" customHeight="true" outlineLevel="0" collapsed="false">
      <c r="A139" s="246"/>
      <c r="B139" s="84"/>
      <c r="C139" s="84"/>
      <c r="D139" s="84"/>
    </row>
    <row r="140" customFormat="false" ht="15.75" hidden="false" customHeight="true" outlineLevel="0" collapsed="false">
      <c r="A140" s="246"/>
      <c r="B140" s="84"/>
      <c r="C140" s="84"/>
      <c r="D140" s="84"/>
    </row>
    <row r="141" customFormat="false" ht="15.75" hidden="false" customHeight="true" outlineLevel="0" collapsed="false">
      <c r="A141" s="246"/>
      <c r="B141" s="84"/>
      <c r="C141" s="84"/>
      <c r="D141" s="84"/>
    </row>
    <row r="142" customFormat="false" ht="15.75" hidden="false" customHeight="true" outlineLevel="0" collapsed="false">
      <c r="A142" s="246"/>
      <c r="B142" s="84"/>
      <c r="C142" s="84"/>
      <c r="D142" s="84"/>
    </row>
    <row r="143" customFormat="false" ht="15.75" hidden="false" customHeight="true" outlineLevel="0" collapsed="false">
      <c r="A143" s="246"/>
      <c r="B143" s="84"/>
      <c r="C143" s="84"/>
      <c r="D143" s="84"/>
    </row>
    <row r="144" customFormat="false" ht="15.75" hidden="false" customHeight="true" outlineLevel="0" collapsed="false">
      <c r="A144" s="246"/>
      <c r="B144" s="84"/>
      <c r="C144" s="84"/>
      <c r="D144" s="84"/>
    </row>
    <row r="145" customFormat="false" ht="15.75" hidden="false" customHeight="true" outlineLevel="0" collapsed="false">
      <c r="A145" s="246"/>
      <c r="B145" s="84"/>
      <c r="C145" s="84"/>
      <c r="D145" s="84"/>
    </row>
    <row r="146" customFormat="false" ht="15.75" hidden="false" customHeight="true" outlineLevel="0" collapsed="false">
      <c r="A146" s="246"/>
      <c r="B146" s="84"/>
      <c r="C146" s="84"/>
      <c r="D146" s="84"/>
    </row>
    <row r="147" customFormat="false" ht="15.75" hidden="false" customHeight="true" outlineLevel="0" collapsed="false">
      <c r="A147" s="246"/>
      <c r="B147" s="84"/>
      <c r="C147" s="84"/>
      <c r="D147" s="84"/>
    </row>
    <row r="148" customFormat="false" ht="15.75" hidden="false" customHeight="true" outlineLevel="0" collapsed="false">
      <c r="A148" s="246"/>
      <c r="B148" s="84"/>
      <c r="C148" s="84"/>
      <c r="D148" s="84"/>
    </row>
    <row r="149" customFormat="false" ht="15.75" hidden="false" customHeight="true" outlineLevel="0" collapsed="false">
      <c r="A149" s="246"/>
      <c r="B149" s="84"/>
      <c r="C149" s="84"/>
      <c r="D149" s="84"/>
    </row>
    <row r="150" customFormat="false" ht="15.75" hidden="false" customHeight="true" outlineLevel="0" collapsed="false">
      <c r="A150" s="246"/>
      <c r="B150" s="84"/>
      <c r="C150" s="84"/>
      <c r="D150" s="84"/>
    </row>
    <row r="151" customFormat="false" ht="15.75" hidden="false" customHeight="true" outlineLevel="0" collapsed="false">
      <c r="A151" s="246"/>
      <c r="B151" s="84"/>
      <c r="C151" s="84"/>
      <c r="D151" s="84"/>
    </row>
    <row r="152" customFormat="false" ht="15.75" hidden="false" customHeight="true" outlineLevel="0" collapsed="false">
      <c r="A152" s="246"/>
      <c r="B152" s="84"/>
      <c r="C152" s="84"/>
      <c r="D152" s="84"/>
    </row>
    <row r="153" customFormat="false" ht="15.75" hidden="false" customHeight="true" outlineLevel="0" collapsed="false">
      <c r="A153" s="246"/>
      <c r="B153" s="84"/>
      <c r="C153" s="84"/>
      <c r="D153" s="84"/>
    </row>
    <row r="154" customFormat="false" ht="15.75" hidden="false" customHeight="true" outlineLevel="0" collapsed="false">
      <c r="A154" s="246"/>
      <c r="B154" s="84"/>
      <c r="C154" s="84"/>
      <c r="D154" s="84"/>
    </row>
    <row r="155" customFormat="false" ht="15.75" hidden="false" customHeight="true" outlineLevel="0" collapsed="false">
      <c r="A155" s="246"/>
      <c r="B155" s="84"/>
      <c r="C155" s="84"/>
      <c r="D155" s="84"/>
    </row>
    <row r="156" customFormat="false" ht="15.75" hidden="false" customHeight="true" outlineLevel="0" collapsed="false">
      <c r="A156" s="246"/>
      <c r="B156" s="84"/>
      <c r="C156" s="84"/>
      <c r="D156" s="84"/>
    </row>
    <row r="157" customFormat="false" ht="15.75" hidden="false" customHeight="true" outlineLevel="0" collapsed="false">
      <c r="A157" s="246"/>
      <c r="B157" s="84"/>
      <c r="C157" s="84"/>
      <c r="D157" s="84"/>
    </row>
    <row r="158" customFormat="false" ht="15.75" hidden="false" customHeight="true" outlineLevel="0" collapsed="false">
      <c r="A158" s="246"/>
      <c r="B158" s="84"/>
      <c r="C158" s="84"/>
      <c r="D158" s="84"/>
    </row>
    <row r="159" customFormat="false" ht="15.75" hidden="false" customHeight="true" outlineLevel="0" collapsed="false">
      <c r="A159" s="246"/>
      <c r="B159" s="84"/>
      <c r="C159" s="84"/>
      <c r="D159" s="84"/>
    </row>
    <row r="160" customFormat="false" ht="15.75" hidden="false" customHeight="true" outlineLevel="0" collapsed="false">
      <c r="A160" s="246"/>
      <c r="B160" s="84"/>
      <c r="C160" s="84"/>
      <c r="D160" s="84"/>
    </row>
    <row r="161" customFormat="false" ht="15.75" hidden="false" customHeight="true" outlineLevel="0" collapsed="false">
      <c r="A161" s="246"/>
      <c r="B161" s="84"/>
      <c r="C161" s="84"/>
      <c r="D161" s="84"/>
    </row>
    <row r="162" customFormat="false" ht="15.75" hidden="false" customHeight="true" outlineLevel="0" collapsed="false">
      <c r="A162" s="246"/>
      <c r="B162" s="84"/>
      <c r="C162" s="84"/>
      <c r="D162" s="84"/>
    </row>
    <row r="163" customFormat="false" ht="15.75" hidden="false" customHeight="true" outlineLevel="0" collapsed="false">
      <c r="A163" s="246"/>
      <c r="B163" s="84"/>
      <c r="C163" s="84"/>
      <c r="D163" s="84"/>
    </row>
    <row r="164" customFormat="false" ht="15.75" hidden="false" customHeight="true" outlineLevel="0" collapsed="false">
      <c r="A164" s="246"/>
      <c r="B164" s="84"/>
      <c r="C164" s="84"/>
      <c r="D164" s="84"/>
    </row>
    <row r="165" customFormat="false" ht="15.75" hidden="false" customHeight="true" outlineLevel="0" collapsed="false">
      <c r="A165" s="246"/>
      <c r="B165" s="84"/>
      <c r="C165" s="84"/>
      <c r="D165" s="84"/>
    </row>
    <row r="166" customFormat="false" ht="15.75" hidden="false" customHeight="true" outlineLevel="0" collapsed="false">
      <c r="A166" s="246"/>
      <c r="B166" s="84"/>
      <c r="C166" s="84"/>
      <c r="D166" s="84"/>
    </row>
    <row r="167" customFormat="false" ht="15.75" hidden="false" customHeight="true" outlineLevel="0" collapsed="false">
      <c r="A167" s="246"/>
      <c r="B167" s="84"/>
      <c r="C167" s="84"/>
      <c r="D167" s="84"/>
    </row>
    <row r="168" customFormat="false" ht="15.75" hidden="false" customHeight="true" outlineLevel="0" collapsed="false">
      <c r="A168" s="246"/>
      <c r="B168" s="84"/>
      <c r="C168" s="84"/>
      <c r="D168" s="84"/>
    </row>
    <row r="169" customFormat="false" ht="15.75" hidden="false" customHeight="true" outlineLevel="0" collapsed="false">
      <c r="A169" s="246"/>
      <c r="B169" s="84"/>
      <c r="C169" s="84"/>
      <c r="D169" s="84"/>
    </row>
    <row r="170" customFormat="false" ht="15.75" hidden="false" customHeight="true" outlineLevel="0" collapsed="false">
      <c r="A170" s="246"/>
      <c r="B170" s="84"/>
      <c r="C170" s="84"/>
      <c r="D170" s="84"/>
    </row>
    <row r="171" customFormat="false" ht="15.75" hidden="false" customHeight="true" outlineLevel="0" collapsed="false">
      <c r="A171" s="246"/>
      <c r="B171" s="84"/>
      <c r="C171" s="84"/>
      <c r="D171" s="84"/>
    </row>
    <row r="172" customFormat="false" ht="15.75" hidden="false" customHeight="true" outlineLevel="0" collapsed="false">
      <c r="A172" s="246"/>
      <c r="B172" s="84"/>
      <c r="C172" s="84"/>
      <c r="D172" s="84"/>
    </row>
    <row r="173" customFormat="false" ht="15.75" hidden="false" customHeight="true" outlineLevel="0" collapsed="false">
      <c r="A173" s="246"/>
      <c r="B173" s="84"/>
      <c r="C173" s="84"/>
      <c r="D173" s="84"/>
    </row>
    <row r="174" customFormat="false" ht="15.75" hidden="false" customHeight="true" outlineLevel="0" collapsed="false">
      <c r="A174" s="246"/>
      <c r="B174" s="84"/>
      <c r="C174" s="84"/>
      <c r="D174" s="84"/>
    </row>
    <row r="175" customFormat="false" ht="15.75" hidden="false" customHeight="true" outlineLevel="0" collapsed="false">
      <c r="A175" s="246"/>
      <c r="B175" s="84"/>
      <c r="C175" s="84"/>
      <c r="D175" s="84"/>
    </row>
    <row r="176" customFormat="false" ht="15.75" hidden="false" customHeight="true" outlineLevel="0" collapsed="false">
      <c r="A176" s="246"/>
      <c r="B176" s="84"/>
      <c r="C176" s="84"/>
      <c r="D176" s="84"/>
    </row>
    <row r="177" customFormat="false" ht="15.75" hidden="false" customHeight="true" outlineLevel="0" collapsed="false">
      <c r="A177" s="246"/>
      <c r="B177" s="84"/>
      <c r="C177" s="84"/>
      <c r="D177" s="84"/>
    </row>
    <row r="178" customFormat="false" ht="15.75" hidden="false" customHeight="true" outlineLevel="0" collapsed="false">
      <c r="A178" s="246"/>
      <c r="B178" s="84"/>
      <c r="C178" s="84"/>
      <c r="D178" s="84"/>
    </row>
    <row r="179" customFormat="false" ht="15.75" hidden="false" customHeight="true" outlineLevel="0" collapsed="false">
      <c r="A179" s="246"/>
      <c r="B179" s="84"/>
      <c r="C179" s="84"/>
      <c r="D179" s="84"/>
    </row>
    <row r="180" customFormat="false" ht="15.75" hidden="false" customHeight="true" outlineLevel="0" collapsed="false">
      <c r="A180" s="246"/>
      <c r="B180" s="84"/>
      <c r="C180" s="84"/>
      <c r="D180" s="84"/>
    </row>
    <row r="181" customFormat="false" ht="15.75" hidden="false" customHeight="true" outlineLevel="0" collapsed="false">
      <c r="A181" s="246"/>
      <c r="B181" s="84"/>
      <c r="C181" s="84"/>
      <c r="D181" s="84"/>
    </row>
    <row r="182" customFormat="false" ht="15.75" hidden="false" customHeight="true" outlineLevel="0" collapsed="false">
      <c r="A182" s="246"/>
      <c r="B182" s="84"/>
      <c r="C182" s="84"/>
      <c r="D182" s="84"/>
    </row>
    <row r="183" customFormat="false" ht="15.75" hidden="false" customHeight="true" outlineLevel="0" collapsed="false">
      <c r="A183" s="246"/>
      <c r="B183" s="84"/>
      <c r="C183" s="84"/>
      <c r="D183" s="84"/>
    </row>
    <row r="184" customFormat="false" ht="15.75" hidden="false" customHeight="true" outlineLevel="0" collapsed="false">
      <c r="A184" s="246"/>
      <c r="B184" s="84"/>
      <c r="C184" s="84"/>
      <c r="D184" s="84"/>
    </row>
    <row r="185" customFormat="false" ht="15.75" hidden="false" customHeight="true" outlineLevel="0" collapsed="false">
      <c r="A185" s="246"/>
      <c r="B185" s="84"/>
      <c r="C185" s="84"/>
      <c r="D185" s="84"/>
    </row>
    <row r="186" customFormat="false" ht="15.75" hidden="false" customHeight="true" outlineLevel="0" collapsed="false">
      <c r="A186" s="246"/>
      <c r="B186" s="84"/>
      <c r="C186" s="84"/>
      <c r="D186" s="84"/>
    </row>
    <row r="187" customFormat="false" ht="15.75" hidden="false" customHeight="true" outlineLevel="0" collapsed="false">
      <c r="A187" s="246"/>
      <c r="B187" s="84"/>
      <c r="C187" s="84"/>
      <c r="D187" s="84"/>
    </row>
    <row r="188" customFormat="false" ht="15.75" hidden="false" customHeight="true" outlineLevel="0" collapsed="false">
      <c r="A188" s="246"/>
      <c r="B188" s="84"/>
      <c r="C188" s="84"/>
      <c r="D188" s="84"/>
    </row>
    <row r="189" customFormat="false" ht="15.75" hidden="false" customHeight="true" outlineLevel="0" collapsed="false">
      <c r="A189" s="246"/>
      <c r="B189" s="84"/>
      <c r="C189" s="84"/>
      <c r="D189" s="84"/>
    </row>
    <row r="190" customFormat="false" ht="15.75" hidden="false" customHeight="true" outlineLevel="0" collapsed="false">
      <c r="A190" s="246"/>
      <c r="B190" s="84"/>
      <c r="C190" s="84"/>
      <c r="D190" s="84"/>
    </row>
    <row r="191" customFormat="false" ht="15.75" hidden="false" customHeight="true" outlineLevel="0" collapsed="false">
      <c r="A191" s="246"/>
      <c r="B191" s="84"/>
      <c r="C191" s="84"/>
      <c r="D191" s="84"/>
    </row>
    <row r="192" customFormat="false" ht="15.75" hidden="false" customHeight="true" outlineLevel="0" collapsed="false">
      <c r="A192" s="246"/>
      <c r="B192" s="84"/>
      <c r="C192" s="84"/>
      <c r="D192" s="84"/>
    </row>
    <row r="193" customFormat="false" ht="15.75" hidden="false" customHeight="true" outlineLevel="0" collapsed="false">
      <c r="A193" s="246"/>
      <c r="B193" s="84"/>
      <c r="C193" s="84"/>
      <c r="D193" s="84"/>
    </row>
    <row r="194" customFormat="false" ht="15.75" hidden="false" customHeight="true" outlineLevel="0" collapsed="false">
      <c r="A194" s="246"/>
      <c r="B194" s="84"/>
      <c r="C194" s="84"/>
      <c r="D194" s="84"/>
    </row>
    <row r="195" customFormat="false" ht="15.75" hidden="false" customHeight="true" outlineLevel="0" collapsed="false">
      <c r="A195" s="246"/>
      <c r="B195" s="84"/>
      <c r="C195" s="84"/>
      <c r="D195" s="84"/>
    </row>
    <row r="196" customFormat="false" ht="15.75" hidden="false" customHeight="true" outlineLevel="0" collapsed="false">
      <c r="A196" s="246"/>
      <c r="B196" s="84"/>
      <c r="C196" s="84"/>
      <c r="D196" s="84"/>
    </row>
    <row r="197" customFormat="false" ht="15.75" hidden="false" customHeight="true" outlineLevel="0" collapsed="false">
      <c r="A197" s="246"/>
      <c r="B197" s="84"/>
      <c r="C197" s="84"/>
      <c r="D197" s="84"/>
    </row>
    <row r="198" customFormat="false" ht="15.75" hidden="false" customHeight="true" outlineLevel="0" collapsed="false">
      <c r="A198" s="246"/>
      <c r="B198" s="84"/>
      <c r="C198" s="84"/>
      <c r="D198" s="84"/>
    </row>
    <row r="199" customFormat="false" ht="15.75" hidden="false" customHeight="true" outlineLevel="0" collapsed="false">
      <c r="A199" s="246"/>
      <c r="B199" s="84"/>
      <c r="C199" s="84"/>
      <c r="D199" s="84"/>
    </row>
    <row r="200" customFormat="false" ht="15.75" hidden="false" customHeight="true" outlineLevel="0" collapsed="false">
      <c r="A200" s="246"/>
      <c r="B200" s="84"/>
      <c r="C200" s="84"/>
      <c r="D200" s="84"/>
    </row>
    <row r="201" customFormat="false" ht="15.75" hidden="false" customHeight="true" outlineLevel="0" collapsed="false">
      <c r="A201" s="246"/>
      <c r="B201" s="84"/>
      <c r="C201" s="84"/>
      <c r="D201" s="84"/>
    </row>
    <row r="202" customFormat="false" ht="15.75" hidden="false" customHeight="true" outlineLevel="0" collapsed="false">
      <c r="A202" s="246"/>
      <c r="B202" s="84"/>
      <c r="C202" s="84"/>
      <c r="D202" s="84"/>
    </row>
    <row r="203" customFormat="false" ht="15.75" hidden="false" customHeight="true" outlineLevel="0" collapsed="false">
      <c r="A203" s="246"/>
      <c r="B203" s="84"/>
      <c r="C203" s="84"/>
      <c r="D203" s="84"/>
    </row>
    <row r="204" customFormat="false" ht="15.75" hidden="false" customHeight="true" outlineLevel="0" collapsed="false">
      <c r="A204" s="246"/>
      <c r="B204" s="84"/>
      <c r="C204" s="84"/>
      <c r="D204" s="84"/>
    </row>
    <row r="205" customFormat="false" ht="15.75" hidden="false" customHeight="true" outlineLevel="0" collapsed="false">
      <c r="A205" s="246"/>
      <c r="B205" s="84"/>
      <c r="C205" s="84"/>
      <c r="D205" s="84"/>
    </row>
    <row r="206" customFormat="false" ht="15.75" hidden="false" customHeight="true" outlineLevel="0" collapsed="false">
      <c r="A206" s="246"/>
      <c r="B206" s="84"/>
      <c r="C206" s="84"/>
      <c r="D206" s="84"/>
    </row>
    <row r="207" customFormat="false" ht="15.75" hidden="false" customHeight="true" outlineLevel="0" collapsed="false">
      <c r="A207" s="246"/>
      <c r="B207" s="84"/>
      <c r="C207" s="84"/>
      <c r="D207" s="84"/>
    </row>
    <row r="208" customFormat="false" ht="15.75" hidden="false" customHeight="true" outlineLevel="0" collapsed="false">
      <c r="A208" s="246"/>
      <c r="B208" s="84"/>
      <c r="C208" s="84"/>
      <c r="D208" s="84"/>
    </row>
    <row r="209" customFormat="false" ht="15.75" hidden="false" customHeight="true" outlineLevel="0" collapsed="false">
      <c r="A209" s="246"/>
      <c r="B209" s="84"/>
      <c r="C209" s="84"/>
      <c r="D209" s="84"/>
    </row>
    <row r="210" customFormat="false" ht="15.75" hidden="false" customHeight="true" outlineLevel="0" collapsed="false">
      <c r="A210" s="246"/>
      <c r="B210" s="84"/>
      <c r="C210" s="84"/>
      <c r="D210" s="84"/>
    </row>
    <row r="211" customFormat="false" ht="15.75" hidden="false" customHeight="true" outlineLevel="0" collapsed="false">
      <c r="A211" s="246"/>
      <c r="B211" s="84"/>
      <c r="C211" s="84"/>
      <c r="D211" s="84"/>
    </row>
    <row r="212" customFormat="false" ht="15.75" hidden="false" customHeight="true" outlineLevel="0" collapsed="false">
      <c r="A212" s="246"/>
      <c r="B212" s="84"/>
      <c r="C212" s="84"/>
      <c r="D212" s="84"/>
    </row>
    <row r="213" customFormat="false" ht="15.75" hidden="false" customHeight="true" outlineLevel="0" collapsed="false">
      <c r="A213" s="246"/>
      <c r="B213" s="84"/>
      <c r="C213" s="84"/>
      <c r="D213" s="84"/>
    </row>
    <row r="214" customFormat="false" ht="15.75" hidden="false" customHeight="true" outlineLevel="0" collapsed="false">
      <c r="A214" s="246"/>
      <c r="B214" s="84"/>
      <c r="C214" s="84"/>
      <c r="D214" s="84"/>
    </row>
    <row r="215" customFormat="false" ht="15.75" hidden="false" customHeight="true" outlineLevel="0" collapsed="false">
      <c r="A215" s="246"/>
      <c r="B215" s="84"/>
      <c r="C215" s="84"/>
      <c r="D215" s="84"/>
    </row>
    <row r="216" customFormat="false" ht="15.75" hidden="false" customHeight="true" outlineLevel="0" collapsed="false">
      <c r="A216" s="246"/>
      <c r="B216" s="84"/>
      <c r="C216" s="84"/>
      <c r="D216" s="84"/>
    </row>
    <row r="217" customFormat="false" ht="15.75" hidden="false" customHeight="true" outlineLevel="0" collapsed="false">
      <c r="A217" s="246"/>
      <c r="B217" s="84"/>
      <c r="C217" s="84"/>
      <c r="D217" s="84"/>
    </row>
    <row r="218" customFormat="false" ht="15.75" hidden="false" customHeight="true" outlineLevel="0" collapsed="false">
      <c r="A218" s="246"/>
      <c r="B218" s="84"/>
      <c r="C218" s="84"/>
      <c r="D218" s="84"/>
    </row>
    <row r="219" customFormat="false" ht="15.75" hidden="false" customHeight="true" outlineLevel="0" collapsed="false">
      <c r="A219" s="246"/>
      <c r="B219" s="84"/>
      <c r="C219" s="84"/>
      <c r="D219" s="84"/>
    </row>
    <row r="220" customFormat="false" ht="15.75" hidden="false" customHeight="true" outlineLevel="0" collapsed="false">
      <c r="A220" s="246"/>
      <c r="B220" s="84"/>
      <c r="C220" s="84"/>
      <c r="D220" s="84"/>
    </row>
    <row r="221" customFormat="false" ht="15.75" hidden="false" customHeight="true" outlineLevel="0" collapsed="false">
      <c r="A221" s="246"/>
      <c r="B221" s="84"/>
      <c r="C221" s="84"/>
      <c r="D221" s="84"/>
    </row>
    <row r="222" customFormat="false" ht="15.75" hidden="false" customHeight="true" outlineLevel="0" collapsed="false">
      <c r="A222" s="246"/>
      <c r="B222" s="84"/>
      <c r="C222" s="84"/>
      <c r="D222" s="84"/>
    </row>
    <row r="223" customFormat="false" ht="15.75" hidden="false" customHeight="true" outlineLevel="0" collapsed="false">
      <c r="A223" s="246"/>
      <c r="B223" s="84"/>
      <c r="C223" s="84"/>
      <c r="D223" s="84"/>
    </row>
    <row r="224" customFormat="false" ht="15.75" hidden="false" customHeight="true" outlineLevel="0" collapsed="false">
      <c r="A224" s="246"/>
      <c r="B224" s="84"/>
      <c r="C224" s="84"/>
      <c r="D224" s="84"/>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hyperlinks>
    <hyperlink ref="D2" r:id="rId1" display="https://github.com/canada-ca/PCTF-CCP/blob/master/references/TB%20Directive%20on%20Identity%20Management-EN.pdf"/>
    <hyperlink ref="D4" r:id="rId2" display="https://www.tbs-sct.gc.ca/pol/doc-eng.aspx?id=30678"/>
    <hyperlink ref="D5" r:id="rId3" display="https://www.tbs-sct.gc.ca/pol/doc-eng.aspx?id=26262"/>
    <hyperlink ref="D7" r:id="rId4" display="https://www.cse-cst.gc.ca/en/publication/itsp.030.031v2"/>
    <hyperlink ref="D8" r:id="rId5" display="http://www.fintrac-canafe.gc.ca/guidance-directives/client-clientele/Guide11/11-eng.asp"/>
    <hyperlink ref="D9" r:id="rId6" display="https://diacc.ca/trust-framework/"/>
    <hyperlink ref="D10" r:id="rId7" display="https://github.com/usnistgov/800-63-3/tree/nist-pages/sp800-63a "/>
    <hyperlink ref="D11" r:id="rId8" display="https://github.com/usnistgov/800-63-3/tree/nist-pages/sp800-63b "/>
    <hyperlink ref="D12" r:id="rId9" display="https://github.com/usnistgov/800-63-3/tree/nist-pages/sp800-63c"/>
    <hyperlink ref="D13" r:id="rId10" display="https://drive.google.com/file/d/1CjFnPPUBdepbizSSbJd8s4DZgXd8exqp/view?usp=sharing"/>
    <hyperlink ref="D14" r:id="rId11" display="https://drive.google.com/open?id=1kLYeS7KM1KT7VTxW_SEBesw0i9TROF3c"/>
    <hyperlink ref="D15" r:id="rId12" display="https://www.gov.uk/government/publications/identity-proofing-and-verification-of-an-individual/identity-proofing-and-verification-of-an-individual"/>
    <hyperlink ref="D16" r:id="rId13" display="https://assets.publishing.service.gov.uk/government/uploads/system/uploads/attachment_data/file/795611/Identity_proofing_and_verification_of_an_individual_v4.1.pdf"/>
    <hyperlink ref="D17" r:id="rId14" display="https://drive.google.com/open?id=1Z1ruxigKMCMZIJyIikdNPnLZIkWmJBtS"/>
    <hyperlink ref="D18" r:id="rId15" display="https://eur-lex.europa.eu/legal-content/EN/TXT/HTML/?uri=CELEX:32014R0910&amp;from=EN"/>
    <hyperlink ref="D19" r:id="rId16" display="https://drive.google.com/file/d/1X0ZhIo51MecOxPuW5OS4pq3aKZSsAL5n/view?usp=sharing"/>
    <hyperlink ref="D20" r:id="rId17" display="https://docs.google.com/document/d/1L0RhDq98xj4ieh5CuN-P3XerK6umKRTPWMS8Ckz6_J8/edit?usp=sharing"/>
    <hyperlink ref="D21" r:id="rId18" display="https://drive.google.com/open?id=1TGEe-dmJ3bh5oaoikKGSZer_gdNUP1_I"/>
    <hyperlink ref="D22" r:id="rId19" display="https://drive.google.com/open?id=1XTCrpAMSjKXme0oCzJ18oJ_01N69qFKI"/>
    <hyperlink ref="D23" r:id="rId20" display="https://drive.google.com/open?id=1qJN_CdQkkikkhAHooS4xIf4RXVkGW9UF"/>
    <hyperlink ref="D24" r:id="rId21" display="https://www.itu.int/rec/T-REC-X.1255-201309-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4765625" defaultRowHeight="13"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0" activePane="bottomLeft" state="frozen"/>
      <selection pane="topLeft" activeCell="A1" activeCellId="0" sqref="A1"/>
      <selection pane="bottomLeft" activeCell="B16" activeCellId="0" sqref="B16"/>
    </sheetView>
  </sheetViews>
  <sheetFormatPr defaultColWidth="14.37109375" defaultRowHeight="15" zeroHeight="false" outlineLevelRow="0" outlineLevelCol="0"/>
  <cols>
    <col collapsed="false" customWidth="true" hidden="false" outlineLevel="0" max="1" min="1" style="0" width="10.65"/>
    <col collapsed="false" customWidth="true" hidden="false" outlineLevel="0" max="2" min="2" style="22" width="30.66"/>
    <col collapsed="false" customWidth="true" hidden="false" outlineLevel="0" max="3" min="3" style="22" width="56.66"/>
    <col collapsed="false" customWidth="true" hidden="false" outlineLevel="0" max="4" min="4" style="22" width="46.66"/>
    <col collapsed="false" customWidth="true" hidden="false" outlineLevel="0" max="5" min="5" style="0" width="46.66"/>
    <col collapsed="false" customWidth="true" hidden="false" outlineLevel="0" max="7" min="6" style="0" width="56.66"/>
    <col collapsed="false" customWidth="true" hidden="false" outlineLevel="0" max="9" min="8" style="0" width="52.66"/>
    <col collapsed="false" customWidth="true" hidden="false" outlineLevel="0" max="25" min="10" style="0" width="8.67"/>
  </cols>
  <sheetData>
    <row r="1" s="53" customFormat="true" ht="16" hidden="false" customHeight="true" outlineLevel="0" collapsed="false">
      <c r="A1" s="49" t="s">
        <v>54</v>
      </c>
      <c r="B1" s="49"/>
      <c r="C1" s="49"/>
      <c r="D1" s="49"/>
      <c r="E1" s="49"/>
      <c r="F1" s="50"/>
      <c r="G1" s="50"/>
      <c r="H1" s="51" t="s">
        <v>55</v>
      </c>
      <c r="I1" s="52" t="s">
        <v>56</v>
      </c>
    </row>
    <row r="2" s="53" customFormat="true" ht="17" hidden="false" customHeight="false" outlineLevel="0" collapsed="false">
      <c r="A2" s="54" t="s">
        <v>57</v>
      </c>
      <c r="B2" s="55" t="s">
        <v>58</v>
      </c>
      <c r="C2" s="56" t="s">
        <v>59</v>
      </c>
      <c r="D2" s="56" t="s">
        <v>60</v>
      </c>
      <c r="E2" s="56" t="s">
        <v>61</v>
      </c>
      <c r="F2" s="56" t="s">
        <v>62</v>
      </c>
      <c r="G2" s="56" t="s">
        <v>63</v>
      </c>
      <c r="H2" s="51"/>
      <c r="I2" s="51"/>
    </row>
    <row r="3" s="53" customFormat="true" ht="34" hidden="false" customHeight="false" outlineLevel="0" collapsed="false">
      <c r="A3" s="57" t="s">
        <v>64</v>
      </c>
      <c r="B3" s="58" t="s">
        <v>65</v>
      </c>
      <c r="C3" s="36" t="s">
        <v>66</v>
      </c>
      <c r="D3" s="59"/>
      <c r="E3" s="59"/>
      <c r="F3" s="59"/>
      <c r="G3" s="59"/>
      <c r="H3" s="59"/>
      <c r="I3" s="60"/>
    </row>
    <row r="4" s="53" customFormat="true" ht="68" hidden="false" customHeight="false" outlineLevel="0" collapsed="false">
      <c r="A4" s="57" t="s">
        <v>67</v>
      </c>
      <c r="B4" s="58" t="s">
        <v>68</v>
      </c>
      <c r="C4" s="36" t="s">
        <v>69</v>
      </c>
      <c r="D4" s="59"/>
      <c r="E4" s="59"/>
      <c r="F4" s="59" t="s">
        <v>49</v>
      </c>
      <c r="G4" s="59" t="s">
        <v>49</v>
      </c>
      <c r="H4" s="59" t="s">
        <v>70</v>
      </c>
      <c r="I4" s="60"/>
    </row>
    <row r="5" s="53" customFormat="true" ht="68" hidden="false" customHeight="false" outlineLevel="0" collapsed="false">
      <c r="A5" s="57" t="s">
        <v>71</v>
      </c>
      <c r="B5" s="55" t="s">
        <v>72</v>
      </c>
      <c r="C5" s="33" t="s">
        <v>73</v>
      </c>
      <c r="D5" s="56" t="s">
        <v>74</v>
      </c>
      <c r="E5" s="56" t="s">
        <v>75</v>
      </c>
      <c r="F5" s="59" t="s">
        <v>76</v>
      </c>
      <c r="G5" s="59" t="s">
        <v>77</v>
      </c>
      <c r="H5" s="59" t="s">
        <v>78</v>
      </c>
      <c r="I5" s="60"/>
    </row>
    <row r="6" s="53" customFormat="true" ht="51" hidden="false" customHeight="false" outlineLevel="0" collapsed="false">
      <c r="A6" s="57" t="s">
        <v>79</v>
      </c>
      <c r="B6" s="55" t="s">
        <v>80</v>
      </c>
      <c r="C6" s="33" t="s">
        <v>81</v>
      </c>
      <c r="D6" s="56" t="s">
        <v>82</v>
      </c>
      <c r="E6" s="56" t="s">
        <v>83</v>
      </c>
      <c r="F6" s="59" t="s">
        <v>84</v>
      </c>
      <c r="G6" s="61" t="s">
        <v>85</v>
      </c>
      <c r="H6" s="59" t="s">
        <v>86</v>
      </c>
      <c r="I6" s="60"/>
    </row>
    <row r="7" s="53" customFormat="true" ht="68" hidden="false" customHeight="false" outlineLevel="0" collapsed="false">
      <c r="A7" s="57" t="s">
        <v>87</v>
      </c>
      <c r="B7" s="58" t="s">
        <v>88</v>
      </c>
      <c r="C7" s="36" t="s">
        <v>89</v>
      </c>
      <c r="D7" s="62" t="s">
        <v>90</v>
      </c>
      <c r="E7" s="62" t="s">
        <v>91</v>
      </c>
      <c r="F7" s="61" t="s">
        <v>92</v>
      </c>
      <c r="G7" s="61" t="s">
        <v>93</v>
      </c>
      <c r="H7" s="33" t="s">
        <v>94</v>
      </c>
      <c r="I7" s="63" t="str">
        <f aca="false">HYPERLINK("https://www.tbs-sct.gc.ca/pol/doc-eng.aspx?id=30678", "TBS Guideline on Identity Assurance Section 3.6")</f>
        <v>TBS Guideline on Identity Assurance Section 3.6</v>
      </c>
    </row>
    <row r="8" s="53" customFormat="true" ht="85" hidden="false" customHeight="false" outlineLevel="0" collapsed="false">
      <c r="A8" s="57" t="s">
        <v>95</v>
      </c>
      <c r="B8" s="55" t="s">
        <v>96</v>
      </c>
      <c r="C8" s="33" t="s">
        <v>97</v>
      </c>
      <c r="D8" s="56" t="s">
        <v>98</v>
      </c>
      <c r="E8" s="56" t="s">
        <v>99</v>
      </c>
      <c r="F8" s="59" t="s">
        <v>100</v>
      </c>
      <c r="G8" s="61" t="s">
        <v>101</v>
      </c>
      <c r="H8" s="59" t="s">
        <v>102</v>
      </c>
      <c r="I8" s="60"/>
    </row>
    <row r="9" s="53" customFormat="true" ht="102" hidden="false" customHeight="false" outlineLevel="0" collapsed="false">
      <c r="A9" s="57" t="s">
        <v>103</v>
      </c>
      <c r="B9" s="55" t="s">
        <v>104</v>
      </c>
      <c r="C9" s="33" t="s">
        <v>105</v>
      </c>
      <c r="D9" s="56" t="s">
        <v>106</v>
      </c>
      <c r="E9" s="56" t="s">
        <v>107</v>
      </c>
      <c r="F9" s="59" t="s">
        <v>108</v>
      </c>
      <c r="G9" s="61" t="s">
        <v>109</v>
      </c>
      <c r="H9" s="59" t="s">
        <v>110</v>
      </c>
      <c r="I9" s="63" t="str">
        <f aca="false">HYPERLINK("https://www.tbs-sct.gc.ca/pol/doc-eng.aspx?id=30678", "TBS Guideline on Identity Assurance Section 3.3")</f>
        <v>TBS Guideline on Identity Assurance Section 3.3</v>
      </c>
    </row>
    <row r="10" s="53" customFormat="true" ht="85" hidden="false" customHeight="false" outlineLevel="0" collapsed="false">
      <c r="A10" s="57" t="s">
        <v>111</v>
      </c>
      <c r="B10" s="55" t="s">
        <v>112</v>
      </c>
      <c r="C10" s="33" t="s">
        <v>113</v>
      </c>
      <c r="D10" s="56" t="s">
        <v>114</v>
      </c>
      <c r="E10" s="56" t="s">
        <v>115</v>
      </c>
      <c r="F10" s="61" t="s">
        <v>109</v>
      </c>
      <c r="G10" s="61" t="s">
        <v>116</v>
      </c>
      <c r="H10" s="59" t="s">
        <v>117</v>
      </c>
      <c r="I10" s="60"/>
    </row>
    <row r="11" s="53" customFormat="true" ht="68" hidden="false" customHeight="false" outlineLevel="0" collapsed="false">
      <c r="A11" s="57" t="s">
        <v>118</v>
      </c>
      <c r="B11" s="55" t="s">
        <v>119</v>
      </c>
      <c r="C11" s="36" t="s">
        <v>120</v>
      </c>
      <c r="D11" s="56" t="s">
        <v>121</v>
      </c>
      <c r="E11" s="56" t="s">
        <v>122</v>
      </c>
      <c r="F11" s="61" t="s">
        <v>123</v>
      </c>
      <c r="G11" s="61" t="s">
        <v>124</v>
      </c>
      <c r="H11" s="59" t="s">
        <v>125</v>
      </c>
      <c r="I11" s="63" t="str">
        <f aca="false">HYPERLINK("https://www.tbs-sct.gc.ca/pol/doc-eng.aspx?id=30678", "TBS Guideline on Identity Assurance Section 3.3")</f>
        <v>TBS Guideline on Identity Assurance Section 3.3</v>
      </c>
    </row>
    <row r="12" s="53" customFormat="true" ht="85" hidden="false" customHeight="false" outlineLevel="0" collapsed="false">
      <c r="A12" s="57" t="s">
        <v>126</v>
      </c>
      <c r="B12" s="55" t="s">
        <v>127</v>
      </c>
      <c r="C12" s="33" t="s">
        <v>128</v>
      </c>
      <c r="D12" s="56" t="s">
        <v>129</v>
      </c>
      <c r="E12" s="56" t="s">
        <v>130</v>
      </c>
      <c r="F12" s="59" t="s">
        <v>131</v>
      </c>
      <c r="G12" s="59" t="s">
        <v>132</v>
      </c>
      <c r="H12" s="59" t="s">
        <v>133</v>
      </c>
      <c r="I12" s="60"/>
    </row>
    <row r="13" s="53" customFormat="true" ht="85" hidden="false" customHeight="false" outlineLevel="0" collapsed="false">
      <c r="A13" s="57" t="s">
        <v>134</v>
      </c>
      <c r="B13" s="55" t="s">
        <v>135</v>
      </c>
      <c r="C13" s="33" t="s">
        <v>136</v>
      </c>
      <c r="D13" s="56" t="s">
        <v>137</v>
      </c>
      <c r="E13" s="56" t="s">
        <v>138</v>
      </c>
      <c r="F13" s="59" t="s">
        <v>139</v>
      </c>
      <c r="G13" s="61" t="s">
        <v>140</v>
      </c>
      <c r="H13" s="56"/>
      <c r="I13" s="60"/>
    </row>
    <row r="14" s="53" customFormat="true" ht="68" hidden="false" customHeight="false" outlineLevel="0" collapsed="false">
      <c r="A14" s="57" t="s">
        <v>141</v>
      </c>
      <c r="B14" s="58" t="s">
        <v>142</v>
      </c>
      <c r="C14" s="64" t="s">
        <v>143</v>
      </c>
      <c r="D14" s="62" t="s">
        <v>144</v>
      </c>
      <c r="E14" s="62" t="s">
        <v>145</v>
      </c>
      <c r="F14" s="61" t="s">
        <v>146</v>
      </c>
      <c r="G14" s="61" t="s">
        <v>147</v>
      </c>
      <c r="H14" s="56"/>
      <c r="I14" s="60"/>
    </row>
    <row r="15" s="53" customFormat="true" ht="34" hidden="false" customHeight="false" outlineLevel="0" collapsed="false">
      <c r="A15" s="57" t="s">
        <v>148</v>
      </c>
      <c r="B15" s="65" t="s">
        <v>149</v>
      </c>
      <c r="C15" s="66" t="s">
        <v>150</v>
      </c>
      <c r="D15" s="67"/>
      <c r="E15" s="67"/>
      <c r="F15" s="67" t="s">
        <v>49</v>
      </c>
      <c r="G15" s="67" t="s">
        <v>49</v>
      </c>
      <c r="H15" s="59" t="s">
        <v>49</v>
      </c>
      <c r="I15" s="60"/>
    </row>
    <row r="16" s="53" customFormat="true" ht="51" hidden="false" customHeight="false" outlineLevel="0" collapsed="false">
      <c r="A16" s="57" t="s">
        <v>151</v>
      </c>
      <c r="B16" s="58" t="s">
        <v>152</v>
      </c>
      <c r="C16" s="36" t="s">
        <v>153</v>
      </c>
      <c r="D16" s="62" t="s">
        <v>154</v>
      </c>
      <c r="E16" s="62" t="s">
        <v>155</v>
      </c>
      <c r="F16" s="59" t="s">
        <v>156</v>
      </c>
      <c r="G16" s="59" t="s">
        <v>157</v>
      </c>
      <c r="H16" s="56"/>
      <c r="I16" s="60"/>
    </row>
    <row r="17" s="53" customFormat="true" ht="51" hidden="false" customHeight="false" outlineLevel="0" collapsed="false">
      <c r="A17" s="57" t="s">
        <v>158</v>
      </c>
      <c r="B17" s="58" t="s">
        <v>159</v>
      </c>
      <c r="C17" s="36" t="s">
        <v>160</v>
      </c>
      <c r="D17" s="62" t="s">
        <v>161</v>
      </c>
      <c r="E17" s="62" t="s">
        <v>162</v>
      </c>
      <c r="F17" s="59" t="s">
        <v>156</v>
      </c>
      <c r="G17" s="59" t="s">
        <v>157</v>
      </c>
      <c r="H17" s="56"/>
      <c r="I17" s="60"/>
    </row>
    <row r="18" s="53" customFormat="true" ht="51" hidden="false" customHeight="false" outlineLevel="0" collapsed="false">
      <c r="A18" s="57" t="s">
        <v>163</v>
      </c>
      <c r="B18" s="58" t="s">
        <v>164</v>
      </c>
      <c r="C18" s="36" t="s">
        <v>165</v>
      </c>
      <c r="D18" s="62" t="s">
        <v>166</v>
      </c>
      <c r="E18" s="62" t="s">
        <v>167</v>
      </c>
      <c r="F18" s="59" t="s">
        <v>156</v>
      </c>
      <c r="G18" s="59" t="s">
        <v>157</v>
      </c>
      <c r="H18" s="56"/>
      <c r="I18" s="60"/>
    </row>
    <row r="19" s="53" customFormat="true" ht="51" hidden="false" customHeight="false" outlineLevel="0" collapsed="false">
      <c r="A19" s="57" t="s">
        <v>168</v>
      </c>
      <c r="B19" s="58" t="s">
        <v>169</v>
      </c>
      <c r="C19" s="36" t="s">
        <v>170</v>
      </c>
      <c r="D19" s="62" t="s">
        <v>171</v>
      </c>
      <c r="E19" s="62" t="s">
        <v>172</v>
      </c>
      <c r="F19" s="59" t="s">
        <v>156</v>
      </c>
      <c r="G19" s="59" t="s">
        <v>157</v>
      </c>
      <c r="H19" s="56"/>
      <c r="I19" s="60"/>
    </row>
    <row r="20" s="53" customFormat="true" ht="68" hidden="false" customHeight="false" outlineLevel="0" collapsed="false">
      <c r="A20" s="57" t="s">
        <v>173</v>
      </c>
      <c r="B20" s="58" t="s">
        <v>174</v>
      </c>
      <c r="C20" s="36" t="s">
        <v>175</v>
      </c>
      <c r="D20" s="62" t="s">
        <v>176</v>
      </c>
      <c r="E20" s="62" t="s">
        <v>177</v>
      </c>
      <c r="F20" s="59" t="s">
        <v>156</v>
      </c>
      <c r="G20" s="59" t="s">
        <v>157</v>
      </c>
      <c r="H20" s="56"/>
      <c r="I20" s="60"/>
    </row>
    <row r="21" s="53" customFormat="true" ht="34" hidden="false" customHeight="false" outlineLevel="0" collapsed="false">
      <c r="A21" s="57" t="s">
        <v>178</v>
      </c>
      <c r="B21" s="58" t="s">
        <v>179</v>
      </c>
      <c r="C21" s="36" t="s">
        <v>180</v>
      </c>
      <c r="D21" s="62" t="s">
        <v>181</v>
      </c>
      <c r="E21" s="62" t="s">
        <v>182</v>
      </c>
      <c r="F21" s="59" t="s">
        <v>156</v>
      </c>
      <c r="G21" s="59" t="s">
        <v>157</v>
      </c>
      <c r="H21" s="56"/>
      <c r="I21" s="60"/>
    </row>
    <row r="22" s="53" customFormat="true" ht="51" hidden="false" customHeight="false" outlineLevel="0" collapsed="false">
      <c r="A22" s="57" t="s">
        <v>183</v>
      </c>
      <c r="B22" s="58" t="s">
        <v>184</v>
      </c>
      <c r="C22" s="36" t="s">
        <v>185</v>
      </c>
      <c r="D22" s="62" t="s">
        <v>186</v>
      </c>
      <c r="E22" s="62" t="s">
        <v>187</v>
      </c>
      <c r="F22" s="59" t="s">
        <v>156</v>
      </c>
      <c r="G22" s="59" t="s">
        <v>157</v>
      </c>
      <c r="H22" s="56"/>
      <c r="I22" s="60"/>
    </row>
    <row r="23" s="53" customFormat="true" ht="51" hidden="false" customHeight="false" outlineLevel="0" collapsed="false">
      <c r="A23" s="57" t="s">
        <v>188</v>
      </c>
      <c r="B23" s="58" t="s">
        <v>189</v>
      </c>
      <c r="C23" s="36" t="s">
        <v>190</v>
      </c>
      <c r="D23" s="62" t="s">
        <v>191</v>
      </c>
      <c r="E23" s="62" t="s">
        <v>192</v>
      </c>
      <c r="F23" s="59" t="s">
        <v>156</v>
      </c>
      <c r="G23" s="59" t="s">
        <v>157</v>
      </c>
      <c r="H23" s="56"/>
      <c r="I23" s="60"/>
    </row>
    <row r="24" s="53" customFormat="true" ht="51" hidden="false" customHeight="false" outlineLevel="0" collapsed="false">
      <c r="A24" s="57" t="s">
        <v>193</v>
      </c>
      <c r="B24" s="58" t="s">
        <v>194</v>
      </c>
      <c r="C24" s="36" t="s">
        <v>195</v>
      </c>
      <c r="D24" s="62" t="s">
        <v>196</v>
      </c>
      <c r="E24" s="62" t="s">
        <v>197</v>
      </c>
      <c r="F24" s="59" t="s">
        <v>156</v>
      </c>
      <c r="G24" s="59" t="s">
        <v>157</v>
      </c>
      <c r="H24" s="56"/>
      <c r="I24" s="60"/>
    </row>
    <row r="25" s="53" customFormat="true" ht="34" hidden="false" customHeight="false" outlineLevel="0" collapsed="false">
      <c r="A25" s="57" t="s">
        <v>198</v>
      </c>
      <c r="B25" s="58" t="s">
        <v>199</v>
      </c>
      <c r="C25" s="36" t="s">
        <v>200</v>
      </c>
      <c r="D25" s="62" t="s">
        <v>182</v>
      </c>
      <c r="E25" s="62" t="s">
        <v>201</v>
      </c>
      <c r="F25" s="59" t="s">
        <v>156</v>
      </c>
      <c r="G25" s="59" t="s">
        <v>157</v>
      </c>
      <c r="H25" s="56"/>
      <c r="I25" s="60"/>
    </row>
    <row r="26" s="53" customFormat="true" ht="34" hidden="false" customHeight="false" outlineLevel="0" collapsed="false">
      <c r="A26" s="57" t="s">
        <v>202</v>
      </c>
      <c r="B26" s="58" t="s">
        <v>203</v>
      </c>
      <c r="C26" s="36" t="s">
        <v>204</v>
      </c>
      <c r="D26" s="62" t="s">
        <v>205</v>
      </c>
      <c r="E26" s="62" t="s">
        <v>206</v>
      </c>
      <c r="F26" s="59" t="s">
        <v>156</v>
      </c>
      <c r="G26" s="59" t="s">
        <v>157</v>
      </c>
      <c r="H26" s="56"/>
      <c r="I26" s="60"/>
    </row>
    <row r="27" s="53" customFormat="true" ht="34" hidden="false" customHeight="false" outlineLevel="0" collapsed="false">
      <c r="A27" s="57" t="s">
        <v>207</v>
      </c>
      <c r="B27" s="58" t="s">
        <v>208</v>
      </c>
      <c r="C27" s="36" t="s">
        <v>209</v>
      </c>
      <c r="D27" s="62" t="s">
        <v>182</v>
      </c>
      <c r="E27" s="62" t="s">
        <v>210</v>
      </c>
      <c r="F27" s="59" t="s">
        <v>156</v>
      </c>
      <c r="G27" s="59" t="s">
        <v>157</v>
      </c>
      <c r="H27" s="56"/>
      <c r="I27" s="60"/>
    </row>
    <row r="28" s="53" customFormat="true" ht="17" hidden="false" customHeight="false" outlineLevel="0" collapsed="false">
      <c r="A28" s="57" t="s">
        <v>211</v>
      </c>
      <c r="B28" s="65" t="s">
        <v>212</v>
      </c>
      <c r="C28" s="66" t="s">
        <v>213</v>
      </c>
      <c r="D28" s="67"/>
      <c r="E28" s="67"/>
      <c r="F28" s="68" t="s">
        <v>49</v>
      </c>
      <c r="G28" s="68" t="s">
        <v>49</v>
      </c>
      <c r="H28" s="56"/>
      <c r="I28" s="60"/>
    </row>
    <row r="29" s="53" customFormat="true" ht="68" hidden="false" customHeight="false" outlineLevel="0" collapsed="false">
      <c r="A29" s="57" t="s">
        <v>214</v>
      </c>
      <c r="B29" s="55" t="s">
        <v>215</v>
      </c>
      <c r="C29" s="33" t="s">
        <v>216</v>
      </c>
      <c r="D29" s="62" t="s">
        <v>217</v>
      </c>
      <c r="E29" s="62" t="s">
        <v>218</v>
      </c>
      <c r="F29" s="61" t="s">
        <v>219</v>
      </c>
      <c r="G29" s="61" t="s">
        <v>220</v>
      </c>
      <c r="H29" s="56"/>
      <c r="I29" s="60"/>
    </row>
    <row r="30" s="53" customFormat="true" ht="153" hidden="false" customHeight="false" outlineLevel="0" collapsed="false">
      <c r="A30" s="57" t="s">
        <v>221</v>
      </c>
      <c r="B30" s="55" t="s">
        <v>222</v>
      </c>
      <c r="C30" s="36" t="s">
        <v>223</v>
      </c>
      <c r="D30" s="62" t="s">
        <v>224</v>
      </c>
      <c r="E30" s="62" t="s">
        <v>225</v>
      </c>
      <c r="F30" s="61" t="s">
        <v>226</v>
      </c>
      <c r="G30" s="61" t="s">
        <v>227</v>
      </c>
      <c r="H30" s="56"/>
      <c r="I30" s="60"/>
    </row>
    <row r="31" s="53" customFormat="true" ht="68" hidden="false" customHeight="false" outlineLevel="0" collapsed="false">
      <c r="A31" s="57" t="s">
        <v>228</v>
      </c>
      <c r="B31" s="55" t="s">
        <v>229</v>
      </c>
      <c r="C31" s="36" t="s">
        <v>230</v>
      </c>
      <c r="D31" s="62" t="s">
        <v>224</v>
      </c>
      <c r="E31" s="62" t="s">
        <v>231</v>
      </c>
      <c r="F31" s="61" t="s">
        <v>232</v>
      </c>
      <c r="G31" s="61" t="s">
        <v>233</v>
      </c>
      <c r="H31" s="56"/>
      <c r="I31" s="60"/>
    </row>
    <row r="32" s="53" customFormat="true" ht="102" hidden="false" customHeight="false" outlineLevel="0" collapsed="false">
      <c r="A32" s="57" t="s">
        <v>234</v>
      </c>
      <c r="B32" s="55" t="s">
        <v>235</v>
      </c>
      <c r="C32" s="36" t="s">
        <v>236</v>
      </c>
      <c r="D32" s="62" t="s">
        <v>225</v>
      </c>
      <c r="E32" s="62" t="s">
        <v>237</v>
      </c>
      <c r="F32" s="61" t="s">
        <v>238</v>
      </c>
      <c r="G32" s="61" t="s">
        <v>239</v>
      </c>
      <c r="H32" s="56"/>
      <c r="I32" s="60"/>
    </row>
    <row r="33" s="53" customFormat="true" ht="68" hidden="false" customHeight="false" outlineLevel="0" collapsed="false">
      <c r="A33" s="57" t="s">
        <v>240</v>
      </c>
      <c r="B33" s="55" t="s">
        <v>241</v>
      </c>
      <c r="C33" s="36" t="s">
        <v>242</v>
      </c>
      <c r="D33" s="62" t="s">
        <v>224</v>
      </c>
      <c r="E33" s="62" t="s">
        <v>243</v>
      </c>
      <c r="F33" s="61" t="s">
        <v>244</v>
      </c>
      <c r="G33" s="61" t="s">
        <v>239</v>
      </c>
      <c r="H33" s="56"/>
      <c r="I33" s="60"/>
    </row>
    <row r="34" s="53" customFormat="true" ht="51" hidden="false" customHeight="false" outlineLevel="0" collapsed="false">
      <c r="A34" s="57" t="s">
        <v>245</v>
      </c>
      <c r="B34" s="55" t="s">
        <v>246</v>
      </c>
      <c r="C34" s="36" t="s">
        <v>247</v>
      </c>
      <c r="D34" s="62" t="s">
        <v>248</v>
      </c>
      <c r="E34" s="62" t="s">
        <v>249</v>
      </c>
      <c r="F34" s="61" t="s">
        <v>250</v>
      </c>
      <c r="G34" s="61" t="s">
        <v>251</v>
      </c>
      <c r="H34" s="56"/>
      <c r="I34" s="60"/>
    </row>
    <row r="35" s="53" customFormat="true" ht="68" hidden="false" customHeight="false" outlineLevel="0" collapsed="false">
      <c r="A35" s="57" t="s">
        <v>252</v>
      </c>
      <c r="B35" s="55" t="s">
        <v>253</v>
      </c>
      <c r="C35" s="36" t="s">
        <v>254</v>
      </c>
      <c r="D35" s="62" t="s">
        <v>255</v>
      </c>
      <c r="E35" s="62" t="s">
        <v>256</v>
      </c>
      <c r="F35" s="61" t="s">
        <v>257</v>
      </c>
      <c r="G35" s="61" t="s">
        <v>258</v>
      </c>
      <c r="H35" s="56"/>
      <c r="I35" s="60"/>
    </row>
    <row r="36" s="53" customFormat="true" ht="68" hidden="false" customHeight="false" outlineLevel="0" collapsed="false">
      <c r="A36" s="57" t="s">
        <v>259</v>
      </c>
      <c r="B36" s="55" t="s">
        <v>260</v>
      </c>
      <c r="C36" s="36" t="s">
        <v>261</v>
      </c>
      <c r="D36" s="62" t="s">
        <v>224</v>
      </c>
      <c r="E36" s="62" t="s">
        <v>262</v>
      </c>
      <c r="F36" s="61" t="s">
        <v>263</v>
      </c>
      <c r="G36" s="61" t="s">
        <v>264</v>
      </c>
      <c r="H36" s="56"/>
      <c r="I36" s="60"/>
    </row>
    <row r="37" s="53" customFormat="true" ht="17" hidden="false" customHeight="false" outlineLevel="0" collapsed="false">
      <c r="A37" s="57" t="s">
        <v>265</v>
      </c>
      <c r="B37" s="65" t="s">
        <v>266</v>
      </c>
      <c r="C37" s="66" t="s">
        <v>267</v>
      </c>
      <c r="D37" s="67"/>
      <c r="E37" s="67"/>
      <c r="F37" s="68" t="s">
        <v>49</v>
      </c>
      <c r="G37" s="68" t="s">
        <v>49</v>
      </c>
      <c r="H37" s="56"/>
      <c r="I37" s="60"/>
    </row>
    <row r="38" s="53" customFormat="true" ht="272" hidden="false" customHeight="false" outlineLevel="0" collapsed="false">
      <c r="A38" s="57" t="s">
        <v>268</v>
      </c>
      <c r="B38" s="69" t="s">
        <v>269</v>
      </c>
      <c r="C38" s="36" t="s">
        <v>270</v>
      </c>
      <c r="D38" s="62" t="s">
        <v>271</v>
      </c>
      <c r="E38" s="62" t="s">
        <v>272</v>
      </c>
      <c r="F38" s="61" t="s">
        <v>273</v>
      </c>
      <c r="G38" s="61" t="s">
        <v>274</v>
      </c>
      <c r="H38" s="56"/>
      <c r="I38" s="60"/>
    </row>
    <row r="39" s="53" customFormat="true" ht="51" hidden="false" customHeight="false" outlineLevel="0" collapsed="false">
      <c r="A39" s="57" t="s">
        <v>275</v>
      </c>
      <c r="B39" s="62" t="s">
        <v>276</v>
      </c>
      <c r="C39" s="36" t="s">
        <v>277</v>
      </c>
      <c r="D39" s="62" t="s">
        <v>272</v>
      </c>
      <c r="E39" s="62" t="s">
        <v>278</v>
      </c>
      <c r="F39" s="61" t="s">
        <v>279</v>
      </c>
      <c r="G39" s="61" t="s">
        <v>280</v>
      </c>
      <c r="H39" s="56"/>
      <c r="I39" s="60"/>
    </row>
    <row r="40" s="53" customFormat="true" ht="68" hidden="false" customHeight="false" outlineLevel="0" collapsed="false">
      <c r="A40" s="57" t="s">
        <v>281</v>
      </c>
      <c r="B40" s="56" t="s">
        <v>282</v>
      </c>
      <c r="C40" s="36" t="s">
        <v>283</v>
      </c>
      <c r="D40" s="62" t="s">
        <v>278</v>
      </c>
      <c r="E40" s="62" t="s">
        <v>284</v>
      </c>
      <c r="F40" s="59" t="s">
        <v>285</v>
      </c>
      <c r="G40" s="61" t="s">
        <v>286</v>
      </c>
      <c r="H40" s="56"/>
      <c r="I40" s="60"/>
    </row>
    <row r="41" s="53" customFormat="true" ht="204" hidden="false" customHeight="false" outlineLevel="0" collapsed="false">
      <c r="A41" s="57" t="s">
        <v>287</v>
      </c>
      <c r="B41" s="56" t="s">
        <v>288</v>
      </c>
      <c r="C41" s="36" t="s">
        <v>289</v>
      </c>
      <c r="D41" s="56" t="s">
        <v>284</v>
      </c>
      <c r="E41" s="56" t="s">
        <v>290</v>
      </c>
      <c r="F41" s="59" t="s">
        <v>291</v>
      </c>
      <c r="G41" s="61" t="s">
        <v>292</v>
      </c>
      <c r="H41" s="56"/>
      <c r="I41" s="60"/>
    </row>
    <row r="42" s="53" customFormat="true" ht="204" hidden="false" customHeight="false" outlineLevel="0" collapsed="false">
      <c r="A42" s="57" t="s">
        <v>293</v>
      </c>
      <c r="B42" s="56" t="s">
        <v>294</v>
      </c>
      <c r="C42" s="33" t="s">
        <v>295</v>
      </c>
      <c r="D42" s="56" t="s">
        <v>290</v>
      </c>
      <c r="E42" s="56" t="s">
        <v>290</v>
      </c>
      <c r="F42" s="59" t="s">
        <v>296</v>
      </c>
      <c r="G42" s="61" t="s">
        <v>297</v>
      </c>
      <c r="H42" s="56"/>
      <c r="I42" s="60"/>
    </row>
    <row r="43" s="53" customFormat="true" ht="68" hidden="false" customHeight="false" outlineLevel="0" collapsed="false">
      <c r="A43" s="57" t="s">
        <v>298</v>
      </c>
      <c r="B43" s="56" t="s">
        <v>299</v>
      </c>
      <c r="C43" s="36" t="s">
        <v>300</v>
      </c>
      <c r="D43" s="56" t="s">
        <v>290</v>
      </c>
      <c r="E43" s="56" t="s">
        <v>301</v>
      </c>
      <c r="F43" s="59" t="s">
        <v>302</v>
      </c>
      <c r="G43" s="61" t="s">
        <v>303</v>
      </c>
      <c r="H43" s="56"/>
      <c r="I43" s="60"/>
    </row>
    <row r="44" s="53" customFormat="true" ht="68" hidden="false" customHeight="false" outlineLevel="0" collapsed="false">
      <c r="A44" s="57" t="s">
        <v>304</v>
      </c>
      <c r="B44" s="56" t="s">
        <v>305</v>
      </c>
      <c r="C44" s="33" t="s">
        <v>306</v>
      </c>
      <c r="D44" s="56" t="s">
        <v>290</v>
      </c>
      <c r="E44" s="56" t="s">
        <v>301</v>
      </c>
      <c r="F44" s="59" t="s">
        <v>307</v>
      </c>
      <c r="G44" s="61" t="s">
        <v>308</v>
      </c>
      <c r="H44" s="56"/>
      <c r="I44" s="60"/>
    </row>
    <row r="45" s="53" customFormat="true" ht="68" hidden="false" customHeight="false" outlineLevel="0" collapsed="false">
      <c r="A45" s="57" t="s">
        <v>309</v>
      </c>
      <c r="B45" s="56" t="s">
        <v>310</v>
      </c>
      <c r="C45" s="33" t="s">
        <v>311</v>
      </c>
      <c r="D45" s="56" t="s">
        <v>290</v>
      </c>
      <c r="E45" s="56" t="s">
        <v>301</v>
      </c>
      <c r="F45" s="59" t="s">
        <v>312</v>
      </c>
      <c r="G45" s="61" t="s">
        <v>313</v>
      </c>
      <c r="H45" s="56"/>
      <c r="I45" s="60"/>
    </row>
    <row r="46" s="53" customFormat="true" ht="17" hidden="false" customHeight="false" outlineLevel="0" collapsed="false">
      <c r="A46" s="57" t="s">
        <v>314</v>
      </c>
      <c r="B46" s="70" t="s">
        <v>315</v>
      </c>
      <c r="C46" s="66" t="s">
        <v>316</v>
      </c>
      <c r="D46" s="67"/>
      <c r="E46" s="67"/>
      <c r="F46" s="68" t="s">
        <v>49</v>
      </c>
      <c r="G46" s="68" t="s">
        <v>49</v>
      </c>
      <c r="H46" s="56"/>
      <c r="I46" s="60"/>
    </row>
    <row r="47" s="53" customFormat="true" ht="17" hidden="false" customHeight="false" outlineLevel="0" collapsed="false">
      <c r="A47" s="57" t="s">
        <v>317</v>
      </c>
      <c r="B47" s="70" t="s">
        <v>318</v>
      </c>
      <c r="C47" s="36" t="s">
        <v>319</v>
      </c>
      <c r="D47" s="62" t="s">
        <v>320</v>
      </c>
      <c r="E47" s="62" t="s">
        <v>321</v>
      </c>
      <c r="F47" s="59" t="s">
        <v>156</v>
      </c>
      <c r="G47" s="59" t="s">
        <v>157</v>
      </c>
      <c r="H47" s="56"/>
      <c r="I47" s="60"/>
    </row>
    <row r="48" s="53" customFormat="true" ht="34" hidden="false" customHeight="false" outlineLevel="0" collapsed="false">
      <c r="A48" s="57" t="s">
        <v>322</v>
      </c>
      <c r="B48" s="70" t="s">
        <v>323</v>
      </c>
      <c r="C48" s="36" t="s">
        <v>324</v>
      </c>
      <c r="D48" s="62" t="s">
        <v>321</v>
      </c>
      <c r="E48" s="62" t="s">
        <v>325</v>
      </c>
      <c r="F48" s="59" t="s">
        <v>156</v>
      </c>
      <c r="G48" s="59" t="s">
        <v>157</v>
      </c>
      <c r="H48" s="56"/>
      <c r="I48" s="60"/>
    </row>
    <row r="49" customFormat="false" ht="12.75" hidden="false" customHeight="true" outlineLevel="0" collapsed="false">
      <c r="H49" s="22"/>
    </row>
    <row r="50" customFormat="false" ht="12.75" hidden="false" customHeight="true" outlineLevel="0" collapsed="false">
      <c r="H50" s="22"/>
    </row>
    <row r="51" customFormat="false" ht="12.75" hidden="false" customHeight="true" outlineLevel="0" collapsed="false">
      <c r="H51" s="22"/>
    </row>
    <row r="52" customFormat="false" ht="12.75" hidden="false" customHeight="true" outlineLevel="0" collapsed="false">
      <c r="H52" s="22"/>
    </row>
    <row r="53" customFormat="false" ht="12.75" hidden="false" customHeight="true" outlineLevel="0" collapsed="false">
      <c r="H53" s="22"/>
    </row>
    <row r="54" customFormat="false" ht="12.75" hidden="false" customHeight="true" outlineLevel="0" collapsed="false">
      <c r="H54" s="22"/>
    </row>
    <row r="55" customFormat="false" ht="12.75" hidden="false" customHeight="true" outlineLevel="0" collapsed="false">
      <c r="H55" s="22"/>
    </row>
    <row r="56" customFormat="false" ht="12.75" hidden="false" customHeight="true" outlineLevel="0" collapsed="false">
      <c r="H56" s="22"/>
    </row>
    <row r="57" customFormat="false" ht="12.75" hidden="false" customHeight="true" outlineLevel="0" collapsed="false">
      <c r="H57" s="22"/>
    </row>
    <row r="58" customFormat="false" ht="12.75" hidden="false" customHeight="true" outlineLevel="0" collapsed="false">
      <c r="H58" s="22"/>
    </row>
    <row r="59" customFormat="false" ht="12.75" hidden="false" customHeight="true" outlineLevel="0" collapsed="false">
      <c r="H59" s="22"/>
    </row>
    <row r="60" customFormat="false" ht="12.75" hidden="false" customHeight="true" outlineLevel="0" collapsed="false">
      <c r="H60" s="22"/>
    </row>
    <row r="61" customFormat="false" ht="12.75" hidden="false" customHeight="true" outlineLevel="0" collapsed="false">
      <c r="H61" s="22"/>
    </row>
    <row r="62" customFormat="false" ht="12.75" hidden="false" customHeight="true" outlineLevel="0" collapsed="false">
      <c r="H62" s="22"/>
    </row>
    <row r="63" customFormat="false" ht="12.75" hidden="false" customHeight="true" outlineLevel="0" collapsed="false">
      <c r="H63" s="22"/>
    </row>
    <row r="64" customFormat="false" ht="12.75" hidden="false" customHeight="true" outlineLevel="0" collapsed="false">
      <c r="H64" s="22"/>
    </row>
    <row r="65" customFormat="false" ht="12.75" hidden="false" customHeight="true" outlineLevel="0" collapsed="false">
      <c r="H65" s="22"/>
    </row>
    <row r="66" customFormat="false" ht="12.75" hidden="false" customHeight="true" outlineLevel="0" collapsed="false">
      <c r="H66" s="22"/>
    </row>
    <row r="67" customFormat="false" ht="12.75" hidden="false" customHeight="true" outlineLevel="0" collapsed="false">
      <c r="H67" s="22"/>
    </row>
    <row r="68" customFormat="false" ht="12.75" hidden="false" customHeight="true" outlineLevel="0" collapsed="false">
      <c r="H68" s="22"/>
    </row>
    <row r="69" customFormat="false" ht="12.75" hidden="false" customHeight="true" outlineLevel="0" collapsed="false">
      <c r="H69" s="22"/>
    </row>
    <row r="70" customFormat="false" ht="12.75" hidden="false" customHeight="true" outlineLevel="0" collapsed="false">
      <c r="H70" s="22"/>
    </row>
    <row r="71" customFormat="false" ht="12.75" hidden="false" customHeight="true" outlineLevel="0" collapsed="false">
      <c r="H71" s="22"/>
    </row>
    <row r="72" customFormat="false" ht="12.75" hidden="false" customHeight="true" outlineLevel="0" collapsed="false">
      <c r="H72" s="22"/>
    </row>
    <row r="73" customFormat="false" ht="12.75" hidden="false" customHeight="true" outlineLevel="0" collapsed="false">
      <c r="H73" s="22"/>
    </row>
    <row r="74" customFormat="false" ht="12.75" hidden="false" customHeight="true" outlineLevel="0" collapsed="false">
      <c r="H74" s="22"/>
    </row>
    <row r="75" customFormat="false" ht="12.75" hidden="false" customHeight="true" outlineLevel="0" collapsed="false">
      <c r="H75" s="22"/>
    </row>
    <row r="76" customFormat="false" ht="12.75" hidden="false" customHeight="true" outlineLevel="0" collapsed="false">
      <c r="H76" s="22"/>
    </row>
    <row r="77" customFormat="false" ht="12.75" hidden="false" customHeight="true" outlineLevel="0" collapsed="false">
      <c r="H77" s="22"/>
    </row>
    <row r="78" customFormat="false" ht="12.75" hidden="false" customHeight="true" outlineLevel="0" collapsed="false">
      <c r="H78" s="22"/>
    </row>
    <row r="79" customFormat="false" ht="12.75" hidden="false" customHeight="true" outlineLevel="0" collapsed="false">
      <c r="H79" s="22"/>
    </row>
    <row r="80" customFormat="false" ht="12.75" hidden="false" customHeight="true" outlineLevel="0" collapsed="false">
      <c r="H80" s="22"/>
    </row>
    <row r="81" customFormat="false" ht="12.75" hidden="false" customHeight="true" outlineLevel="0" collapsed="false">
      <c r="H81" s="22"/>
    </row>
    <row r="82" customFormat="false" ht="12.75" hidden="false" customHeight="true" outlineLevel="0" collapsed="false">
      <c r="H82" s="22"/>
    </row>
    <row r="83" customFormat="false" ht="12.75" hidden="false" customHeight="true" outlineLevel="0" collapsed="false">
      <c r="H83" s="22"/>
    </row>
    <row r="84" customFormat="false" ht="12.75" hidden="false" customHeight="true" outlineLevel="0" collapsed="false">
      <c r="H84" s="22"/>
    </row>
    <row r="85" customFormat="false" ht="12.75" hidden="false" customHeight="true" outlineLevel="0" collapsed="false">
      <c r="H85" s="22"/>
    </row>
    <row r="86" customFormat="false" ht="12.75" hidden="false" customHeight="true" outlineLevel="0" collapsed="false">
      <c r="H86" s="22"/>
    </row>
    <row r="87" customFormat="false" ht="12.75" hidden="false" customHeight="true" outlineLevel="0" collapsed="false">
      <c r="H87" s="22"/>
    </row>
    <row r="88" customFormat="false" ht="12.75" hidden="false" customHeight="true" outlineLevel="0" collapsed="false">
      <c r="H88" s="22"/>
    </row>
    <row r="89" customFormat="false" ht="12.75" hidden="false" customHeight="true" outlineLevel="0" collapsed="false">
      <c r="H89" s="22"/>
    </row>
    <row r="90" customFormat="false" ht="12.75" hidden="false" customHeight="true" outlineLevel="0" collapsed="false">
      <c r="H90" s="22"/>
    </row>
    <row r="91" customFormat="false" ht="12.75" hidden="false" customHeight="true" outlineLevel="0" collapsed="false">
      <c r="H91" s="22"/>
    </row>
    <row r="92" customFormat="false" ht="12.75" hidden="false" customHeight="true" outlineLevel="0" collapsed="false">
      <c r="H92" s="22"/>
    </row>
    <row r="93" customFormat="false" ht="12.75" hidden="false" customHeight="true" outlineLevel="0" collapsed="false">
      <c r="H93" s="22"/>
    </row>
    <row r="94" customFormat="false" ht="12.75" hidden="false" customHeight="true" outlineLevel="0" collapsed="false">
      <c r="H94" s="22"/>
    </row>
    <row r="95" customFormat="false" ht="12.75" hidden="false" customHeight="true" outlineLevel="0" collapsed="false">
      <c r="H95" s="22"/>
    </row>
    <row r="96" customFormat="false" ht="12.75" hidden="false" customHeight="true" outlineLevel="0" collapsed="false">
      <c r="H96" s="22"/>
    </row>
    <row r="97" customFormat="false" ht="12.75" hidden="false" customHeight="true" outlineLevel="0" collapsed="false">
      <c r="H97" s="22"/>
    </row>
    <row r="98" customFormat="false" ht="12.75" hidden="false" customHeight="true" outlineLevel="0" collapsed="false">
      <c r="H98" s="22"/>
    </row>
    <row r="99" customFormat="false" ht="12.75" hidden="false" customHeight="true" outlineLevel="0" collapsed="false">
      <c r="H99" s="22"/>
    </row>
    <row r="100" customFormat="false" ht="12.75" hidden="false" customHeight="true" outlineLevel="0" collapsed="false">
      <c r="H100" s="22"/>
    </row>
    <row r="101" customFormat="false" ht="12.75" hidden="false" customHeight="true" outlineLevel="0" collapsed="false">
      <c r="H101" s="22"/>
    </row>
    <row r="102" customFormat="false" ht="12.75" hidden="false" customHeight="true" outlineLevel="0" collapsed="false">
      <c r="H102" s="22"/>
    </row>
    <row r="103" customFormat="false" ht="12.75" hidden="false" customHeight="true" outlineLevel="0" collapsed="false">
      <c r="H103" s="22"/>
    </row>
    <row r="104" customFormat="false" ht="12.75" hidden="false" customHeight="true" outlineLevel="0" collapsed="false">
      <c r="H104" s="22"/>
    </row>
    <row r="105" customFormat="false" ht="12.75" hidden="false" customHeight="true" outlineLevel="0" collapsed="false">
      <c r="H105" s="22"/>
    </row>
    <row r="106" customFormat="false" ht="12.75" hidden="false" customHeight="true" outlineLevel="0" collapsed="false">
      <c r="H106" s="22"/>
    </row>
    <row r="107" customFormat="false" ht="12.75" hidden="false" customHeight="true" outlineLevel="0" collapsed="false">
      <c r="H107" s="22"/>
    </row>
    <row r="108" customFormat="false" ht="12.75" hidden="false" customHeight="true" outlineLevel="0" collapsed="false">
      <c r="H108" s="22"/>
    </row>
    <row r="109" customFormat="false" ht="12.75" hidden="false" customHeight="true" outlineLevel="0" collapsed="false">
      <c r="H109" s="22"/>
    </row>
    <row r="110" customFormat="false" ht="12.75" hidden="false" customHeight="true" outlineLevel="0" collapsed="false">
      <c r="H110" s="22"/>
    </row>
    <row r="111" customFormat="false" ht="12.75" hidden="false" customHeight="true" outlineLevel="0" collapsed="false">
      <c r="H111" s="22"/>
    </row>
    <row r="112" customFormat="false" ht="12.75" hidden="false" customHeight="true" outlineLevel="0" collapsed="false">
      <c r="H112" s="22"/>
    </row>
    <row r="113" customFormat="false" ht="12.75" hidden="false" customHeight="true" outlineLevel="0" collapsed="false">
      <c r="H113" s="22"/>
    </row>
    <row r="114" customFormat="false" ht="12.75" hidden="false" customHeight="true" outlineLevel="0" collapsed="false">
      <c r="H114" s="22"/>
    </row>
    <row r="115" customFormat="false" ht="12.75" hidden="false" customHeight="true" outlineLevel="0" collapsed="false">
      <c r="H115" s="22"/>
    </row>
    <row r="116" customFormat="false" ht="12.75" hidden="false" customHeight="true" outlineLevel="0" collapsed="false">
      <c r="H116" s="22"/>
    </row>
    <row r="117" customFormat="false" ht="12.75" hidden="false" customHeight="true" outlineLevel="0" collapsed="false">
      <c r="H117" s="22"/>
    </row>
    <row r="118" customFormat="false" ht="12.75" hidden="false" customHeight="true" outlineLevel="0" collapsed="false">
      <c r="H118" s="22"/>
    </row>
    <row r="119" customFormat="false" ht="12.75" hidden="false" customHeight="true" outlineLevel="0" collapsed="false">
      <c r="H119" s="22"/>
    </row>
    <row r="120" customFormat="false" ht="12.75" hidden="false" customHeight="true" outlineLevel="0" collapsed="false">
      <c r="H120" s="22"/>
    </row>
    <row r="121" customFormat="false" ht="12.75" hidden="false" customHeight="true" outlineLevel="0" collapsed="false">
      <c r="H121" s="22"/>
    </row>
    <row r="122" customFormat="false" ht="12.75" hidden="false" customHeight="true" outlineLevel="0" collapsed="false">
      <c r="H122" s="22"/>
    </row>
    <row r="123" customFormat="false" ht="12.75" hidden="false" customHeight="true" outlineLevel="0" collapsed="false">
      <c r="H123" s="22"/>
    </row>
    <row r="124" customFormat="false" ht="12.75" hidden="false" customHeight="true" outlineLevel="0" collapsed="false">
      <c r="H124" s="22"/>
    </row>
    <row r="125" customFormat="false" ht="12.75" hidden="false" customHeight="true" outlineLevel="0" collapsed="false">
      <c r="H125" s="22"/>
    </row>
    <row r="126" customFormat="false" ht="12.75" hidden="false" customHeight="true" outlineLevel="0" collapsed="false">
      <c r="H126" s="22"/>
    </row>
    <row r="127" customFormat="false" ht="12.75" hidden="false" customHeight="true" outlineLevel="0" collapsed="false">
      <c r="H127" s="22"/>
    </row>
    <row r="128" customFormat="false" ht="12.75" hidden="false" customHeight="true" outlineLevel="0" collapsed="false">
      <c r="H128" s="22"/>
    </row>
    <row r="129" customFormat="false" ht="12.75" hidden="false" customHeight="true" outlineLevel="0" collapsed="false">
      <c r="H129" s="22"/>
    </row>
    <row r="130" customFormat="false" ht="12.75" hidden="false" customHeight="true" outlineLevel="0" collapsed="false">
      <c r="H130" s="22"/>
    </row>
    <row r="131" customFormat="false" ht="12.75" hidden="false" customHeight="true" outlineLevel="0" collapsed="false">
      <c r="H131" s="22"/>
    </row>
    <row r="132" customFormat="false" ht="12.75" hidden="false" customHeight="true" outlineLevel="0" collapsed="false">
      <c r="H132" s="22"/>
    </row>
    <row r="133" customFormat="false" ht="12.75" hidden="false" customHeight="true" outlineLevel="0" collapsed="false">
      <c r="H133" s="22"/>
    </row>
    <row r="134" customFormat="false" ht="12.75" hidden="false" customHeight="true" outlineLevel="0" collapsed="false">
      <c r="H134" s="22"/>
    </row>
    <row r="135" customFormat="false" ht="12.75" hidden="false" customHeight="true" outlineLevel="0" collapsed="false">
      <c r="H135" s="22"/>
    </row>
    <row r="136" customFormat="false" ht="12.75" hidden="false" customHeight="true" outlineLevel="0" collapsed="false">
      <c r="H136" s="22"/>
    </row>
    <row r="137" customFormat="false" ht="12.75" hidden="false" customHeight="true" outlineLevel="0" collapsed="false">
      <c r="H137" s="22"/>
    </row>
    <row r="138" customFormat="false" ht="12.75" hidden="false" customHeight="true" outlineLevel="0" collapsed="false">
      <c r="H138" s="22"/>
    </row>
    <row r="139" customFormat="false" ht="12.75" hidden="false" customHeight="true" outlineLevel="0" collapsed="false">
      <c r="H139" s="22"/>
    </row>
    <row r="140" customFormat="false" ht="12.75" hidden="false" customHeight="true" outlineLevel="0" collapsed="false">
      <c r="H140" s="22"/>
    </row>
    <row r="141" customFormat="false" ht="12.75" hidden="false" customHeight="true" outlineLevel="0" collapsed="false">
      <c r="H141" s="22"/>
    </row>
    <row r="142" customFormat="false" ht="12.75" hidden="false" customHeight="true" outlineLevel="0" collapsed="false">
      <c r="H142" s="22"/>
    </row>
    <row r="143" customFormat="false" ht="12.75" hidden="false" customHeight="true" outlineLevel="0" collapsed="false">
      <c r="H143" s="22"/>
    </row>
    <row r="144" customFormat="false" ht="12.75" hidden="false" customHeight="true" outlineLevel="0" collapsed="false">
      <c r="H144" s="22"/>
    </row>
    <row r="145" customFormat="false" ht="12.75" hidden="false" customHeight="true" outlineLevel="0" collapsed="false">
      <c r="H145" s="22"/>
    </row>
    <row r="146" customFormat="false" ht="12.75" hidden="false" customHeight="true" outlineLevel="0" collapsed="false">
      <c r="H146" s="22"/>
    </row>
    <row r="147" customFormat="false" ht="12.75" hidden="false" customHeight="true" outlineLevel="0" collapsed="false">
      <c r="H147" s="22"/>
    </row>
    <row r="148" customFormat="false" ht="12.75" hidden="false" customHeight="true" outlineLevel="0" collapsed="false">
      <c r="H148" s="22"/>
    </row>
    <row r="149" customFormat="false" ht="12.75" hidden="false" customHeight="true" outlineLevel="0" collapsed="false">
      <c r="H149" s="22"/>
    </row>
    <row r="150" customFormat="false" ht="12.75" hidden="false" customHeight="true" outlineLevel="0" collapsed="false">
      <c r="H150" s="22"/>
    </row>
    <row r="151" customFormat="false" ht="12.75" hidden="false" customHeight="true" outlineLevel="0" collapsed="false">
      <c r="H151" s="22"/>
    </row>
    <row r="152" customFormat="false" ht="12.75" hidden="false" customHeight="true" outlineLevel="0" collapsed="false">
      <c r="H152" s="22"/>
    </row>
    <row r="153" customFormat="false" ht="12.75" hidden="false" customHeight="true" outlineLevel="0" collapsed="false">
      <c r="H153" s="22"/>
    </row>
    <row r="154" customFormat="false" ht="12.75" hidden="false" customHeight="true" outlineLevel="0" collapsed="false">
      <c r="H154" s="22"/>
    </row>
    <row r="155" customFormat="false" ht="12.75" hidden="false" customHeight="true" outlineLevel="0" collapsed="false">
      <c r="H155" s="22"/>
    </row>
    <row r="156" customFormat="false" ht="12.75" hidden="false" customHeight="true" outlineLevel="0" collapsed="false">
      <c r="H156" s="22"/>
    </row>
    <row r="157" customFormat="false" ht="12.75" hidden="false" customHeight="true" outlineLevel="0" collapsed="false">
      <c r="H157" s="22"/>
    </row>
    <row r="158" customFormat="false" ht="12.75" hidden="false" customHeight="true" outlineLevel="0" collapsed="false">
      <c r="H158" s="22"/>
    </row>
    <row r="159" customFormat="false" ht="12.75" hidden="false" customHeight="true" outlineLevel="0" collapsed="false">
      <c r="H159" s="22"/>
    </row>
    <row r="160" customFormat="false" ht="12.75" hidden="false" customHeight="true" outlineLevel="0" collapsed="false">
      <c r="H160" s="22"/>
    </row>
    <row r="161" customFormat="false" ht="12.75" hidden="false" customHeight="true" outlineLevel="0" collapsed="false">
      <c r="H161" s="22"/>
    </row>
    <row r="162" customFormat="false" ht="12.75" hidden="false" customHeight="true" outlineLevel="0" collapsed="false">
      <c r="H162" s="22"/>
    </row>
    <row r="163" customFormat="false" ht="12.75" hidden="false" customHeight="true" outlineLevel="0" collapsed="false">
      <c r="H163" s="22"/>
    </row>
    <row r="164" customFormat="false" ht="12.75" hidden="false" customHeight="true" outlineLevel="0" collapsed="false">
      <c r="H164" s="22"/>
    </row>
    <row r="165" customFormat="false" ht="12.75" hidden="false" customHeight="true" outlineLevel="0" collapsed="false">
      <c r="H165" s="22"/>
    </row>
    <row r="166" customFormat="false" ht="12.75" hidden="false" customHeight="true" outlineLevel="0" collapsed="false">
      <c r="H166" s="22"/>
    </row>
    <row r="167" customFormat="false" ht="12.75" hidden="false" customHeight="true" outlineLevel="0" collapsed="false">
      <c r="H167" s="22"/>
    </row>
    <row r="168" customFormat="false" ht="12.75" hidden="false" customHeight="true" outlineLevel="0" collapsed="false">
      <c r="H168" s="22"/>
    </row>
    <row r="169" customFormat="false" ht="12.75" hidden="false" customHeight="true" outlineLevel="0" collapsed="false">
      <c r="H169" s="22"/>
    </row>
    <row r="170" customFormat="false" ht="12.75" hidden="false" customHeight="true" outlineLevel="0" collapsed="false">
      <c r="H170" s="22"/>
    </row>
    <row r="171" customFormat="false" ht="12.75" hidden="false" customHeight="true" outlineLevel="0" collapsed="false">
      <c r="H171" s="22"/>
    </row>
    <row r="172" customFormat="false" ht="12.75" hidden="false" customHeight="true" outlineLevel="0" collapsed="false">
      <c r="H172" s="22"/>
    </row>
    <row r="173" customFormat="false" ht="12.75" hidden="false" customHeight="true" outlineLevel="0" collapsed="false">
      <c r="H173" s="22"/>
    </row>
    <row r="174" customFormat="false" ht="12.75" hidden="false" customHeight="true" outlineLevel="0" collapsed="false">
      <c r="H174" s="22"/>
    </row>
    <row r="175" customFormat="false" ht="12.75" hidden="false" customHeight="true" outlineLevel="0" collapsed="false">
      <c r="H175" s="22"/>
    </row>
    <row r="176" customFormat="false" ht="12.75" hidden="false" customHeight="true" outlineLevel="0" collapsed="false">
      <c r="H176" s="22"/>
    </row>
    <row r="177" customFormat="false" ht="12.75" hidden="false" customHeight="true" outlineLevel="0" collapsed="false">
      <c r="H177" s="22"/>
    </row>
    <row r="178" customFormat="false" ht="12.75" hidden="false" customHeight="true" outlineLevel="0" collapsed="false">
      <c r="H178" s="22"/>
    </row>
    <row r="179" customFormat="false" ht="12.75" hidden="false" customHeight="true" outlineLevel="0" collapsed="false">
      <c r="H179" s="22"/>
    </row>
    <row r="180" customFormat="false" ht="12.75" hidden="false" customHeight="true" outlineLevel="0" collapsed="false">
      <c r="H180" s="22"/>
    </row>
    <row r="181" customFormat="false" ht="12.75" hidden="false" customHeight="true" outlineLevel="0" collapsed="false">
      <c r="H181" s="22"/>
    </row>
    <row r="182" customFormat="false" ht="12.75" hidden="false" customHeight="true" outlineLevel="0" collapsed="false">
      <c r="H182" s="22"/>
    </row>
    <row r="183" customFormat="false" ht="12.75" hidden="false" customHeight="true" outlineLevel="0" collapsed="false">
      <c r="H183" s="22"/>
    </row>
    <row r="184" customFormat="false" ht="12.75" hidden="false" customHeight="true" outlineLevel="0" collapsed="false">
      <c r="H184" s="22"/>
    </row>
    <row r="185" customFormat="false" ht="12.75" hidden="false" customHeight="true" outlineLevel="0" collapsed="false">
      <c r="H185" s="22"/>
    </row>
    <row r="186" customFormat="false" ht="12.75" hidden="false" customHeight="true" outlineLevel="0" collapsed="false">
      <c r="H186" s="22"/>
    </row>
    <row r="187" customFormat="false" ht="12.75" hidden="false" customHeight="true" outlineLevel="0" collapsed="false">
      <c r="H187" s="22"/>
    </row>
    <row r="188" customFormat="false" ht="12.75" hidden="false" customHeight="true" outlineLevel="0" collapsed="false">
      <c r="H188" s="22"/>
    </row>
    <row r="189" customFormat="false" ht="12.75" hidden="false" customHeight="true" outlineLevel="0" collapsed="false">
      <c r="H189" s="22"/>
    </row>
    <row r="190" customFormat="false" ht="12.75" hidden="false" customHeight="true" outlineLevel="0" collapsed="false">
      <c r="H190" s="22"/>
    </row>
    <row r="191" customFormat="false" ht="12.75" hidden="false" customHeight="true" outlineLevel="0" collapsed="false">
      <c r="H191" s="22"/>
    </row>
    <row r="192" customFormat="false" ht="12.75" hidden="false" customHeight="true" outlineLevel="0" collapsed="false">
      <c r="H192" s="22"/>
    </row>
    <row r="193" customFormat="false" ht="12.75" hidden="false" customHeight="true" outlineLevel="0" collapsed="false">
      <c r="H193" s="22"/>
    </row>
    <row r="194" customFormat="false" ht="12.75" hidden="false" customHeight="true" outlineLevel="0" collapsed="false">
      <c r="H194" s="22"/>
    </row>
    <row r="195" customFormat="false" ht="12.75" hidden="false" customHeight="true" outlineLevel="0" collapsed="false">
      <c r="H195" s="22"/>
    </row>
    <row r="196" customFormat="false" ht="12.75" hidden="false" customHeight="true" outlineLevel="0" collapsed="false">
      <c r="H196" s="22"/>
    </row>
    <row r="197" customFormat="false" ht="12.75" hidden="false" customHeight="true" outlineLevel="0" collapsed="false">
      <c r="H197" s="22"/>
    </row>
    <row r="198" customFormat="false" ht="12.75" hidden="false" customHeight="true" outlineLevel="0" collapsed="false">
      <c r="H198" s="22"/>
    </row>
    <row r="199" customFormat="false" ht="12.75" hidden="false" customHeight="true" outlineLevel="0" collapsed="false">
      <c r="H199" s="22"/>
    </row>
    <row r="200" customFormat="false" ht="12.75" hidden="false" customHeight="true" outlineLevel="0" collapsed="false">
      <c r="H200" s="22"/>
    </row>
    <row r="201" customFormat="false" ht="12.75" hidden="false" customHeight="true" outlineLevel="0" collapsed="false">
      <c r="H201" s="22"/>
    </row>
    <row r="202" customFormat="false" ht="12.75" hidden="false" customHeight="true" outlineLevel="0" collapsed="false">
      <c r="H202" s="22"/>
    </row>
    <row r="203" customFormat="false" ht="12.75" hidden="false" customHeight="true" outlineLevel="0" collapsed="false">
      <c r="H203" s="22"/>
    </row>
    <row r="204" customFormat="false" ht="12.75" hidden="false" customHeight="true" outlineLevel="0" collapsed="false">
      <c r="H204" s="22"/>
    </row>
    <row r="205" customFormat="false" ht="12.75" hidden="false" customHeight="true" outlineLevel="0" collapsed="false">
      <c r="H205" s="22"/>
    </row>
    <row r="206" customFormat="false" ht="12.75" hidden="false" customHeight="true" outlineLevel="0" collapsed="false">
      <c r="H206" s="22"/>
    </row>
    <row r="207" customFormat="false" ht="12.75" hidden="false" customHeight="true" outlineLevel="0" collapsed="false">
      <c r="H207" s="22"/>
    </row>
    <row r="208" customFormat="false" ht="12.75" hidden="false" customHeight="true" outlineLevel="0" collapsed="false">
      <c r="H208" s="22"/>
    </row>
    <row r="209" customFormat="false" ht="12.75" hidden="false" customHeight="true" outlineLevel="0" collapsed="false">
      <c r="H209" s="22"/>
    </row>
    <row r="210" customFormat="false" ht="12.75" hidden="false" customHeight="true" outlineLevel="0" collapsed="false">
      <c r="H210" s="22"/>
    </row>
    <row r="211" customFormat="false" ht="12.75" hidden="false" customHeight="true" outlineLevel="0" collapsed="false">
      <c r="H211" s="22"/>
    </row>
    <row r="212" customFormat="false" ht="12.75" hidden="false" customHeight="true" outlineLevel="0" collapsed="false">
      <c r="H212" s="22"/>
    </row>
    <row r="213" customFormat="false" ht="12.75" hidden="false" customHeight="true" outlineLevel="0" collapsed="false">
      <c r="H213" s="22"/>
    </row>
    <row r="214" customFormat="false" ht="12.75" hidden="false" customHeight="true" outlineLevel="0" collapsed="false">
      <c r="H214" s="22"/>
    </row>
    <row r="215" customFormat="false" ht="12.75" hidden="false" customHeight="true" outlineLevel="0" collapsed="false">
      <c r="H215" s="22"/>
    </row>
    <row r="216" customFormat="false" ht="12.75" hidden="false" customHeight="true" outlineLevel="0" collapsed="false">
      <c r="H216" s="22"/>
    </row>
    <row r="217" customFormat="false" ht="12.75" hidden="false" customHeight="true" outlineLevel="0" collapsed="false">
      <c r="H217" s="22"/>
    </row>
    <row r="218" customFormat="false" ht="12.75" hidden="false" customHeight="true" outlineLevel="0" collapsed="false">
      <c r="H218" s="22"/>
    </row>
    <row r="219" customFormat="false" ht="12.75" hidden="false" customHeight="true" outlineLevel="0" collapsed="false">
      <c r="H219" s="22"/>
    </row>
    <row r="220" customFormat="false" ht="12.75" hidden="false" customHeight="true" outlineLevel="0" collapsed="false">
      <c r="H220" s="22"/>
    </row>
    <row r="221" customFormat="false" ht="12.75" hidden="false" customHeight="true" outlineLevel="0" collapsed="false">
      <c r="H221" s="22"/>
    </row>
    <row r="222" customFormat="false" ht="12.75" hidden="false" customHeight="true" outlineLevel="0" collapsed="false">
      <c r="H222" s="22"/>
    </row>
    <row r="223" customFormat="false" ht="12.75" hidden="false" customHeight="true" outlineLevel="0" collapsed="false">
      <c r="H223" s="22"/>
    </row>
    <row r="224" customFormat="false" ht="12.75" hidden="false" customHeight="true" outlineLevel="0" collapsed="false">
      <c r="H224" s="22"/>
    </row>
    <row r="225" customFormat="false" ht="12.75" hidden="false" customHeight="true" outlineLevel="0" collapsed="false">
      <c r="H225" s="22"/>
    </row>
    <row r="226" customFormat="false" ht="12.75" hidden="false" customHeight="true" outlineLevel="0" collapsed="false">
      <c r="H226" s="22"/>
    </row>
    <row r="227" customFormat="false" ht="12.75" hidden="false" customHeight="true" outlineLevel="0" collapsed="false">
      <c r="H227" s="22"/>
    </row>
    <row r="228" customFormat="false" ht="12.75" hidden="false" customHeight="true" outlineLevel="0" collapsed="false">
      <c r="H228" s="22"/>
    </row>
    <row r="229" customFormat="false" ht="12.75" hidden="false" customHeight="true" outlineLevel="0" collapsed="false">
      <c r="H229" s="22"/>
    </row>
    <row r="230" customFormat="false" ht="12.75" hidden="false" customHeight="true" outlineLevel="0" collapsed="false">
      <c r="H230" s="22"/>
    </row>
    <row r="231" customFormat="false" ht="12.75" hidden="false" customHeight="true" outlineLevel="0" collapsed="false">
      <c r="H231" s="22"/>
    </row>
    <row r="232" customFormat="false" ht="12.75" hidden="false" customHeight="true" outlineLevel="0" collapsed="false">
      <c r="H232" s="22"/>
    </row>
    <row r="233" customFormat="false" ht="12.75" hidden="false" customHeight="true" outlineLevel="0" collapsed="false">
      <c r="H233" s="22"/>
    </row>
    <row r="234" customFormat="false" ht="12.75" hidden="false" customHeight="true" outlineLevel="0" collapsed="false">
      <c r="H234" s="22"/>
    </row>
    <row r="235" customFormat="false" ht="12.75" hidden="false" customHeight="true" outlineLevel="0" collapsed="false">
      <c r="H235" s="22"/>
    </row>
    <row r="236" customFormat="false" ht="12.75" hidden="false" customHeight="true" outlineLevel="0" collapsed="false">
      <c r="H236" s="22"/>
    </row>
    <row r="237" customFormat="false" ht="12.75" hidden="false" customHeight="true" outlineLevel="0" collapsed="false">
      <c r="H237" s="22"/>
    </row>
    <row r="238" customFormat="false" ht="12.75" hidden="false" customHeight="true" outlineLevel="0" collapsed="false">
      <c r="H238" s="22"/>
    </row>
    <row r="239" customFormat="false" ht="12.75" hidden="false" customHeight="true" outlineLevel="0" collapsed="false">
      <c r="H239" s="22"/>
    </row>
    <row r="240" customFormat="false" ht="12.75" hidden="false" customHeight="true" outlineLevel="0" collapsed="false">
      <c r="H240" s="22"/>
    </row>
    <row r="241" customFormat="false" ht="12.75" hidden="false" customHeight="true" outlineLevel="0" collapsed="false">
      <c r="H241" s="22"/>
    </row>
    <row r="242" customFormat="false" ht="12.75" hidden="false" customHeight="true" outlineLevel="0" collapsed="false">
      <c r="H242" s="22"/>
    </row>
    <row r="243" customFormat="false" ht="12.75" hidden="false" customHeight="true" outlineLevel="0" collapsed="false">
      <c r="H243" s="22"/>
    </row>
    <row r="244" customFormat="false" ht="12.75" hidden="false" customHeight="true" outlineLevel="0" collapsed="false">
      <c r="H244" s="22"/>
    </row>
    <row r="245" customFormat="false" ht="12.75" hidden="false" customHeight="true" outlineLevel="0" collapsed="false">
      <c r="H245" s="22"/>
    </row>
    <row r="246" customFormat="false" ht="12.75" hidden="false" customHeight="true" outlineLevel="0" collapsed="false">
      <c r="H246" s="22"/>
    </row>
    <row r="247" customFormat="false" ht="12.75" hidden="false" customHeight="true" outlineLevel="0" collapsed="false">
      <c r="H247" s="22"/>
    </row>
    <row r="248" customFormat="false" ht="12.75" hidden="false" customHeight="true" outlineLevel="0" collapsed="false">
      <c r="H248" s="22"/>
    </row>
    <row r="249" customFormat="false" ht="12.75" hidden="false" customHeight="true" outlineLevel="0" collapsed="false">
      <c r="H249" s="22"/>
    </row>
    <row r="250" customFormat="false" ht="12.75" hidden="false" customHeight="true" outlineLevel="0" collapsed="false">
      <c r="H250" s="22"/>
    </row>
    <row r="251" customFormat="false" ht="12.75" hidden="false" customHeight="true" outlineLevel="0" collapsed="false">
      <c r="H251" s="22"/>
    </row>
    <row r="252" customFormat="false" ht="12.75" hidden="false" customHeight="true" outlineLevel="0" collapsed="false">
      <c r="H252" s="22"/>
    </row>
    <row r="253" customFormat="false" ht="12.75" hidden="false" customHeight="true" outlineLevel="0" collapsed="false">
      <c r="H253" s="22"/>
    </row>
    <row r="254" customFormat="false" ht="12.75" hidden="false" customHeight="true" outlineLevel="0" collapsed="false">
      <c r="H254" s="22"/>
    </row>
    <row r="255" customFormat="false" ht="12.75" hidden="false" customHeight="true" outlineLevel="0" collapsed="false">
      <c r="H255" s="22"/>
    </row>
    <row r="256" customFormat="false" ht="12.75" hidden="false" customHeight="true" outlineLevel="0" collapsed="false">
      <c r="H256" s="22"/>
    </row>
    <row r="257" customFormat="false" ht="12.75" hidden="false" customHeight="true" outlineLevel="0" collapsed="false">
      <c r="H257" s="22"/>
    </row>
    <row r="258" customFormat="false" ht="12.75" hidden="false" customHeight="true" outlineLevel="0" collapsed="false">
      <c r="H258" s="22"/>
    </row>
    <row r="259" customFormat="false" ht="12.75" hidden="false" customHeight="true" outlineLevel="0" collapsed="false">
      <c r="H259" s="22"/>
    </row>
    <row r="260" customFormat="false" ht="12.75" hidden="false" customHeight="true" outlineLevel="0" collapsed="false">
      <c r="H260" s="22"/>
    </row>
    <row r="261" customFormat="false" ht="12.75" hidden="false" customHeight="true" outlineLevel="0" collapsed="false">
      <c r="H261" s="22"/>
    </row>
    <row r="262" customFormat="false" ht="12.75" hidden="false" customHeight="true" outlineLevel="0" collapsed="false">
      <c r="H262" s="22"/>
    </row>
    <row r="263" customFormat="false" ht="12.75" hidden="false" customHeight="true" outlineLevel="0" collapsed="false">
      <c r="H263" s="22"/>
    </row>
    <row r="264" customFormat="false" ht="12.75" hidden="false" customHeight="true" outlineLevel="0" collapsed="false">
      <c r="H264" s="22"/>
    </row>
    <row r="265" customFormat="false" ht="12.75" hidden="false" customHeight="true" outlineLevel="0" collapsed="false">
      <c r="H265" s="22"/>
    </row>
    <row r="266" customFormat="false" ht="12.75" hidden="false" customHeight="true" outlineLevel="0" collapsed="false">
      <c r="H266" s="22"/>
    </row>
    <row r="267" customFormat="false" ht="12.75" hidden="false" customHeight="true" outlineLevel="0" collapsed="false">
      <c r="H267" s="22"/>
    </row>
    <row r="268" customFormat="false" ht="12.75" hidden="false" customHeight="true" outlineLevel="0" collapsed="false">
      <c r="H268" s="22"/>
    </row>
    <row r="269" customFormat="false" ht="12.75" hidden="false" customHeight="true" outlineLevel="0" collapsed="false">
      <c r="H269" s="22"/>
    </row>
    <row r="270" customFormat="false" ht="12.75" hidden="false" customHeight="true" outlineLevel="0" collapsed="false">
      <c r="H270" s="22"/>
    </row>
    <row r="271" customFormat="false" ht="12.75" hidden="false" customHeight="true" outlineLevel="0" collapsed="false">
      <c r="H271" s="22"/>
    </row>
    <row r="272" customFormat="false" ht="12.75" hidden="false" customHeight="true" outlineLevel="0" collapsed="false">
      <c r="H272" s="22"/>
    </row>
    <row r="273" customFormat="false" ht="12.75" hidden="false" customHeight="true" outlineLevel="0" collapsed="false">
      <c r="H273" s="22"/>
    </row>
    <row r="274" customFormat="false" ht="12.75" hidden="false" customHeight="true" outlineLevel="0" collapsed="false">
      <c r="H274" s="22"/>
    </row>
    <row r="275" customFormat="false" ht="12.75" hidden="false" customHeight="true" outlineLevel="0" collapsed="false">
      <c r="H275" s="22"/>
    </row>
    <row r="276" customFormat="false" ht="12.75" hidden="false" customHeight="true" outlineLevel="0" collapsed="false">
      <c r="H276" s="22"/>
    </row>
    <row r="277" customFormat="false" ht="12.75" hidden="false" customHeight="true" outlineLevel="0" collapsed="false">
      <c r="H277" s="22"/>
    </row>
    <row r="278" customFormat="false" ht="12.75" hidden="false" customHeight="true" outlineLevel="0" collapsed="false">
      <c r="H278" s="22"/>
    </row>
    <row r="279" customFormat="false" ht="12.75" hidden="false" customHeight="true" outlineLevel="0" collapsed="false">
      <c r="H279" s="22"/>
    </row>
    <row r="280" customFormat="false" ht="12.75" hidden="false" customHeight="true" outlineLevel="0" collapsed="false">
      <c r="H280" s="22"/>
    </row>
    <row r="281" customFormat="false" ht="12.75" hidden="false" customHeight="true" outlineLevel="0" collapsed="false">
      <c r="H281" s="22"/>
    </row>
    <row r="282" customFormat="false" ht="12.75" hidden="false" customHeight="true" outlineLevel="0" collapsed="false">
      <c r="H282" s="22"/>
    </row>
    <row r="283" customFormat="false" ht="12.75" hidden="false" customHeight="true" outlineLevel="0" collapsed="false">
      <c r="H283" s="22"/>
    </row>
    <row r="284" customFormat="false" ht="12.75" hidden="false" customHeight="true" outlineLevel="0" collapsed="false">
      <c r="H284" s="22"/>
    </row>
    <row r="285" customFormat="false" ht="12.75" hidden="false" customHeight="true" outlineLevel="0" collapsed="false">
      <c r="H285" s="22"/>
    </row>
    <row r="286" customFormat="false" ht="12.75" hidden="false" customHeight="true" outlineLevel="0" collapsed="false">
      <c r="H286" s="22"/>
    </row>
    <row r="287" customFormat="false" ht="12.75" hidden="false" customHeight="true" outlineLevel="0" collapsed="false">
      <c r="H287" s="22"/>
    </row>
    <row r="288" customFormat="false" ht="12.75" hidden="false" customHeight="true" outlineLevel="0" collapsed="false">
      <c r="H288" s="22"/>
    </row>
    <row r="289" customFormat="false" ht="12.75" hidden="false" customHeight="true" outlineLevel="0" collapsed="false">
      <c r="H289" s="22"/>
    </row>
    <row r="290" customFormat="false" ht="12.75" hidden="false" customHeight="true" outlineLevel="0" collapsed="false">
      <c r="H290" s="22"/>
    </row>
    <row r="291" customFormat="false" ht="12.75" hidden="false" customHeight="true" outlineLevel="0" collapsed="false">
      <c r="H291" s="22"/>
    </row>
    <row r="292" customFormat="false" ht="12.75" hidden="false" customHeight="true" outlineLevel="0" collapsed="false">
      <c r="H292" s="22"/>
    </row>
    <row r="293" customFormat="false" ht="12.75" hidden="false" customHeight="true" outlineLevel="0" collapsed="false">
      <c r="H293" s="22"/>
    </row>
    <row r="294" customFormat="false" ht="12.75" hidden="false" customHeight="true" outlineLevel="0" collapsed="false">
      <c r="H294" s="22"/>
    </row>
    <row r="295" customFormat="false" ht="12.75" hidden="false" customHeight="true" outlineLevel="0" collapsed="false">
      <c r="H295" s="22"/>
    </row>
    <row r="296" customFormat="false" ht="12.75" hidden="false" customHeight="true" outlineLevel="0" collapsed="false">
      <c r="H296" s="22"/>
    </row>
    <row r="297" customFormat="false" ht="12.75" hidden="false" customHeight="true" outlineLevel="0" collapsed="false">
      <c r="H297" s="22"/>
    </row>
    <row r="298" customFormat="false" ht="12.75" hidden="false" customHeight="true" outlineLevel="0" collapsed="false">
      <c r="H298" s="22"/>
    </row>
    <row r="299" customFormat="false" ht="12.75" hidden="false" customHeight="true" outlineLevel="0" collapsed="false">
      <c r="H299" s="22"/>
    </row>
    <row r="300" customFormat="false" ht="12.75" hidden="false" customHeight="true" outlineLevel="0" collapsed="false">
      <c r="H300" s="22"/>
    </row>
    <row r="301" customFormat="false" ht="12.75" hidden="false" customHeight="true" outlineLevel="0" collapsed="false">
      <c r="H301" s="22"/>
    </row>
    <row r="302" customFormat="false" ht="12.75" hidden="false" customHeight="true" outlineLevel="0" collapsed="false">
      <c r="H302" s="22"/>
    </row>
    <row r="303" customFormat="false" ht="12.75" hidden="false" customHeight="true" outlineLevel="0" collapsed="false">
      <c r="H303" s="22"/>
    </row>
    <row r="304" customFormat="false" ht="12.75" hidden="false" customHeight="true" outlineLevel="0" collapsed="false">
      <c r="H304" s="22"/>
    </row>
    <row r="305" customFormat="false" ht="12.75" hidden="false" customHeight="true" outlineLevel="0" collapsed="false">
      <c r="H305" s="22"/>
    </row>
    <row r="306" customFormat="false" ht="12.75" hidden="false" customHeight="true" outlineLevel="0" collapsed="false">
      <c r="H306" s="22"/>
    </row>
    <row r="307" customFormat="false" ht="12.75" hidden="false" customHeight="true" outlineLevel="0" collapsed="false">
      <c r="H307" s="22"/>
    </row>
    <row r="308" customFormat="false" ht="12.75" hidden="false" customHeight="true" outlineLevel="0" collapsed="false">
      <c r="H308" s="22"/>
    </row>
    <row r="309" customFormat="false" ht="12.75" hidden="false" customHeight="true" outlineLevel="0" collapsed="false">
      <c r="H309" s="22"/>
    </row>
    <row r="310" customFormat="false" ht="12.75" hidden="false" customHeight="true" outlineLevel="0" collapsed="false">
      <c r="H310" s="22"/>
    </row>
    <row r="311" customFormat="false" ht="12.75" hidden="false" customHeight="true" outlineLevel="0" collapsed="false">
      <c r="H311" s="22"/>
    </row>
    <row r="312" customFormat="false" ht="12.75" hidden="false" customHeight="true" outlineLevel="0" collapsed="false">
      <c r="H312" s="22"/>
    </row>
    <row r="313" customFormat="false" ht="12.75" hidden="false" customHeight="true" outlineLevel="0" collapsed="false">
      <c r="H313" s="22"/>
    </row>
    <row r="314" customFormat="false" ht="12.75" hidden="false" customHeight="true" outlineLevel="0" collapsed="false">
      <c r="H314" s="22"/>
    </row>
    <row r="315" customFormat="false" ht="12.75" hidden="false" customHeight="true" outlineLevel="0" collapsed="false">
      <c r="H315" s="22"/>
    </row>
    <row r="316" customFormat="false" ht="12.75" hidden="false" customHeight="true" outlineLevel="0" collapsed="false">
      <c r="H316" s="22"/>
    </row>
    <row r="317" customFormat="false" ht="12.75" hidden="false" customHeight="true" outlineLevel="0" collapsed="false">
      <c r="H317" s="22"/>
    </row>
    <row r="318" customFormat="false" ht="12.75" hidden="false" customHeight="true" outlineLevel="0" collapsed="false">
      <c r="H318" s="22"/>
    </row>
    <row r="319" customFormat="false" ht="12.75" hidden="false" customHeight="true" outlineLevel="0" collapsed="false">
      <c r="H319" s="22"/>
    </row>
    <row r="320" customFormat="false" ht="12.75" hidden="false" customHeight="true" outlineLevel="0" collapsed="false">
      <c r="H320" s="22"/>
    </row>
    <row r="321" customFormat="false" ht="12.75" hidden="false" customHeight="true" outlineLevel="0" collapsed="false">
      <c r="H321" s="22"/>
    </row>
    <row r="322" customFormat="false" ht="12.75" hidden="false" customHeight="true" outlineLevel="0" collapsed="false">
      <c r="H322" s="22"/>
    </row>
    <row r="323" customFormat="false" ht="12.75" hidden="false" customHeight="true" outlineLevel="0" collapsed="false">
      <c r="H323" s="22"/>
    </row>
    <row r="324" customFormat="false" ht="12.75" hidden="false" customHeight="true" outlineLevel="0" collapsed="false">
      <c r="H324" s="22"/>
    </row>
    <row r="325" customFormat="false" ht="12.75" hidden="false" customHeight="true" outlineLevel="0" collapsed="false">
      <c r="H325" s="22"/>
    </row>
    <row r="326" customFormat="false" ht="12.75" hidden="false" customHeight="true" outlineLevel="0" collapsed="false">
      <c r="H326" s="22"/>
    </row>
    <row r="327" customFormat="false" ht="12.75" hidden="false" customHeight="true" outlineLevel="0" collapsed="false">
      <c r="H327" s="22"/>
    </row>
    <row r="328" customFormat="false" ht="12.75" hidden="false" customHeight="true" outlineLevel="0" collapsed="false">
      <c r="H328" s="22"/>
    </row>
    <row r="329" customFormat="false" ht="12.75" hidden="false" customHeight="true" outlineLevel="0" collapsed="false">
      <c r="H329" s="22"/>
    </row>
    <row r="330" customFormat="false" ht="12.75" hidden="false" customHeight="true" outlineLevel="0" collapsed="false">
      <c r="H330" s="22"/>
    </row>
    <row r="331" customFormat="false" ht="12.75" hidden="false" customHeight="true" outlineLevel="0" collapsed="false">
      <c r="H331" s="22"/>
    </row>
    <row r="332" customFormat="false" ht="12.75" hidden="false" customHeight="true" outlineLevel="0" collapsed="false">
      <c r="H332" s="22"/>
    </row>
    <row r="333" customFormat="false" ht="12.75" hidden="false" customHeight="true" outlineLevel="0" collapsed="false">
      <c r="H333" s="22"/>
    </row>
    <row r="334" customFormat="false" ht="12.75" hidden="false" customHeight="true" outlineLevel="0" collapsed="false">
      <c r="H334" s="22"/>
    </row>
    <row r="335" customFormat="false" ht="12.75" hidden="false" customHeight="true" outlineLevel="0" collapsed="false">
      <c r="H335" s="22"/>
    </row>
    <row r="336" customFormat="false" ht="12.75" hidden="false" customHeight="true" outlineLevel="0" collapsed="false">
      <c r="H336" s="22"/>
    </row>
    <row r="337" customFormat="false" ht="12.75" hidden="false" customHeight="true" outlineLevel="0" collapsed="false">
      <c r="H337" s="22"/>
    </row>
    <row r="338" customFormat="false" ht="12.75" hidden="false" customHeight="true" outlineLevel="0" collapsed="false">
      <c r="H338" s="22"/>
    </row>
    <row r="339" customFormat="false" ht="12.75" hidden="false" customHeight="true" outlineLevel="0" collapsed="false">
      <c r="H339" s="22"/>
    </row>
    <row r="340" customFormat="false" ht="12.75" hidden="false" customHeight="true" outlineLevel="0" collapsed="false">
      <c r="H340" s="22"/>
    </row>
    <row r="341" customFormat="false" ht="12.75" hidden="false" customHeight="true" outlineLevel="0" collapsed="false">
      <c r="H341" s="22"/>
    </row>
    <row r="342" customFormat="false" ht="12.75" hidden="false" customHeight="true" outlineLevel="0" collapsed="false">
      <c r="H342" s="22"/>
    </row>
    <row r="343" customFormat="false" ht="12.75" hidden="false" customHeight="true" outlineLevel="0" collapsed="false">
      <c r="H343" s="22"/>
    </row>
    <row r="344" customFormat="false" ht="12.75" hidden="false" customHeight="true" outlineLevel="0" collapsed="false">
      <c r="H344" s="22"/>
    </row>
    <row r="345" customFormat="false" ht="12.75" hidden="false" customHeight="true" outlineLevel="0" collapsed="false">
      <c r="H345" s="22"/>
    </row>
    <row r="346" customFormat="false" ht="12.75" hidden="false" customHeight="true" outlineLevel="0" collapsed="false">
      <c r="H346" s="22"/>
    </row>
    <row r="347" customFormat="false" ht="12.75" hidden="false" customHeight="true" outlineLevel="0" collapsed="false">
      <c r="H347" s="22"/>
    </row>
    <row r="348" customFormat="false" ht="12.75" hidden="false" customHeight="true" outlineLevel="0" collapsed="false">
      <c r="H348" s="22"/>
    </row>
    <row r="349" customFormat="false" ht="12.75" hidden="false" customHeight="true" outlineLevel="0" collapsed="false">
      <c r="H349" s="22"/>
    </row>
    <row r="350" customFormat="false" ht="12.75" hidden="false" customHeight="true" outlineLevel="0" collapsed="false">
      <c r="H350" s="22"/>
    </row>
    <row r="351" customFormat="false" ht="12.75" hidden="false" customHeight="true" outlineLevel="0" collapsed="false">
      <c r="H351" s="22"/>
    </row>
    <row r="352" customFormat="false" ht="12.75" hidden="false" customHeight="true" outlineLevel="0" collapsed="false">
      <c r="H352" s="22"/>
    </row>
    <row r="353" customFormat="false" ht="12.75" hidden="false" customHeight="true" outlineLevel="0" collapsed="false">
      <c r="H353" s="22"/>
    </row>
    <row r="354" customFormat="false" ht="12.75" hidden="false" customHeight="true" outlineLevel="0" collapsed="false">
      <c r="H354" s="22"/>
    </row>
    <row r="355" customFormat="false" ht="12.75" hidden="false" customHeight="true" outlineLevel="0" collapsed="false">
      <c r="H355" s="22"/>
    </row>
    <row r="356" customFormat="false" ht="12.75" hidden="false" customHeight="true" outlineLevel="0" collapsed="false">
      <c r="H356" s="22"/>
    </row>
    <row r="357" customFormat="false" ht="12.75" hidden="false" customHeight="true" outlineLevel="0" collapsed="false">
      <c r="H357" s="22"/>
    </row>
    <row r="358" customFormat="false" ht="12.75" hidden="false" customHeight="true" outlineLevel="0" collapsed="false">
      <c r="H358" s="22"/>
    </row>
    <row r="359" customFormat="false" ht="12.75" hidden="false" customHeight="true" outlineLevel="0" collapsed="false">
      <c r="H359" s="22"/>
    </row>
    <row r="360" customFormat="false" ht="12.75" hidden="false" customHeight="true" outlineLevel="0" collapsed="false">
      <c r="H360" s="22"/>
    </row>
    <row r="361" customFormat="false" ht="12.75" hidden="false" customHeight="true" outlineLevel="0" collapsed="false">
      <c r="H361" s="22"/>
    </row>
    <row r="362" customFormat="false" ht="12.75" hidden="false" customHeight="true" outlineLevel="0" collapsed="false">
      <c r="H362" s="22"/>
    </row>
    <row r="363" customFormat="false" ht="12.75" hidden="false" customHeight="true" outlineLevel="0" collapsed="false">
      <c r="H363" s="22"/>
    </row>
    <row r="364" customFormat="false" ht="12.75" hidden="false" customHeight="true" outlineLevel="0" collapsed="false">
      <c r="H364" s="22"/>
    </row>
    <row r="365" customFormat="false" ht="12.75" hidden="false" customHeight="true" outlineLevel="0" collapsed="false">
      <c r="H365" s="22"/>
    </row>
    <row r="366" customFormat="false" ht="12.75" hidden="false" customHeight="true" outlineLevel="0" collapsed="false">
      <c r="H366" s="22"/>
    </row>
    <row r="367" customFormat="false" ht="12.75" hidden="false" customHeight="true" outlineLevel="0" collapsed="false">
      <c r="H367" s="22"/>
    </row>
    <row r="368" customFormat="false" ht="12.75" hidden="false" customHeight="true" outlineLevel="0" collapsed="false">
      <c r="H368" s="22"/>
    </row>
    <row r="369" customFormat="false" ht="12.75" hidden="false" customHeight="true" outlineLevel="0" collapsed="false">
      <c r="H369" s="22"/>
    </row>
    <row r="370" customFormat="false" ht="12.75" hidden="false" customHeight="true" outlineLevel="0" collapsed="false">
      <c r="H370" s="22"/>
    </row>
    <row r="371" customFormat="false" ht="12.75" hidden="false" customHeight="true" outlineLevel="0" collapsed="false">
      <c r="H371" s="22"/>
    </row>
    <row r="372" customFormat="false" ht="12.75" hidden="false" customHeight="true" outlineLevel="0" collapsed="false">
      <c r="H372" s="22"/>
    </row>
    <row r="373" customFormat="false" ht="12.75" hidden="false" customHeight="true" outlineLevel="0" collapsed="false">
      <c r="H373" s="22"/>
    </row>
    <row r="374" customFormat="false" ht="12.75" hidden="false" customHeight="true" outlineLevel="0" collapsed="false">
      <c r="H374" s="22"/>
    </row>
    <row r="375" customFormat="false" ht="12.75" hidden="false" customHeight="true" outlineLevel="0" collapsed="false">
      <c r="H375" s="22"/>
    </row>
    <row r="376" customFormat="false" ht="12.75" hidden="false" customHeight="true" outlineLevel="0" collapsed="false">
      <c r="H376" s="22"/>
    </row>
    <row r="377" customFormat="false" ht="12.75" hidden="false" customHeight="true" outlineLevel="0" collapsed="false">
      <c r="H377" s="22"/>
    </row>
    <row r="378" customFormat="false" ht="12.75" hidden="false" customHeight="true" outlineLevel="0" collapsed="false">
      <c r="H378" s="22"/>
    </row>
    <row r="379" customFormat="false" ht="12.75" hidden="false" customHeight="true" outlineLevel="0" collapsed="false">
      <c r="H379" s="22"/>
    </row>
    <row r="380" customFormat="false" ht="12.75" hidden="false" customHeight="true" outlineLevel="0" collapsed="false">
      <c r="H380" s="22"/>
    </row>
    <row r="381" customFormat="false" ht="12.75" hidden="false" customHeight="true" outlineLevel="0" collapsed="false">
      <c r="H381" s="22"/>
    </row>
    <row r="382" customFormat="false" ht="12.75" hidden="false" customHeight="true" outlineLevel="0" collapsed="false">
      <c r="H382" s="22"/>
    </row>
    <row r="383" customFormat="false" ht="12.75" hidden="false" customHeight="true" outlineLevel="0" collapsed="false">
      <c r="H383" s="22"/>
    </row>
    <row r="384" customFormat="false" ht="12.75" hidden="false" customHeight="true" outlineLevel="0" collapsed="false">
      <c r="H384" s="22"/>
    </row>
    <row r="385" customFormat="false" ht="12.75" hidden="false" customHeight="true" outlineLevel="0" collapsed="false">
      <c r="H385" s="22"/>
    </row>
    <row r="386" customFormat="false" ht="12.75" hidden="false" customHeight="true" outlineLevel="0" collapsed="false">
      <c r="H386" s="22"/>
    </row>
    <row r="387" customFormat="false" ht="12.75" hidden="false" customHeight="true" outlineLevel="0" collapsed="false">
      <c r="H387" s="22"/>
    </row>
    <row r="388" customFormat="false" ht="12.75" hidden="false" customHeight="true" outlineLevel="0" collapsed="false">
      <c r="H388" s="22"/>
    </row>
    <row r="389" customFormat="false" ht="12.75" hidden="false" customHeight="true" outlineLevel="0" collapsed="false">
      <c r="H389" s="22"/>
    </row>
    <row r="390" customFormat="false" ht="12.75" hidden="false" customHeight="true" outlineLevel="0" collapsed="false">
      <c r="H390" s="22"/>
    </row>
    <row r="391" customFormat="false" ht="12.75" hidden="false" customHeight="true" outlineLevel="0" collapsed="false">
      <c r="H391" s="22"/>
    </row>
    <row r="392" customFormat="false" ht="12.75" hidden="false" customHeight="true" outlineLevel="0" collapsed="false">
      <c r="H392" s="22"/>
    </row>
    <row r="393" customFormat="false" ht="12.75" hidden="false" customHeight="true" outlineLevel="0" collapsed="false">
      <c r="H393" s="22"/>
    </row>
    <row r="394" customFormat="false" ht="12.75" hidden="false" customHeight="true" outlineLevel="0" collapsed="false">
      <c r="H394" s="22"/>
    </row>
    <row r="395" customFormat="false" ht="12.75" hidden="false" customHeight="true" outlineLevel="0" collapsed="false">
      <c r="H395" s="22"/>
    </row>
    <row r="396" customFormat="false" ht="12.75" hidden="false" customHeight="true" outlineLevel="0" collapsed="false">
      <c r="H396" s="22"/>
    </row>
    <row r="397" customFormat="false" ht="12.75" hidden="false" customHeight="true" outlineLevel="0" collapsed="false">
      <c r="H397" s="22"/>
    </row>
    <row r="398" customFormat="false" ht="12.75" hidden="false" customHeight="true" outlineLevel="0" collapsed="false">
      <c r="H398" s="22"/>
    </row>
    <row r="399" customFormat="false" ht="12.75" hidden="false" customHeight="true" outlineLevel="0" collapsed="false">
      <c r="H399" s="22"/>
    </row>
    <row r="400" customFormat="false" ht="12.75" hidden="false" customHeight="true" outlineLevel="0" collapsed="false">
      <c r="H400" s="22"/>
    </row>
    <row r="401" customFormat="false" ht="12.75" hidden="false" customHeight="true" outlineLevel="0" collapsed="false">
      <c r="H401" s="22"/>
    </row>
    <row r="402" customFormat="false" ht="12.75" hidden="false" customHeight="true" outlineLevel="0" collapsed="false">
      <c r="H402" s="22"/>
    </row>
    <row r="403" customFormat="false" ht="12.75" hidden="false" customHeight="true" outlineLevel="0" collapsed="false">
      <c r="H403" s="22"/>
    </row>
    <row r="404" customFormat="false" ht="12.75" hidden="false" customHeight="true" outlineLevel="0" collapsed="false">
      <c r="H404" s="22"/>
    </row>
    <row r="405" customFormat="false" ht="12.75" hidden="false" customHeight="true" outlineLevel="0" collapsed="false">
      <c r="H405" s="22"/>
    </row>
    <row r="406" customFormat="false" ht="12.75" hidden="false" customHeight="true" outlineLevel="0" collapsed="false">
      <c r="H406" s="22"/>
    </row>
    <row r="407" customFormat="false" ht="12.75" hidden="false" customHeight="true" outlineLevel="0" collapsed="false">
      <c r="H407" s="22"/>
    </row>
    <row r="408" customFormat="false" ht="12.75" hidden="false" customHeight="true" outlineLevel="0" collapsed="false">
      <c r="H408" s="22"/>
    </row>
    <row r="409" customFormat="false" ht="12.75" hidden="false" customHeight="true" outlineLevel="0" collapsed="false">
      <c r="H409" s="22"/>
    </row>
    <row r="410" customFormat="false" ht="12.75" hidden="false" customHeight="true" outlineLevel="0" collapsed="false">
      <c r="H410" s="22"/>
    </row>
    <row r="411" customFormat="false" ht="12.75" hidden="false" customHeight="true" outlineLevel="0" collapsed="false">
      <c r="H411" s="22"/>
    </row>
    <row r="412" customFormat="false" ht="12.75" hidden="false" customHeight="true" outlineLevel="0" collapsed="false">
      <c r="H412" s="22"/>
    </row>
    <row r="413" customFormat="false" ht="12.75" hidden="false" customHeight="true" outlineLevel="0" collapsed="false">
      <c r="H413" s="22"/>
    </row>
    <row r="414" customFormat="false" ht="12.75" hidden="false" customHeight="true" outlineLevel="0" collapsed="false">
      <c r="H414" s="22"/>
    </row>
    <row r="415" customFormat="false" ht="12.75" hidden="false" customHeight="true" outlineLevel="0" collapsed="false">
      <c r="H415" s="22"/>
    </row>
    <row r="416" customFormat="false" ht="12.75" hidden="false" customHeight="true" outlineLevel="0" collapsed="false">
      <c r="H416" s="22"/>
    </row>
    <row r="417" customFormat="false" ht="12.75" hidden="false" customHeight="true" outlineLevel="0" collapsed="false">
      <c r="H417" s="22"/>
    </row>
    <row r="418" customFormat="false" ht="12.75" hidden="false" customHeight="true" outlineLevel="0" collapsed="false">
      <c r="H418" s="22"/>
    </row>
    <row r="419" customFormat="false" ht="12.75" hidden="false" customHeight="true" outlineLevel="0" collapsed="false">
      <c r="H419" s="22"/>
    </row>
    <row r="420" customFormat="false" ht="12.75" hidden="false" customHeight="true" outlineLevel="0" collapsed="false">
      <c r="H420" s="22"/>
    </row>
    <row r="421" customFormat="false" ht="12.75" hidden="false" customHeight="true" outlineLevel="0" collapsed="false">
      <c r="H421" s="22"/>
    </row>
    <row r="422" customFormat="false" ht="12.75" hidden="false" customHeight="true" outlineLevel="0" collapsed="false">
      <c r="H422" s="22"/>
    </row>
    <row r="423" customFormat="false" ht="12.75" hidden="false" customHeight="true" outlineLevel="0" collapsed="false">
      <c r="H423" s="22"/>
    </row>
    <row r="424" customFormat="false" ht="12.75" hidden="false" customHeight="true" outlineLevel="0" collapsed="false">
      <c r="H424" s="22"/>
    </row>
    <row r="425" customFormat="false" ht="12.75" hidden="false" customHeight="true" outlineLevel="0" collapsed="false">
      <c r="H425" s="22"/>
    </row>
    <row r="426" customFormat="false" ht="12.75" hidden="false" customHeight="true" outlineLevel="0" collapsed="false">
      <c r="H426" s="22"/>
    </row>
    <row r="427" customFormat="false" ht="12.75" hidden="false" customHeight="true" outlineLevel="0" collapsed="false">
      <c r="H427" s="22"/>
    </row>
    <row r="428" customFormat="false" ht="12.75" hidden="false" customHeight="true" outlineLevel="0" collapsed="false">
      <c r="H428" s="22"/>
    </row>
    <row r="429" customFormat="false" ht="12.75" hidden="false" customHeight="true" outlineLevel="0" collapsed="false">
      <c r="H429" s="22"/>
    </row>
    <row r="430" customFormat="false" ht="12.75" hidden="false" customHeight="true" outlineLevel="0" collapsed="false">
      <c r="H430" s="22"/>
    </row>
    <row r="431" customFormat="false" ht="12.75" hidden="false" customHeight="true" outlineLevel="0" collapsed="false">
      <c r="H431" s="22"/>
    </row>
    <row r="432" customFormat="false" ht="12.75" hidden="false" customHeight="true" outlineLevel="0" collapsed="false">
      <c r="H432" s="22"/>
    </row>
    <row r="433" customFormat="false" ht="12.75" hidden="false" customHeight="true" outlineLevel="0" collapsed="false">
      <c r="H433" s="22"/>
    </row>
    <row r="434" customFormat="false" ht="12.75" hidden="false" customHeight="true" outlineLevel="0" collapsed="false">
      <c r="H434" s="22"/>
    </row>
    <row r="435" customFormat="false" ht="12.75" hidden="false" customHeight="true" outlineLevel="0" collapsed="false">
      <c r="H435" s="22"/>
    </row>
    <row r="436" customFormat="false" ht="12.75" hidden="false" customHeight="true" outlineLevel="0" collapsed="false">
      <c r="H436" s="22"/>
    </row>
    <row r="437" customFormat="false" ht="12.75" hidden="false" customHeight="true" outlineLevel="0" collapsed="false">
      <c r="H437" s="22"/>
    </row>
    <row r="438" customFormat="false" ht="12.75" hidden="false" customHeight="true" outlineLevel="0" collapsed="false">
      <c r="H438" s="22"/>
    </row>
    <row r="439" customFormat="false" ht="12.75" hidden="false" customHeight="true" outlineLevel="0" collapsed="false">
      <c r="H439" s="22"/>
    </row>
    <row r="440" customFormat="false" ht="12.75" hidden="false" customHeight="true" outlineLevel="0" collapsed="false">
      <c r="H440" s="22"/>
    </row>
    <row r="441" customFormat="false" ht="12.75" hidden="false" customHeight="true" outlineLevel="0" collapsed="false">
      <c r="H441" s="22"/>
    </row>
    <row r="442" customFormat="false" ht="12.75" hidden="false" customHeight="true" outlineLevel="0" collapsed="false">
      <c r="H442" s="22"/>
    </row>
    <row r="443" customFormat="false" ht="12.75" hidden="false" customHeight="true" outlineLevel="0" collapsed="false">
      <c r="H443" s="22"/>
    </row>
    <row r="444" customFormat="false" ht="12.75" hidden="false" customHeight="true" outlineLevel="0" collapsed="false">
      <c r="H444" s="22"/>
    </row>
    <row r="445" customFormat="false" ht="12.75" hidden="false" customHeight="true" outlineLevel="0" collapsed="false">
      <c r="H445" s="22"/>
    </row>
    <row r="446" customFormat="false" ht="12.75" hidden="false" customHeight="true" outlineLevel="0" collapsed="false">
      <c r="H446" s="22"/>
    </row>
    <row r="447" customFormat="false" ht="12.75" hidden="false" customHeight="true" outlineLevel="0" collapsed="false">
      <c r="H447" s="22"/>
    </row>
    <row r="448" customFormat="false" ht="12.75" hidden="false" customHeight="true" outlineLevel="0" collapsed="false">
      <c r="H448" s="22"/>
    </row>
    <row r="449" customFormat="false" ht="12.75" hidden="false" customHeight="true" outlineLevel="0" collapsed="false">
      <c r="H449" s="22"/>
    </row>
    <row r="450" customFormat="false" ht="12.75" hidden="false" customHeight="true" outlineLevel="0" collapsed="false">
      <c r="H450" s="22"/>
    </row>
    <row r="451" customFormat="false" ht="12.75" hidden="false" customHeight="true" outlineLevel="0" collapsed="false">
      <c r="H451" s="22"/>
    </row>
    <row r="452" customFormat="false" ht="12.75" hidden="false" customHeight="true" outlineLevel="0" collapsed="false">
      <c r="H452" s="22"/>
    </row>
    <row r="453" customFormat="false" ht="12.75" hidden="false" customHeight="true" outlineLevel="0" collapsed="false">
      <c r="H453" s="22"/>
    </row>
    <row r="454" customFormat="false" ht="12.75" hidden="false" customHeight="true" outlineLevel="0" collapsed="false">
      <c r="H454" s="22"/>
    </row>
    <row r="455" customFormat="false" ht="12.75" hidden="false" customHeight="true" outlineLevel="0" collapsed="false">
      <c r="H455" s="22"/>
    </row>
    <row r="456" customFormat="false" ht="12.75" hidden="false" customHeight="true" outlineLevel="0" collapsed="false">
      <c r="H456" s="22"/>
    </row>
    <row r="457" customFormat="false" ht="12.75" hidden="false" customHeight="true" outlineLevel="0" collapsed="false">
      <c r="H457" s="22"/>
    </row>
    <row r="458" customFormat="false" ht="12.75" hidden="false" customHeight="true" outlineLevel="0" collapsed="false">
      <c r="H458" s="22"/>
    </row>
    <row r="459" customFormat="false" ht="12.75" hidden="false" customHeight="true" outlineLevel="0" collapsed="false">
      <c r="H459" s="22"/>
    </row>
    <row r="460" customFormat="false" ht="12.75" hidden="false" customHeight="true" outlineLevel="0" collapsed="false">
      <c r="H460" s="22"/>
    </row>
    <row r="461" customFormat="false" ht="12.75" hidden="false" customHeight="true" outlineLevel="0" collapsed="false">
      <c r="H461" s="22"/>
    </row>
    <row r="462" customFormat="false" ht="12.75" hidden="false" customHeight="true" outlineLevel="0" collapsed="false">
      <c r="H462" s="22"/>
    </row>
    <row r="463" customFormat="false" ht="12.75" hidden="false" customHeight="true" outlineLevel="0" collapsed="false">
      <c r="H463" s="22"/>
    </row>
    <row r="464" customFormat="false" ht="12.75" hidden="false" customHeight="true" outlineLevel="0" collapsed="false">
      <c r="H464" s="22"/>
    </row>
    <row r="465" customFormat="false" ht="12.75" hidden="false" customHeight="true" outlineLevel="0" collapsed="false">
      <c r="H465" s="22"/>
    </row>
    <row r="466" customFormat="false" ht="12.75" hidden="false" customHeight="true" outlineLevel="0" collapsed="false">
      <c r="H466" s="22"/>
    </row>
    <row r="467" customFormat="false" ht="12.75" hidden="false" customHeight="true" outlineLevel="0" collapsed="false">
      <c r="H467" s="22"/>
    </row>
    <row r="468" customFormat="false" ht="12.75" hidden="false" customHeight="true" outlineLevel="0" collapsed="false">
      <c r="H468" s="22"/>
    </row>
    <row r="469" customFormat="false" ht="12.75" hidden="false" customHeight="true" outlineLevel="0" collapsed="false">
      <c r="H469" s="22"/>
    </row>
    <row r="470" customFormat="false" ht="12.75" hidden="false" customHeight="true" outlineLevel="0" collapsed="false">
      <c r="H470" s="22"/>
    </row>
    <row r="471" customFormat="false" ht="12.75" hidden="false" customHeight="true" outlineLevel="0" collapsed="false">
      <c r="H471" s="22"/>
    </row>
    <row r="472" customFormat="false" ht="12.75" hidden="false" customHeight="true" outlineLevel="0" collapsed="false">
      <c r="H472" s="22"/>
    </row>
    <row r="473" customFormat="false" ht="12.75" hidden="false" customHeight="true" outlineLevel="0" collapsed="false">
      <c r="H473" s="22"/>
    </row>
    <row r="474" customFormat="false" ht="12.75" hidden="false" customHeight="true" outlineLevel="0" collapsed="false">
      <c r="H474" s="22"/>
    </row>
    <row r="475" customFormat="false" ht="12.75" hidden="false" customHeight="true" outlineLevel="0" collapsed="false">
      <c r="H475" s="22"/>
    </row>
    <row r="476" customFormat="false" ht="12.75" hidden="false" customHeight="true" outlineLevel="0" collapsed="false">
      <c r="H476" s="22"/>
    </row>
    <row r="477" customFormat="false" ht="12.75" hidden="false" customHeight="true" outlineLevel="0" collapsed="false">
      <c r="H477" s="22"/>
    </row>
    <row r="478" customFormat="false" ht="12.75" hidden="false" customHeight="true" outlineLevel="0" collapsed="false">
      <c r="H478" s="22"/>
    </row>
    <row r="479" customFormat="false" ht="12.75" hidden="false" customHeight="true" outlineLevel="0" collapsed="false">
      <c r="H479" s="22"/>
    </row>
    <row r="480" customFormat="false" ht="12.75" hidden="false" customHeight="true" outlineLevel="0" collapsed="false">
      <c r="H480" s="22"/>
    </row>
    <row r="481" customFormat="false" ht="12.75" hidden="false" customHeight="true" outlineLevel="0" collapsed="false">
      <c r="H481" s="22"/>
    </row>
    <row r="482" customFormat="false" ht="12.75" hidden="false" customHeight="true" outlineLevel="0" collapsed="false">
      <c r="H482" s="22"/>
    </row>
    <row r="483" customFormat="false" ht="12.75" hidden="false" customHeight="true" outlineLevel="0" collapsed="false">
      <c r="H483" s="22"/>
    </row>
    <row r="484" customFormat="false" ht="12.75" hidden="false" customHeight="true" outlineLevel="0" collapsed="false">
      <c r="H484" s="22"/>
    </row>
    <row r="485" customFormat="false" ht="12.75" hidden="false" customHeight="true" outlineLevel="0" collapsed="false">
      <c r="H485" s="22"/>
    </row>
    <row r="486" customFormat="false" ht="12.75" hidden="false" customHeight="true" outlineLevel="0" collapsed="false">
      <c r="H486" s="22"/>
    </row>
    <row r="487" customFormat="false" ht="12.75" hidden="false" customHeight="true" outlineLevel="0" collapsed="false">
      <c r="H487" s="22"/>
    </row>
    <row r="488" customFormat="false" ht="12.75" hidden="false" customHeight="true" outlineLevel="0" collapsed="false">
      <c r="H488" s="22"/>
    </row>
    <row r="489" customFormat="false" ht="12.75" hidden="false" customHeight="true" outlineLevel="0" collapsed="false">
      <c r="H489" s="22"/>
    </row>
    <row r="490" customFormat="false" ht="12.75" hidden="false" customHeight="true" outlineLevel="0" collapsed="false">
      <c r="H490" s="22"/>
    </row>
    <row r="491" customFormat="false" ht="12.75" hidden="false" customHeight="true" outlineLevel="0" collapsed="false">
      <c r="H491" s="22"/>
    </row>
    <row r="492" customFormat="false" ht="12.75" hidden="false" customHeight="true" outlineLevel="0" collapsed="false">
      <c r="H492" s="22"/>
    </row>
    <row r="493" customFormat="false" ht="12.75" hidden="false" customHeight="true" outlineLevel="0" collapsed="false">
      <c r="H493" s="22"/>
    </row>
    <row r="494" customFormat="false" ht="12.75" hidden="false" customHeight="true" outlineLevel="0" collapsed="false">
      <c r="H494" s="22"/>
    </row>
    <row r="495" customFormat="false" ht="12.75" hidden="false" customHeight="true" outlineLevel="0" collapsed="false">
      <c r="H495" s="22"/>
    </row>
    <row r="496" customFormat="false" ht="12.75" hidden="false" customHeight="true" outlineLevel="0" collapsed="false">
      <c r="H496" s="22"/>
    </row>
    <row r="497" customFormat="false" ht="12.75" hidden="false" customHeight="true" outlineLevel="0" collapsed="false">
      <c r="H497" s="22"/>
    </row>
    <row r="498" customFormat="false" ht="12.75" hidden="false" customHeight="true" outlineLevel="0" collapsed="false">
      <c r="H498" s="22"/>
    </row>
    <row r="499" customFormat="false" ht="12.75" hidden="false" customHeight="true" outlineLevel="0" collapsed="false">
      <c r="H499" s="22"/>
    </row>
    <row r="500" customFormat="false" ht="12.75" hidden="false" customHeight="true" outlineLevel="0" collapsed="false">
      <c r="H500" s="22"/>
    </row>
    <row r="501" customFormat="false" ht="12.75" hidden="false" customHeight="true" outlineLevel="0" collapsed="false">
      <c r="H501" s="22"/>
    </row>
    <row r="502" customFormat="false" ht="12.75" hidden="false" customHeight="true" outlineLevel="0" collapsed="false">
      <c r="H502" s="22"/>
    </row>
    <row r="503" customFormat="false" ht="12.75" hidden="false" customHeight="true" outlineLevel="0" collapsed="false">
      <c r="H503" s="22"/>
    </row>
    <row r="504" customFormat="false" ht="12.75" hidden="false" customHeight="true" outlineLevel="0" collapsed="false">
      <c r="H504" s="22"/>
    </row>
    <row r="505" customFormat="false" ht="12.75" hidden="false" customHeight="true" outlineLevel="0" collapsed="false">
      <c r="H505" s="22"/>
    </row>
    <row r="506" customFormat="false" ht="12.75" hidden="false" customHeight="true" outlineLevel="0" collapsed="false">
      <c r="H506" s="22"/>
    </row>
    <row r="507" customFormat="false" ht="12.75" hidden="false" customHeight="true" outlineLevel="0" collapsed="false">
      <c r="H507" s="22"/>
    </row>
    <row r="508" customFormat="false" ht="12.75" hidden="false" customHeight="true" outlineLevel="0" collapsed="false">
      <c r="H508" s="22"/>
    </row>
    <row r="509" customFormat="false" ht="12.75" hidden="false" customHeight="true" outlineLevel="0" collapsed="false">
      <c r="H509" s="22"/>
    </row>
    <row r="510" customFormat="false" ht="12.75" hidden="false" customHeight="true" outlineLevel="0" collapsed="false">
      <c r="H510" s="22"/>
    </row>
    <row r="511" customFormat="false" ht="12.75" hidden="false" customHeight="true" outlineLevel="0" collapsed="false">
      <c r="H511" s="22"/>
    </row>
    <row r="512" customFormat="false" ht="12.75" hidden="false" customHeight="true" outlineLevel="0" collapsed="false">
      <c r="H512" s="22"/>
    </row>
    <row r="513" customFormat="false" ht="12.75" hidden="false" customHeight="true" outlineLevel="0" collapsed="false">
      <c r="H513" s="22"/>
    </row>
    <row r="514" customFormat="false" ht="12.75" hidden="false" customHeight="true" outlineLevel="0" collapsed="false">
      <c r="H514" s="22"/>
    </row>
    <row r="515" customFormat="false" ht="12.75" hidden="false" customHeight="true" outlineLevel="0" collapsed="false">
      <c r="H515" s="22"/>
    </row>
    <row r="516" customFormat="false" ht="12.75" hidden="false" customHeight="true" outlineLevel="0" collapsed="false">
      <c r="H516" s="22"/>
    </row>
    <row r="517" customFormat="false" ht="12.75" hidden="false" customHeight="true" outlineLevel="0" collapsed="false">
      <c r="H517" s="22"/>
    </row>
    <row r="518" customFormat="false" ht="12.75" hidden="false" customHeight="true" outlineLevel="0" collapsed="false">
      <c r="H518" s="22"/>
    </row>
    <row r="519" customFormat="false" ht="12.75" hidden="false" customHeight="true" outlineLevel="0" collapsed="false">
      <c r="H519" s="22"/>
    </row>
    <row r="520" customFormat="false" ht="12.75" hidden="false" customHeight="true" outlineLevel="0" collapsed="false">
      <c r="H520" s="22"/>
    </row>
    <row r="521" customFormat="false" ht="12.75" hidden="false" customHeight="true" outlineLevel="0" collapsed="false">
      <c r="H521" s="22"/>
    </row>
    <row r="522" customFormat="false" ht="12.75" hidden="false" customHeight="true" outlineLevel="0" collapsed="false">
      <c r="H522" s="22"/>
    </row>
    <row r="523" customFormat="false" ht="12.75" hidden="false" customHeight="true" outlineLevel="0" collapsed="false">
      <c r="H523" s="22"/>
    </row>
    <row r="524" customFormat="false" ht="12.75" hidden="false" customHeight="true" outlineLevel="0" collapsed="false">
      <c r="H524" s="22"/>
    </row>
    <row r="525" customFormat="false" ht="12.75" hidden="false" customHeight="true" outlineLevel="0" collapsed="false">
      <c r="H525" s="22"/>
    </row>
    <row r="526" customFormat="false" ht="12.75" hidden="false" customHeight="true" outlineLevel="0" collapsed="false">
      <c r="H526" s="22"/>
    </row>
    <row r="527" customFormat="false" ht="12.75" hidden="false" customHeight="true" outlineLevel="0" collapsed="false">
      <c r="H527" s="22"/>
    </row>
    <row r="528" customFormat="false" ht="12.75" hidden="false" customHeight="true" outlineLevel="0" collapsed="false">
      <c r="H528" s="22"/>
    </row>
    <row r="529" customFormat="false" ht="12.75" hidden="false" customHeight="true" outlineLevel="0" collapsed="false">
      <c r="H529" s="22"/>
    </row>
    <row r="530" customFormat="false" ht="12.75" hidden="false" customHeight="true" outlineLevel="0" collapsed="false">
      <c r="H530" s="22"/>
    </row>
    <row r="531" customFormat="false" ht="12.75" hidden="false" customHeight="true" outlineLevel="0" collapsed="false">
      <c r="H531" s="22"/>
    </row>
    <row r="532" customFormat="false" ht="12.75" hidden="false" customHeight="true" outlineLevel="0" collapsed="false">
      <c r="H532" s="22"/>
    </row>
    <row r="533" customFormat="false" ht="12.75" hidden="false" customHeight="true" outlineLevel="0" collapsed="false">
      <c r="H533" s="22"/>
    </row>
    <row r="534" customFormat="false" ht="12.75" hidden="false" customHeight="true" outlineLevel="0" collapsed="false">
      <c r="H534" s="22"/>
    </row>
    <row r="535" customFormat="false" ht="12.75" hidden="false" customHeight="true" outlineLevel="0" collapsed="false">
      <c r="H535" s="22"/>
    </row>
    <row r="536" customFormat="false" ht="12.75" hidden="false" customHeight="true" outlineLevel="0" collapsed="false">
      <c r="H536" s="22"/>
    </row>
    <row r="537" customFormat="false" ht="12.75" hidden="false" customHeight="true" outlineLevel="0" collapsed="false">
      <c r="H537" s="22"/>
    </row>
    <row r="538" customFormat="false" ht="12.75" hidden="false" customHeight="true" outlineLevel="0" collapsed="false">
      <c r="H538" s="22"/>
    </row>
    <row r="539" customFormat="false" ht="12.75" hidden="false" customHeight="true" outlineLevel="0" collapsed="false">
      <c r="H539" s="22"/>
    </row>
    <row r="540" customFormat="false" ht="12.75" hidden="false" customHeight="true" outlineLevel="0" collapsed="false">
      <c r="H540" s="22"/>
    </row>
    <row r="541" customFormat="false" ht="12.75" hidden="false" customHeight="true" outlineLevel="0" collapsed="false">
      <c r="H541" s="22"/>
    </row>
    <row r="542" customFormat="false" ht="12.75" hidden="false" customHeight="true" outlineLevel="0" collapsed="false">
      <c r="H542" s="22"/>
    </row>
    <row r="543" customFormat="false" ht="12.75" hidden="false" customHeight="true" outlineLevel="0" collapsed="false">
      <c r="H543" s="22"/>
    </row>
    <row r="544" customFormat="false" ht="12.75" hidden="false" customHeight="true" outlineLevel="0" collapsed="false">
      <c r="H544" s="22"/>
    </row>
    <row r="545" customFormat="false" ht="12.75" hidden="false" customHeight="true" outlineLevel="0" collapsed="false">
      <c r="H545" s="22"/>
    </row>
    <row r="546" customFormat="false" ht="12.75" hidden="false" customHeight="true" outlineLevel="0" collapsed="false">
      <c r="H546" s="22"/>
    </row>
    <row r="547" customFormat="false" ht="12.75" hidden="false" customHeight="true" outlineLevel="0" collapsed="false">
      <c r="H547" s="22"/>
    </row>
    <row r="548" customFormat="false" ht="12.75" hidden="false" customHeight="true" outlineLevel="0" collapsed="false">
      <c r="H548" s="22"/>
    </row>
    <row r="549" customFormat="false" ht="12.75" hidden="false" customHeight="true" outlineLevel="0" collapsed="false">
      <c r="H549" s="22"/>
    </row>
    <row r="550" customFormat="false" ht="12.75" hidden="false" customHeight="true" outlineLevel="0" collapsed="false">
      <c r="H550" s="22"/>
    </row>
    <row r="551" customFormat="false" ht="12.75" hidden="false" customHeight="true" outlineLevel="0" collapsed="false">
      <c r="H551" s="22"/>
    </row>
    <row r="552" customFormat="false" ht="12.75" hidden="false" customHeight="true" outlineLevel="0" collapsed="false">
      <c r="H552" s="22"/>
    </row>
    <row r="553" customFormat="false" ht="12.75" hidden="false" customHeight="true" outlineLevel="0" collapsed="false">
      <c r="H553" s="22"/>
    </row>
    <row r="554" customFormat="false" ht="12.75" hidden="false" customHeight="true" outlineLevel="0" collapsed="false">
      <c r="H554" s="22"/>
    </row>
    <row r="555" customFormat="false" ht="12.75" hidden="false" customHeight="true" outlineLevel="0" collapsed="false">
      <c r="H555" s="22"/>
    </row>
    <row r="556" customFormat="false" ht="12.75" hidden="false" customHeight="true" outlineLevel="0" collapsed="false">
      <c r="H556" s="22"/>
    </row>
    <row r="557" customFormat="false" ht="12.75" hidden="false" customHeight="true" outlineLevel="0" collapsed="false">
      <c r="H557" s="22"/>
    </row>
    <row r="558" customFormat="false" ht="12.75" hidden="false" customHeight="true" outlineLevel="0" collapsed="false">
      <c r="H558" s="22"/>
    </row>
    <row r="559" customFormat="false" ht="12.75" hidden="false" customHeight="true" outlineLevel="0" collapsed="false">
      <c r="H559" s="22"/>
    </row>
    <row r="560" customFormat="false" ht="12.75" hidden="false" customHeight="true" outlineLevel="0" collapsed="false">
      <c r="H560" s="22"/>
    </row>
    <row r="561" customFormat="false" ht="12.75" hidden="false" customHeight="true" outlineLevel="0" collapsed="false">
      <c r="H561" s="22"/>
    </row>
    <row r="562" customFormat="false" ht="12.75" hidden="false" customHeight="true" outlineLevel="0" collapsed="false">
      <c r="H562" s="22"/>
    </row>
    <row r="563" customFormat="false" ht="12.75" hidden="false" customHeight="true" outlineLevel="0" collapsed="false">
      <c r="H563" s="22"/>
    </row>
    <row r="564" customFormat="false" ht="12.75" hidden="false" customHeight="true" outlineLevel="0" collapsed="false">
      <c r="H564" s="22"/>
    </row>
    <row r="565" customFormat="false" ht="12.75" hidden="false" customHeight="true" outlineLevel="0" collapsed="false">
      <c r="H565" s="22"/>
    </row>
    <row r="566" customFormat="false" ht="12.75" hidden="false" customHeight="true" outlineLevel="0" collapsed="false">
      <c r="H566" s="22"/>
    </row>
    <row r="567" customFormat="false" ht="12.75" hidden="false" customHeight="true" outlineLevel="0" collapsed="false">
      <c r="H567" s="22"/>
    </row>
    <row r="568" customFormat="false" ht="12.75" hidden="false" customHeight="true" outlineLevel="0" collapsed="false">
      <c r="H568" s="22"/>
    </row>
    <row r="569" customFormat="false" ht="12.75" hidden="false" customHeight="true" outlineLevel="0" collapsed="false">
      <c r="H569" s="22"/>
    </row>
    <row r="570" customFormat="false" ht="12.75" hidden="false" customHeight="true" outlineLevel="0" collapsed="false">
      <c r="H570" s="22"/>
    </row>
    <row r="571" customFormat="false" ht="12.75" hidden="false" customHeight="true" outlineLevel="0" collapsed="false">
      <c r="H571" s="22"/>
    </row>
    <row r="572" customFormat="false" ht="12.75" hidden="false" customHeight="true" outlineLevel="0" collapsed="false">
      <c r="H572" s="22"/>
    </row>
    <row r="573" customFormat="false" ht="12.75" hidden="false" customHeight="true" outlineLevel="0" collapsed="false">
      <c r="H573" s="22"/>
    </row>
    <row r="574" customFormat="false" ht="12.75" hidden="false" customHeight="true" outlineLevel="0" collapsed="false">
      <c r="H574" s="22"/>
    </row>
    <row r="575" customFormat="false" ht="12.75" hidden="false" customHeight="true" outlineLevel="0" collapsed="false">
      <c r="H575" s="22"/>
    </row>
    <row r="576" customFormat="false" ht="12.75" hidden="false" customHeight="true" outlineLevel="0" collapsed="false">
      <c r="H576" s="22"/>
    </row>
    <row r="577" customFormat="false" ht="12.75" hidden="false" customHeight="true" outlineLevel="0" collapsed="false">
      <c r="H577" s="22"/>
    </row>
    <row r="578" customFormat="false" ht="12.75" hidden="false" customHeight="true" outlineLevel="0" collapsed="false">
      <c r="H578" s="22"/>
    </row>
    <row r="579" customFormat="false" ht="12.75" hidden="false" customHeight="true" outlineLevel="0" collapsed="false">
      <c r="H579" s="22"/>
    </row>
    <row r="580" customFormat="false" ht="12.75" hidden="false" customHeight="true" outlineLevel="0" collapsed="false">
      <c r="H580" s="22"/>
    </row>
    <row r="581" customFormat="false" ht="12.75" hidden="false" customHeight="true" outlineLevel="0" collapsed="false">
      <c r="H581" s="22"/>
    </row>
    <row r="582" customFormat="false" ht="12.75" hidden="false" customHeight="true" outlineLevel="0" collapsed="false">
      <c r="H582" s="22"/>
    </row>
    <row r="583" customFormat="false" ht="12.75" hidden="false" customHeight="true" outlineLevel="0" collapsed="false">
      <c r="H583" s="22"/>
    </row>
    <row r="584" customFormat="false" ht="12.75" hidden="false" customHeight="true" outlineLevel="0" collapsed="false">
      <c r="H584" s="22"/>
    </row>
    <row r="585" customFormat="false" ht="12.75" hidden="false" customHeight="true" outlineLevel="0" collapsed="false">
      <c r="H585" s="22"/>
    </row>
    <row r="586" customFormat="false" ht="12.75" hidden="false" customHeight="true" outlineLevel="0" collapsed="false">
      <c r="H586" s="22"/>
    </row>
    <row r="587" customFormat="false" ht="12.75" hidden="false" customHeight="true" outlineLevel="0" collapsed="false">
      <c r="H587" s="22"/>
    </row>
    <row r="588" customFormat="false" ht="12.75" hidden="false" customHeight="true" outlineLevel="0" collapsed="false">
      <c r="H588" s="22"/>
    </row>
    <row r="589" customFormat="false" ht="12.75" hidden="false" customHeight="true" outlineLevel="0" collapsed="false">
      <c r="H589" s="22"/>
    </row>
    <row r="590" customFormat="false" ht="12.75" hidden="false" customHeight="true" outlineLevel="0" collapsed="false">
      <c r="H590" s="22"/>
    </row>
    <row r="591" customFormat="false" ht="12.75" hidden="false" customHeight="true" outlineLevel="0" collapsed="false">
      <c r="H591" s="22"/>
    </row>
    <row r="592" customFormat="false" ht="12.75" hidden="false" customHeight="true" outlineLevel="0" collapsed="false">
      <c r="H592" s="22"/>
    </row>
    <row r="593" customFormat="false" ht="12.75" hidden="false" customHeight="true" outlineLevel="0" collapsed="false">
      <c r="H593" s="22"/>
    </row>
    <row r="594" customFormat="false" ht="12.75" hidden="false" customHeight="true" outlineLevel="0" collapsed="false">
      <c r="H594" s="22"/>
    </row>
    <row r="595" customFormat="false" ht="12.75" hidden="false" customHeight="true" outlineLevel="0" collapsed="false">
      <c r="H595" s="22"/>
    </row>
    <row r="596" customFormat="false" ht="12.75" hidden="false" customHeight="true" outlineLevel="0" collapsed="false">
      <c r="H596" s="22"/>
    </row>
    <row r="597" customFormat="false" ht="12.75" hidden="false" customHeight="true" outlineLevel="0" collapsed="false">
      <c r="H597" s="22"/>
    </row>
    <row r="598" customFormat="false" ht="12.75" hidden="false" customHeight="true" outlineLevel="0" collapsed="false">
      <c r="H598" s="22"/>
    </row>
    <row r="599" customFormat="false" ht="12.75" hidden="false" customHeight="true" outlineLevel="0" collapsed="false">
      <c r="H599" s="22"/>
    </row>
    <row r="600" customFormat="false" ht="12.75" hidden="false" customHeight="true" outlineLevel="0" collapsed="false">
      <c r="H600" s="22"/>
    </row>
    <row r="601" customFormat="false" ht="12.75" hidden="false" customHeight="true" outlineLevel="0" collapsed="false">
      <c r="H601" s="22"/>
    </row>
    <row r="602" customFormat="false" ht="12.75" hidden="false" customHeight="true" outlineLevel="0" collapsed="false">
      <c r="H602" s="22"/>
    </row>
    <row r="603" customFormat="false" ht="12.75" hidden="false" customHeight="true" outlineLevel="0" collapsed="false">
      <c r="H603" s="22"/>
    </row>
    <row r="604" customFormat="false" ht="12.75" hidden="false" customHeight="true" outlineLevel="0" collapsed="false">
      <c r="H604" s="22"/>
    </row>
    <row r="605" customFormat="false" ht="12.75" hidden="false" customHeight="true" outlineLevel="0" collapsed="false">
      <c r="H605" s="22"/>
    </row>
    <row r="606" customFormat="false" ht="12.75" hidden="false" customHeight="true" outlineLevel="0" collapsed="false">
      <c r="H606" s="22"/>
    </row>
    <row r="607" customFormat="false" ht="12.75" hidden="false" customHeight="true" outlineLevel="0" collapsed="false">
      <c r="H607" s="22"/>
    </row>
    <row r="608" customFormat="false" ht="12.75" hidden="false" customHeight="true" outlineLevel="0" collapsed="false">
      <c r="H608" s="22"/>
    </row>
    <row r="609" customFormat="false" ht="12.75" hidden="false" customHeight="true" outlineLevel="0" collapsed="false">
      <c r="H609" s="22"/>
    </row>
    <row r="610" customFormat="false" ht="12.75" hidden="false" customHeight="true" outlineLevel="0" collapsed="false">
      <c r="H610" s="22"/>
    </row>
    <row r="611" customFormat="false" ht="12.75" hidden="false" customHeight="true" outlineLevel="0" collapsed="false">
      <c r="H611" s="22"/>
    </row>
    <row r="612" customFormat="false" ht="12.75" hidden="false" customHeight="true" outlineLevel="0" collapsed="false">
      <c r="H612" s="22"/>
    </row>
    <row r="613" customFormat="false" ht="12.75" hidden="false" customHeight="true" outlineLevel="0" collapsed="false">
      <c r="H613" s="22"/>
    </row>
    <row r="614" customFormat="false" ht="12.75" hidden="false" customHeight="true" outlineLevel="0" collapsed="false">
      <c r="H614" s="22"/>
    </row>
    <row r="615" customFormat="false" ht="12.75" hidden="false" customHeight="true" outlineLevel="0" collapsed="false">
      <c r="H615" s="22"/>
    </row>
    <row r="616" customFormat="false" ht="12.75" hidden="false" customHeight="true" outlineLevel="0" collapsed="false">
      <c r="H616" s="22"/>
    </row>
    <row r="617" customFormat="false" ht="12.75" hidden="false" customHeight="true" outlineLevel="0" collapsed="false">
      <c r="H617" s="22"/>
    </row>
    <row r="618" customFormat="false" ht="12.75" hidden="false" customHeight="true" outlineLevel="0" collapsed="false">
      <c r="H618" s="22"/>
    </row>
    <row r="619" customFormat="false" ht="12.75" hidden="false" customHeight="true" outlineLevel="0" collapsed="false">
      <c r="H619" s="22"/>
    </row>
    <row r="620" customFormat="false" ht="12.75" hidden="false" customHeight="true" outlineLevel="0" collapsed="false">
      <c r="H620" s="22"/>
    </row>
    <row r="621" customFormat="false" ht="12.75" hidden="false" customHeight="true" outlineLevel="0" collapsed="false">
      <c r="H621" s="22"/>
    </row>
    <row r="622" customFormat="false" ht="12.75" hidden="false" customHeight="true" outlineLevel="0" collapsed="false">
      <c r="H622" s="22"/>
    </row>
    <row r="623" customFormat="false" ht="12.75" hidden="false" customHeight="true" outlineLevel="0" collapsed="false">
      <c r="H623" s="22"/>
    </row>
    <row r="624" customFormat="false" ht="12.75" hidden="false" customHeight="true" outlineLevel="0" collapsed="false">
      <c r="H624" s="22"/>
    </row>
    <row r="625" customFormat="false" ht="12.75" hidden="false" customHeight="true" outlineLevel="0" collapsed="false">
      <c r="H625" s="22"/>
    </row>
    <row r="626" customFormat="false" ht="12.75" hidden="false" customHeight="true" outlineLevel="0" collapsed="false">
      <c r="H626" s="22"/>
    </row>
    <row r="627" customFormat="false" ht="12.75" hidden="false" customHeight="true" outlineLevel="0" collapsed="false">
      <c r="H627" s="22"/>
    </row>
    <row r="628" customFormat="false" ht="12.75" hidden="false" customHeight="true" outlineLevel="0" collapsed="false">
      <c r="H628" s="22"/>
    </row>
    <row r="629" customFormat="false" ht="12.75" hidden="false" customHeight="true" outlineLevel="0" collapsed="false">
      <c r="H629" s="22"/>
    </row>
    <row r="630" customFormat="false" ht="12.75" hidden="false" customHeight="true" outlineLevel="0" collapsed="false">
      <c r="H630" s="22"/>
    </row>
    <row r="631" customFormat="false" ht="12.75" hidden="false" customHeight="true" outlineLevel="0" collapsed="false">
      <c r="H631" s="22"/>
    </row>
    <row r="632" customFormat="false" ht="12.75" hidden="false" customHeight="true" outlineLevel="0" collapsed="false">
      <c r="H632" s="22"/>
    </row>
    <row r="633" customFormat="false" ht="12.75" hidden="false" customHeight="true" outlineLevel="0" collapsed="false">
      <c r="H633" s="22"/>
    </row>
    <row r="634" customFormat="false" ht="12.75" hidden="false" customHeight="true" outlineLevel="0" collapsed="false">
      <c r="H634" s="22"/>
    </row>
    <row r="635" customFormat="false" ht="12.75" hidden="false" customHeight="true" outlineLevel="0" collapsed="false">
      <c r="H635" s="22"/>
    </row>
    <row r="636" customFormat="false" ht="12.75" hidden="false" customHeight="true" outlineLevel="0" collapsed="false">
      <c r="H636" s="22"/>
    </row>
    <row r="637" customFormat="false" ht="12.75" hidden="false" customHeight="true" outlineLevel="0" collapsed="false">
      <c r="H637" s="22"/>
    </row>
    <row r="638" customFormat="false" ht="12.75" hidden="false" customHeight="true" outlineLevel="0" collapsed="false">
      <c r="H638" s="22"/>
    </row>
    <row r="639" customFormat="false" ht="12.75" hidden="false" customHeight="true" outlineLevel="0" collapsed="false">
      <c r="H639" s="22"/>
    </row>
    <row r="640" customFormat="false" ht="12.75" hidden="false" customHeight="true" outlineLevel="0" collapsed="false">
      <c r="H640" s="22"/>
    </row>
    <row r="641" customFormat="false" ht="12.75" hidden="false" customHeight="true" outlineLevel="0" collapsed="false">
      <c r="H641" s="22"/>
    </row>
    <row r="642" customFormat="false" ht="12.75" hidden="false" customHeight="true" outlineLevel="0" collapsed="false">
      <c r="H642" s="22"/>
    </row>
    <row r="643" customFormat="false" ht="12.75" hidden="false" customHeight="true" outlineLevel="0" collapsed="false">
      <c r="H643" s="22"/>
    </row>
    <row r="644" customFormat="false" ht="12.75" hidden="false" customHeight="true" outlineLevel="0" collapsed="false">
      <c r="H644" s="22"/>
    </row>
    <row r="645" customFormat="false" ht="12.75" hidden="false" customHeight="true" outlineLevel="0" collapsed="false">
      <c r="H645" s="22"/>
    </row>
    <row r="646" customFormat="false" ht="12.75" hidden="false" customHeight="true" outlineLevel="0" collapsed="false">
      <c r="H646" s="22"/>
    </row>
    <row r="647" customFormat="false" ht="12.75" hidden="false" customHeight="true" outlineLevel="0" collapsed="false">
      <c r="H647" s="22"/>
    </row>
    <row r="648" customFormat="false" ht="12.75" hidden="false" customHeight="true" outlineLevel="0" collapsed="false">
      <c r="H648" s="22"/>
    </row>
    <row r="649" customFormat="false" ht="12.75" hidden="false" customHeight="true" outlineLevel="0" collapsed="false">
      <c r="H649" s="22"/>
    </row>
    <row r="650" customFormat="false" ht="12.75" hidden="false" customHeight="true" outlineLevel="0" collapsed="false">
      <c r="H650" s="22"/>
    </row>
    <row r="651" customFormat="false" ht="12.75" hidden="false" customHeight="true" outlineLevel="0" collapsed="false">
      <c r="H651" s="22"/>
    </row>
    <row r="652" customFormat="false" ht="12.75" hidden="false" customHeight="true" outlineLevel="0" collapsed="false">
      <c r="H652" s="22"/>
    </row>
    <row r="653" customFormat="false" ht="12.75" hidden="false" customHeight="true" outlineLevel="0" collapsed="false">
      <c r="H653" s="22"/>
    </row>
    <row r="654" customFormat="false" ht="12.75" hidden="false" customHeight="true" outlineLevel="0" collapsed="false">
      <c r="H654" s="22"/>
    </row>
    <row r="655" customFormat="false" ht="12.75" hidden="false" customHeight="true" outlineLevel="0" collapsed="false">
      <c r="H655" s="22"/>
    </row>
    <row r="656" customFormat="false" ht="12.75" hidden="false" customHeight="true" outlineLevel="0" collapsed="false">
      <c r="H656" s="22"/>
    </row>
    <row r="657" customFormat="false" ht="12.75" hidden="false" customHeight="true" outlineLevel="0" collapsed="false">
      <c r="H657" s="22"/>
    </row>
    <row r="658" customFormat="false" ht="12.75" hidden="false" customHeight="true" outlineLevel="0" collapsed="false">
      <c r="H658" s="22"/>
    </row>
    <row r="659" customFormat="false" ht="12.75" hidden="false" customHeight="true" outlineLevel="0" collapsed="false">
      <c r="H659" s="22"/>
    </row>
    <row r="660" customFormat="false" ht="12.75" hidden="false" customHeight="true" outlineLevel="0" collapsed="false">
      <c r="H660" s="22"/>
    </row>
    <row r="661" customFormat="false" ht="12.75" hidden="false" customHeight="true" outlineLevel="0" collapsed="false">
      <c r="H661" s="22"/>
    </row>
    <row r="662" customFormat="false" ht="12.75" hidden="false" customHeight="true" outlineLevel="0" collapsed="false">
      <c r="H662" s="22"/>
    </row>
    <row r="663" customFormat="false" ht="12.75" hidden="false" customHeight="true" outlineLevel="0" collapsed="false">
      <c r="H663" s="22"/>
    </row>
    <row r="664" customFormat="false" ht="12.75" hidden="false" customHeight="true" outlineLevel="0" collapsed="false">
      <c r="H664" s="22"/>
    </row>
    <row r="665" customFormat="false" ht="12.75" hidden="false" customHeight="true" outlineLevel="0" collapsed="false">
      <c r="H665" s="22"/>
    </row>
    <row r="666" customFormat="false" ht="12.75" hidden="false" customHeight="true" outlineLevel="0" collapsed="false">
      <c r="H666" s="22"/>
    </row>
    <row r="667" customFormat="false" ht="12.75" hidden="false" customHeight="true" outlineLevel="0" collapsed="false">
      <c r="H667" s="22"/>
    </row>
    <row r="668" customFormat="false" ht="12.75" hidden="false" customHeight="true" outlineLevel="0" collapsed="false">
      <c r="H668" s="22"/>
    </row>
    <row r="669" customFormat="false" ht="12.75" hidden="false" customHeight="true" outlineLevel="0" collapsed="false">
      <c r="H669" s="22"/>
    </row>
    <row r="670" customFormat="false" ht="12.75" hidden="false" customHeight="true" outlineLevel="0" collapsed="false">
      <c r="H670" s="22"/>
    </row>
    <row r="671" customFormat="false" ht="12.75" hidden="false" customHeight="true" outlineLevel="0" collapsed="false">
      <c r="H671" s="22"/>
    </row>
    <row r="672" customFormat="false" ht="12.75" hidden="false" customHeight="true" outlineLevel="0" collapsed="false">
      <c r="H672" s="22"/>
    </row>
    <row r="673" customFormat="false" ht="12.75" hidden="false" customHeight="true" outlineLevel="0" collapsed="false">
      <c r="H673" s="22"/>
    </row>
    <row r="674" customFormat="false" ht="12.75" hidden="false" customHeight="true" outlineLevel="0" collapsed="false">
      <c r="H674" s="22"/>
    </row>
    <row r="675" customFormat="false" ht="12.75" hidden="false" customHeight="true" outlineLevel="0" collapsed="false">
      <c r="H675" s="22"/>
    </row>
    <row r="676" customFormat="false" ht="12.75" hidden="false" customHeight="true" outlineLevel="0" collapsed="false">
      <c r="H676" s="22"/>
    </row>
    <row r="677" customFormat="false" ht="12.75" hidden="false" customHeight="true" outlineLevel="0" collapsed="false">
      <c r="H677" s="22"/>
    </row>
    <row r="678" customFormat="false" ht="12.75" hidden="false" customHeight="true" outlineLevel="0" collapsed="false">
      <c r="H678" s="22"/>
    </row>
    <row r="679" customFormat="false" ht="12.75" hidden="false" customHeight="true" outlineLevel="0" collapsed="false">
      <c r="H679" s="22"/>
    </row>
    <row r="680" customFormat="false" ht="12.75" hidden="false" customHeight="true" outlineLevel="0" collapsed="false">
      <c r="H680" s="22"/>
    </row>
    <row r="681" customFormat="false" ht="12.75" hidden="false" customHeight="true" outlineLevel="0" collapsed="false">
      <c r="H681" s="22"/>
    </row>
    <row r="682" customFormat="false" ht="12.75" hidden="false" customHeight="true" outlineLevel="0" collapsed="false">
      <c r="H682" s="22"/>
    </row>
    <row r="683" customFormat="false" ht="12.75" hidden="false" customHeight="true" outlineLevel="0" collapsed="false">
      <c r="H683" s="22"/>
    </row>
    <row r="684" customFormat="false" ht="12.75" hidden="false" customHeight="true" outlineLevel="0" collapsed="false">
      <c r="H684" s="22"/>
    </row>
    <row r="685" customFormat="false" ht="12.75" hidden="false" customHeight="true" outlineLevel="0" collapsed="false">
      <c r="H685" s="22"/>
    </row>
    <row r="686" customFormat="false" ht="12.75" hidden="false" customHeight="true" outlineLevel="0" collapsed="false">
      <c r="H686" s="22"/>
    </row>
    <row r="687" customFormat="false" ht="12.75" hidden="false" customHeight="true" outlineLevel="0" collapsed="false">
      <c r="H687" s="22"/>
    </row>
    <row r="688" customFormat="false" ht="12.75" hidden="false" customHeight="true" outlineLevel="0" collapsed="false">
      <c r="H688" s="22"/>
    </row>
    <row r="689" customFormat="false" ht="12.75" hidden="false" customHeight="true" outlineLevel="0" collapsed="false">
      <c r="H689" s="22"/>
    </row>
    <row r="690" customFormat="false" ht="12.75" hidden="false" customHeight="true" outlineLevel="0" collapsed="false">
      <c r="H690" s="22"/>
    </row>
    <row r="691" customFormat="false" ht="12.75" hidden="false" customHeight="true" outlineLevel="0" collapsed="false">
      <c r="H691" s="22"/>
    </row>
    <row r="692" customFormat="false" ht="12.75" hidden="false" customHeight="true" outlineLevel="0" collapsed="false">
      <c r="H692" s="22"/>
    </row>
    <row r="693" customFormat="false" ht="12.75" hidden="false" customHeight="true" outlineLevel="0" collapsed="false">
      <c r="H693" s="22"/>
    </row>
    <row r="694" customFormat="false" ht="12.75" hidden="false" customHeight="true" outlineLevel="0" collapsed="false">
      <c r="H694" s="22"/>
    </row>
    <row r="695" customFormat="false" ht="12.75" hidden="false" customHeight="true" outlineLevel="0" collapsed="false">
      <c r="H695" s="22"/>
    </row>
    <row r="696" customFormat="false" ht="12.75" hidden="false" customHeight="true" outlineLevel="0" collapsed="false">
      <c r="H696" s="22"/>
    </row>
    <row r="697" customFormat="false" ht="12.75" hidden="false" customHeight="true" outlineLevel="0" collapsed="false">
      <c r="H697" s="22"/>
    </row>
    <row r="698" customFormat="false" ht="12.75" hidden="false" customHeight="true" outlineLevel="0" collapsed="false">
      <c r="H698" s="22"/>
    </row>
    <row r="699" customFormat="false" ht="12.75" hidden="false" customHeight="true" outlineLevel="0" collapsed="false">
      <c r="H699" s="22"/>
    </row>
    <row r="700" customFormat="false" ht="12.75" hidden="false" customHeight="true" outlineLevel="0" collapsed="false">
      <c r="H700" s="22"/>
    </row>
    <row r="701" customFormat="false" ht="12.75" hidden="false" customHeight="true" outlineLevel="0" collapsed="false">
      <c r="H701" s="22"/>
    </row>
    <row r="702" customFormat="false" ht="12.75" hidden="false" customHeight="true" outlineLevel="0" collapsed="false">
      <c r="H702" s="22"/>
    </row>
    <row r="703" customFormat="false" ht="12.75" hidden="false" customHeight="true" outlineLevel="0" collapsed="false">
      <c r="H703" s="22"/>
    </row>
    <row r="704" customFormat="false" ht="12.75" hidden="false" customHeight="true" outlineLevel="0" collapsed="false">
      <c r="H704" s="22"/>
    </row>
    <row r="705" customFormat="false" ht="12.75" hidden="false" customHeight="true" outlineLevel="0" collapsed="false">
      <c r="H705" s="22"/>
    </row>
    <row r="706" customFormat="false" ht="12.75" hidden="false" customHeight="true" outlineLevel="0" collapsed="false">
      <c r="H706" s="22"/>
    </row>
    <row r="707" customFormat="false" ht="12.75" hidden="false" customHeight="true" outlineLevel="0" collapsed="false">
      <c r="H707" s="22"/>
    </row>
    <row r="708" customFormat="false" ht="12.75" hidden="false" customHeight="true" outlineLevel="0" collapsed="false">
      <c r="H708" s="22"/>
    </row>
    <row r="709" customFormat="false" ht="12.75" hidden="false" customHeight="true" outlineLevel="0" collapsed="false">
      <c r="H709" s="22"/>
    </row>
    <row r="710" customFormat="false" ht="12.75" hidden="false" customHeight="true" outlineLevel="0" collapsed="false">
      <c r="H710" s="22"/>
    </row>
    <row r="711" customFormat="false" ht="12.75" hidden="false" customHeight="true" outlineLevel="0" collapsed="false">
      <c r="H711" s="22"/>
    </row>
    <row r="712" customFormat="false" ht="12.75" hidden="false" customHeight="true" outlineLevel="0" collapsed="false">
      <c r="H712" s="22"/>
    </row>
    <row r="713" customFormat="false" ht="12.75" hidden="false" customHeight="true" outlineLevel="0" collapsed="false">
      <c r="H713" s="22"/>
    </row>
    <row r="714" customFormat="false" ht="12.75" hidden="false" customHeight="true" outlineLevel="0" collapsed="false">
      <c r="H714" s="22"/>
    </row>
    <row r="715" customFormat="false" ht="12.75" hidden="false" customHeight="true" outlineLevel="0" collapsed="false">
      <c r="H715" s="22"/>
    </row>
    <row r="716" customFormat="false" ht="12.75" hidden="false" customHeight="true" outlineLevel="0" collapsed="false">
      <c r="H716" s="22"/>
    </row>
    <row r="717" customFormat="false" ht="12.75" hidden="false" customHeight="true" outlineLevel="0" collapsed="false">
      <c r="H717" s="22"/>
    </row>
    <row r="718" customFormat="false" ht="12.75" hidden="false" customHeight="true" outlineLevel="0" collapsed="false">
      <c r="H718" s="22"/>
    </row>
    <row r="719" customFormat="false" ht="12.75" hidden="false" customHeight="true" outlineLevel="0" collapsed="false">
      <c r="H719" s="22"/>
    </row>
    <row r="720" customFormat="false" ht="12.75" hidden="false" customHeight="true" outlineLevel="0" collapsed="false">
      <c r="H720" s="22"/>
    </row>
    <row r="721" customFormat="false" ht="12.75" hidden="false" customHeight="true" outlineLevel="0" collapsed="false">
      <c r="H721" s="22"/>
    </row>
    <row r="722" customFormat="false" ht="12.75" hidden="false" customHeight="true" outlineLevel="0" collapsed="false">
      <c r="H722" s="22"/>
    </row>
    <row r="723" customFormat="false" ht="12.75" hidden="false" customHeight="true" outlineLevel="0" collapsed="false">
      <c r="H723" s="22"/>
    </row>
    <row r="724" customFormat="false" ht="12.75" hidden="false" customHeight="true" outlineLevel="0" collapsed="false">
      <c r="H724" s="22"/>
    </row>
    <row r="725" customFormat="false" ht="12.75" hidden="false" customHeight="true" outlineLevel="0" collapsed="false">
      <c r="H725" s="22"/>
    </row>
    <row r="726" customFormat="false" ht="12.75" hidden="false" customHeight="true" outlineLevel="0" collapsed="false">
      <c r="H726" s="22"/>
    </row>
    <row r="727" customFormat="false" ht="12.75" hidden="false" customHeight="true" outlineLevel="0" collapsed="false">
      <c r="H727" s="22"/>
    </row>
    <row r="728" customFormat="false" ht="12.75" hidden="false" customHeight="true" outlineLevel="0" collapsed="false">
      <c r="H728" s="22"/>
    </row>
    <row r="729" customFormat="false" ht="12.75" hidden="false" customHeight="true" outlineLevel="0" collapsed="false">
      <c r="H729" s="22"/>
    </row>
    <row r="730" customFormat="false" ht="12.75" hidden="false" customHeight="true" outlineLevel="0" collapsed="false">
      <c r="H730" s="22"/>
    </row>
    <row r="731" customFormat="false" ht="12.75" hidden="false" customHeight="true" outlineLevel="0" collapsed="false">
      <c r="H731" s="22"/>
    </row>
    <row r="732" customFormat="false" ht="12.75" hidden="false" customHeight="true" outlineLevel="0" collapsed="false">
      <c r="H732" s="22"/>
    </row>
    <row r="733" customFormat="false" ht="12.75" hidden="false" customHeight="true" outlineLevel="0" collapsed="false">
      <c r="H733" s="22"/>
    </row>
    <row r="734" customFormat="false" ht="12.75" hidden="false" customHeight="true" outlineLevel="0" collapsed="false">
      <c r="H734" s="22"/>
    </row>
    <row r="735" customFormat="false" ht="12.75" hidden="false" customHeight="true" outlineLevel="0" collapsed="false">
      <c r="H735" s="22"/>
    </row>
    <row r="736" customFormat="false" ht="12.75" hidden="false" customHeight="true" outlineLevel="0" collapsed="false">
      <c r="H736" s="22"/>
    </row>
    <row r="737" customFormat="false" ht="12.75" hidden="false" customHeight="true" outlineLevel="0" collapsed="false">
      <c r="H737" s="22"/>
    </row>
    <row r="738" customFormat="false" ht="12.75" hidden="false" customHeight="true" outlineLevel="0" collapsed="false">
      <c r="H738" s="22"/>
    </row>
    <row r="739" customFormat="false" ht="12.75" hidden="false" customHeight="true" outlineLevel="0" collapsed="false">
      <c r="H739" s="22"/>
    </row>
    <row r="740" customFormat="false" ht="12.75" hidden="false" customHeight="true" outlineLevel="0" collapsed="false">
      <c r="H740" s="22"/>
    </row>
    <row r="741" customFormat="false" ht="12.75" hidden="false" customHeight="true" outlineLevel="0" collapsed="false">
      <c r="H741" s="22"/>
    </row>
    <row r="742" customFormat="false" ht="12.75" hidden="false" customHeight="true" outlineLevel="0" collapsed="false">
      <c r="H742" s="22"/>
    </row>
    <row r="743" customFormat="false" ht="12.75" hidden="false" customHeight="true" outlineLevel="0" collapsed="false">
      <c r="H743" s="22"/>
    </row>
    <row r="744" customFormat="false" ht="12.75" hidden="false" customHeight="true" outlineLevel="0" collapsed="false">
      <c r="H744" s="22"/>
    </row>
    <row r="745" customFormat="false" ht="12.75" hidden="false" customHeight="true" outlineLevel="0" collapsed="false">
      <c r="H745" s="22"/>
    </row>
    <row r="746" customFormat="false" ht="12.75" hidden="false" customHeight="true" outlineLevel="0" collapsed="false">
      <c r="H746" s="22"/>
    </row>
    <row r="747" customFormat="false" ht="12.75" hidden="false" customHeight="true" outlineLevel="0" collapsed="false">
      <c r="H747" s="22"/>
    </row>
    <row r="748" customFormat="false" ht="12.75" hidden="false" customHeight="true" outlineLevel="0" collapsed="false">
      <c r="H748" s="22"/>
    </row>
    <row r="749" customFormat="false" ht="12.75" hidden="false" customHeight="true" outlineLevel="0" collapsed="false">
      <c r="H749" s="22"/>
    </row>
    <row r="750" customFormat="false" ht="12.75" hidden="false" customHeight="true" outlineLevel="0" collapsed="false">
      <c r="H750" s="22"/>
    </row>
    <row r="751" customFormat="false" ht="12.75" hidden="false" customHeight="true" outlineLevel="0" collapsed="false">
      <c r="H751" s="22"/>
    </row>
    <row r="752" customFormat="false" ht="12.75" hidden="false" customHeight="true" outlineLevel="0" collapsed="false">
      <c r="H752" s="22"/>
    </row>
    <row r="753" customFormat="false" ht="12.75" hidden="false" customHeight="true" outlineLevel="0" collapsed="false">
      <c r="H753" s="22"/>
    </row>
    <row r="754" customFormat="false" ht="12.75" hidden="false" customHeight="true" outlineLevel="0" collapsed="false">
      <c r="H754" s="22"/>
    </row>
    <row r="755" customFormat="false" ht="12.75" hidden="false" customHeight="true" outlineLevel="0" collapsed="false">
      <c r="H755" s="22"/>
    </row>
    <row r="756" customFormat="false" ht="12.75" hidden="false" customHeight="true" outlineLevel="0" collapsed="false">
      <c r="H756" s="22"/>
    </row>
    <row r="757" customFormat="false" ht="12.75" hidden="false" customHeight="true" outlineLevel="0" collapsed="false">
      <c r="H757" s="22"/>
    </row>
    <row r="758" customFormat="false" ht="12.75" hidden="false" customHeight="true" outlineLevel="0" collapsed="false">
      <c r="H758" s="22"/>
    </row>
    <row r="759" customFormat="false" ht="12.75" hidden="false" customHeight="true" outlineLevel="0" collapsed="false">
      <c r="H759" s="22"/>
    </row>
    <row r="760" customFormat="false" ht="12.75" hidden="false" customHeight="true" outlineLevel="0" collapsed="false">
      <c r="H760" s="22"/>
    </row>
    <row r="761" customFormat="false" ht="12.75" hidden="false" customHeight="true" outlineLevel="0" collapsed="false">
      <c r="H761" s="22"/>
    </row>
    <row r="762" customFormat="false" ht="12.75" hidden="false" customHeight="true" outlineLevel="0" collapsed="false">
      <c r="H762" s="22"/>
    </row>
    <row r="763" customFormat="false" ht="12.75" hidden="false" customHeight="true" outlineLevel="0" collapsed="false">
      <c r="H763" s="22"/>
    </row>
    <row r="764" customFormat="false" ht="12.75" hidden="false" customHeight="true" outlineLevel="0" collapsed="false">
      <c r="H764" s="22"/>
    </row>
    <row r="765" customFormat="false" ht="12.75" hidden="false" customHeight="true" outlineLevel="0" collapsed="false">
      <c r="H765" s="22"/>
    </row>
    <row r="766" customFormat="false" ht="12.75" hidden="false" customHeight="true" outlineLevel="0" collapsed="false">
      <c r="H766" s="22"/>
    </row>
    <row r="767" customFormat="false" ht="12.75" hidden="false" customHeight="true" outlineLevel="0" collapsed="false">
      <c r="H767" s="22"/>
    </row>
    <row r="768" customFormat="false" ht="12.75" hidden="false" customHeight="true" outlineLevel="0" collapsed="false">
      <c r="H768" s="22"/>
    </row>
    <row r="769" customFormat="false" ht="12.75" hidden="false" customHeight="true" outlineLevel="0" collapsed="false">
      <c r="H769" s="22"/>
    </row>
    <row r="770" customFormat="false" ht="12.75" hidden="false" customHeight="true" outlineLevel="0" collapsed="false">
      <c r="H770" s="22"/>
    </row>
    <row r="771" customFormat="false" ht="12.75" hidden="false" customHeight="true" outlineLevel="0" collapsed="false">
      <c r="H771" s="22"/>
    </row>
    <row r="772" customFormat="false" ht="12.75" hidden="false" customHeight="true" outlineLevel="0" collapsed="false">
      <c r="H772" s="22"/>
    </row>
    <row r="773" customFormat="false" ht="12.75" hidden="false" customHeight="true" outlineLevel="0" collapsed="false">
      <c r="H773" s="22"/>
    </row>
    <row r="774" customFormat="false" ht="12.75" hidden="false" customHeight="true" outlineLevel="0" collapsed="false">
      <c r="H774" s="22"/>
    </row>
    <row r="775" customFormat="false" ht="12.75" hidden="false" customHeight="true" outlineLevel="0" collapsed="false">
      <c r="H775" s="22"/>
    </row>
    <row r="776" customFormat="false" ht="12.75" hidden="false" customHeight="true" outlineLevel="0" collapsed="false">
      <c r="H776" s="22"/>
    </row>
    <row r="777" customFormat="false" ht="12.75" hidden="false" customHeight="true" outlineLevel="0" collapsed="false">
      <c r="H777" s="22"/>
    </row>
    <row r="778" customFormat="false" ht="12.75" hidden="false" customHeight="true" outlineLevel="0" collapsed="false">
      <c r="H778" s="22"/>
    </row>
    <row r="779" customFormat="false" ht="12.75" hidden="false" customHeight="true" outlineLevel="0" collapsed="false">
      <c r="H779" s="22"/>
    </row>
    <row r="780" customFormat="false" ht="12.75" hidden="false" customHeight="true" outlineLevel="0" collapsed="false">
      <c r="H780" s="22"/>
    </row>
    <row r="781" customFormat="false" ht="12.75" hidden="false" customHeight="true" outlineLevel="0" collapsed="false">
      <c r="H781" s="22"/>
    </row>
    <row r="782" customFormat="false" ht="12.75" hidden="false" customHeight="true" outlineLevel="0" collapsed="false">
      <c r="H782" s="22"/>
    </row>
    <row r="783" customFormat="false" ht="12.75" hidden="false" customHeight="true" outlineLevel="0" collapsed="false">
      <c r="H783" s="22"/>
    </row>
    <row r="784" customFormat="false" ht="12.75" hidden="false" customHeight="true" outlineLevel="0" collapsed="false">
      <c r="H784" s="22"/>
    </row>
    <row r="785" customFormat="false" ht="12.75" hidden="false" customHeight="true" outlineLevel="0" collapsed="false">
      <c r="H785" s="22"/>
    </row>
    <row r="786" customFormat="false" ht="12.75" hidden="false" customHeight="true" outlineLevel="0" collapsed="false">
      <c r="H786" s="22"/>
    </row>
    <row r="787" customFormat="false" ht="12.75" hidden="false" customHeight="true" outlineLevel="0" collapsed="false">
      <c r="H787" s="22"/>
    </row>
    <row r="788" customFormat="false" ht="12.75" hidden="false" customHeight="true" outlineLevel="0" collapsed="false">
      <c r="H788" s="22"/>
    </row>
    <row r="789" customFormat="false" ht="12.75" hidden="false" customHeight="true" outlineLevel="0" collapsed="false">
      <c r="H789" s="22"/>
    </row>
    <row r="790" customFormat="false" ht="12.75" hidden="false" customHeight="true" outlineLevel="0" collapsed="false">
      <c r="H790" s="22"/>
    </row>
    <row r="791" customFormat="false" ht="12.75" hidden="false" customHeight="true" outlineLevel="0" collapsed="false">
      <c r="H791" s="22"/>
    </row>
    <row r="792" customFormat="false" ht="12.75" hidden="false" customHeight="true" outlineLevel="0" collapsed="false">
      <c r="H792" s="22"/>
    </row>
    <row r="793" customFormat="false" ht="12.75" hidden="false" customHeight="true" outlineLevel="0" collapsed="false">
      <c r="H793" s="22"/>
    </row>
    <row r="794" customFormat="false" ht="12.75" hidden="false" customHeight="true" outlineLevel="0" collapsed="false">
      <c r="H794" s="22"/>
    </row>
    <row r="795" customFormat="false" ht="12.75" hidden="false" customHeight="true" outlineLevel="0" collapsed="false">
      <c r="H795" s="22"/>
    </row>
    <row r="796" customFormat="false" ht="12.75" hidden="false" customHeight="true" outlineLevel="0" collapsed="false">
      <c r="H796" s="22"/>
    </row>
    <row r="797" customFormat="false" ht="12.75" hidden="false" customHeight="true" outlineLevel="0" collapsed="false">
      <c r="H797" s="22"/>
    </row>
    <row r="798" customFormat="false" ht="12.75" hidden="false" customHeight="true" outlineLevel="0" collapsed="false">
      <c r="H798" s="22"/>
    </row>
    <row r="799" customFormat="false" ht="12.75" hidden="false" customHeight="true" outlineLevel="0" collapsed="false">
      <c r="H799" s="22"/>
    </row>
    <row r="800" customFormat="false" ht="12.75" hidden="false" customHeight="true" outlineLevel="0" collapsed="false">
      <c r="H800" s="22"/>
    </row>
    <row r="801" customFormat="false" ht="12.75" hidden="false" customHeight="true" outlineLevel="0" collapsed="false">
      <c r="H801" s="22"/>
    </row>
    <row r="802" customFormat="false" ht="12.75" hidden="false" customHeight="true" outlineLevel="0" collapsed="false">
      <c r="H802" s="22"/>
    </row>
    <row r="803" customFormat="false" ht="12.75" hidden="false" customHeight="true" outlineLevel="0" collapsed="false">
      <c r="H803" s="22"/>
    </row>
    <row r="804" customFormat="false" ht="12.75" hidden="false" customHeight="true" outlineLevel="0" collapsed="false">
      <c r="H804" s="22"/>
    </row>
    <row r="805" customFormat="false" ht="12.75" hidden="false" customHeight="true" outlineLevel="0" collapsed="false">
      <c r="H805" s="22"/>
    </row>
    <row r="806" customFormat="false" ht="12.75" hidden="false" customHeight="true" outlineLevel="0" collapsed="false">
      <c r="H806" s="22"/>
    </row>
    <row r="807" customFormat="false" ht="12.75" hidden="false" customHeight="true" outlineLevel="0" collapsed="false">
      <c r="H807" s="22"/>
    </row>
    <row r="808" customFormat="false" ht="12.75" hidden="false" customHeight="true" outlineLevel="0" collapsed="false">
      <c r="H808" s="22"/>
    </row>
    <row r="809" customFormat="false" ht="12.75" hidden="false" customHeight="true" outlineLevel="0" collapsed="false">
      <c r="H809" s="22"/>
    </row>
    <row r="810" customFormat="false" ht="12.75" hidden="false" customHeight="true" outlineLevel="0" collapsed="false">
      <c r="H810" s="22"/>
    </row>
    <row r="811" customFormat="false" ht="12.75" hidden="false" customHeight="true" outlineLevel="0" collapsed="false">
      <c r="H811" s="22"/>
    </row>
    <row r="812" customFormat="false" ht="12.75" hidden="false" customHeight="true" outlineLevel="0" collapsed="false">
      <c r="H812" s="22"/>
    </row>
    <row r="813" customFormat="false" ht="12.75" hidden="false" customHeight="true" outlineLevel="0" collapsed="false">
      <c r="H813" s="22"/>
    </row>
    <row r="814" customFormat="false" ht="12.75" hidden="false" customHeight="true" outlineLevel="0" collapsed="false">
      <c r="H814" s="22"/>
    </row>
    <row r="815" customFormat="false" ht="12.75" hidden="false" customHeight="true" outlineLevel="0" collapsed="false">
      <c r="H815" s="22"/>
    </row>
    <row r="816" customFormat="false" ht="12.75" hidden="false" customHeight="true" outlineLevel="0" collapsed="false">
      <c r="H816" s="22"/>
    </row>
    <row r="817" customFormat="false" ht="12.75" hidden="false" customHeight="true" outlineLevel="0" collapsed="false">
      <c r="H817" s="22"/>
    </row>
    <row r="818" customFormat="false" ht="12.75" hidden="false" customHeight="true" outlineLevel="0" collapsed="false">
      <c r="H818" s="22"/>
    </row>
    <row r="819" customFormat="false" ht="12.75" hidden="false" customHeight="true" outlineLevel="0" collapsed="false">
      <c r="H819" s="22"/>
    </row>
    <row r="820" customFormat="false" ht="12.75" hidden="false" customHeight="true" outlineLevel="0" collapsed="false">
      <c r="H820" s="22"/>
    </row>
    <row r="821" customFormat="false" ht="12.75" hidden="false" customHeight="true" outlineLevel="0" collapsed="false">
      <c r="H821" s="22"/>
    </row>
    <row r="822" customFormat="false" ht="12.75" hidden="false" customHeight="true" outlineLevel="0" collapsed="false">
      <c r="H822" s="22"/>
    </row>
    <row r="823" customFormat="false" ht="12.75" hidden="false" customHeight="true" outlineLevel="0" collapsed="false">
      <c r="H823" s="22"/>
    </row>
    <row r="824" customFormat="false" ht="12.75" hidden="false" customHeight="true" outlineLevel="0" collapsed="false">
      <c r="H824" s="22"/>
    </row>
    <row r="825" customFormat="false" ht="12.75" hidden="false" customHeight="true" outlineLevel="0" collapsed="false">
      <c r="H825" s="22"/>
    </row>
    <row r="826" customFormat="false" ht="12.75" hidden="false" customHeight="true" outlineLevel="0" collapsed="false">
      <c r="H826" s="22"/>
    </row>
    <row r="827" customFormat="false" ht="12.75" hidden="false" customHeight="true" outlineLevel="0" collapsed="false">
      <c r="H827" s="22"/>
    </row>
    <row r="828" customFormat="false" ht="12.75" hidden="false" customHeight="true" outlineLevel="0" collapsed="false">
      <c r="H828" s="22"/>
    </row>
    <row r="829" customFormat="false" ht="12.75" hidden="false" customHeight="true" outlineLevel="0" collapsed="false">
      <c r="H829" s="22"/>
    </row>
    <row r="830" customFormat="false" ht="12.75" hidden="false" customHeight="true" outlineLevel="0" collapsed="false">
      <c r="H830" s="22"/>
    </row>
    <row r="831" customFormat="false" ht="12.75" hidden="false" customHeight="true" outlineLevel="0" collapsed="false">
      <c r="H831" s="22"/>
    </row>
    <row r="832" customFormat="false" ht="12.75" hidden="false" customHeight="true" outlineLevel="0" collapsed="false">
      <c r="H832" s="22"/>
    </row>
    <row r="833" customFormat="false" ht="12.75" hidden="false" customHeight="true" outlineLevel="0" collapsed="false">
      <c r="H833" s="22"/>
    </row>
    <row r="834" customFormat="false" ht="12.75" hidden="false" customHeight="true" outlineLevel="0" collapsed="false">
      <c r="H834" s="22"/>
    </row>
    <row r="835" customFormat="false" ht="12.75" hidden="false" customHeight="true" outlineLevel="0" collapsed="false">
      <c r="H835" s="22"/>
    </row>
    <row r="836" customFormat="false" ht="12.75" hidden="false" customHeight="true" outlineLevel="0" collapsed="false">
      <c r="H836" s="22"/>
    </row>
    <row r="837" customFormat="false" ht="12.75" hidden="false" customHeight="true" outlineLevel="0" collapsed="false">
      <c r="H837" s="22"/>
    </row>
    <row r="838" customFormat="false" ht="12.75" hidden="false" customHeight="true" outlineLevel="0" collapsed="false">
      <c r="H838" s="22"/>
    </row>
    <row r="839" customFormat="false" ht="12.75" hidden="false" customHeight="true" outlineLevel="0" collapsed="false">
      <c r="H839" s="22"/>
    </row>
    <row r="840" customFormat="false" ht="12.75" hidden="false" customHeight="true" outlineLevel="0" collapsed="false">
      <c r="H840" s="22"/>
    </row>
    <row r="841" customFormat="false" ht="12.75" hidden="false" customHeight="true" outlineLevel="0" collapsed="false">
      <c r="H841" s="22"/>
    </row>
    <row r="842" customFormat="false" ht="12.75" hidden="false" customHeight="true" outlineLevel="0" collapsed="false">
      <c r="H842" s="22"/>
    </row>
    <row r="843" customFormat="false" ht="12.75" hidden="false" customHeight="true" outlineLevel="0" collapsed="false">
      <c r="H843" s="22"/>
    </row>
    <row r="844" customFormat="false" ht="12.75" hidden="false" customHeight="true" outlineLevel="0" collapsed="false">
      <c r="H844" s="22"/>
    </row>
    <row r="845" customFormat="false" ht="12.75" hidden="false" customHeight="true" outlineLevel="0" collapsed="false">
      <c r="H845" s="22"/>
    </row>
    <row r="846" customFormat="false" ht="12.75" hidden="false" customHeight="true" outlineLevel="0" collapsed="false">
      <c r="H846" s="22"/>
    </row>
    <row r="847" customFormat="false" ht="12.75" hidden="false" customHeight="true" outlineLevel="0" collapsed="false">
      <c r="H847" s="22"/>
    </row>
    <row r="848" customFormat="false" ht="12.75" hidden="false" customHeight="true" outlineLevel="0" collapsed="false">
      <c r="H848" s="22"/>
    </row>
    <row r="849" customFormat="false" ht="12.75" hidden="false" customHeight="true" outlineLevel="0" collapsed="false">
      <c r="H849" s="22"/>
    </row>
    <row r="850" customFormat="false" ht="12.75" hidden="false" customHeight="true" outlineLevel="0" collapsed="false">
      <c r="H850" s="22"/>
    </row>
    <row r="851" customFormat="false" ht="12.75" hidden="false" customHeight="true" outlineLevel="0" collapsed="false">
      <c r="H851" s="22"/>
    </row>
    <row r="852" customFormat="false" ht="12.75" hidden="false" customHeight="true" outlineLevel="0" collapsed="false">
      <c r="H852" s="22"/>
    </row>
    <row r="853" customFormat="false" ht="12.75" hidden="false" customHeight="true" outlineLevel="0" collapsed="false">
      <c r="H853" s="22"/>
    </row>
    <row r="854" customFormat="false" ht="12.75" hidden="false" customHeight="true" outlineLevel="0" collapsed="false">
      <c r="H854" s="22"/>
    </row>
    <row r="855" customFormat="false" ht="12.75" hidden="false" customHeight="true" outlineLevel="0" collapsed="false">
      <c r="H855" s="22"/>
    </row>
    <row r="856" customFormat="false" ht="12.75" hidden="false" customHeight="true" outlineLevel="0" collapsed="false">
      <c r="H856" s="22"/>
    </row>
    <row r="857" customFormat="false" ht="12.75" hidden="false" customHeight="true" outlineLevel="0" collapsed="false">
      <c r="H857" s="22"/>
    </row>
    <row r="858" customFormat="false" ht="12.75" hidden="false" customHeight="true" outlineLevel="0" collapsed="false">
      <c r="H858" s="22"/>
    </row>
    <row r="859" customFormat="false" ht="12.75" hidden="false" customHeight="true" outlineLevel="0" collapsed="false">
      <c r="H859" s="22"/>
    </row>
    <row r="860" customFormat="false" ht="12.75" hidden="false" customHeight="true" outlineLevel="0" collapsed="false">
      <c r="H860" s="22"/>
    </row>
    <row r="861" customFormat="false" ht="12.75" hidden="false" customHeight="true" outlineLevel="0" collapsed="false">
      <c r="H861" s="22"/>
    </row>
    <row r="862" customFormat="false" ht="12.75" hidden="false" customHeight="true" outlineLevel="0" collapsed="false">
      <c r="H862" s="22"/>
    </row>
    <row r="863" customFormat="false" ht="12.75" hidden="false" customHeight="true" outlineLevel="0" collapsed="false">
      <c r="H863" s="22"/>
    </row>
    <row r="864" customFormat="false" ht="12.75" hidden="false" customHeight="true" outlineLevel="0" collapsed="false">
      <c r="H864" s="22"/>
    </row>
    <row r="865" customFormat="false" ht="12.75" hidden="false" customHeight="true" outlineLevel="0" collapsed="false">
      <c r="H865" s="22"/>
    </row>
    <row r="866" customFormat="false" ht="12.75" hidden="false" customHeight="true" outlineLevel="0" collapsed="false">
      <c r="H866" s="22"/>
    </row>
    <row r="867" customFormat="false" ht="12.75" hidden="false" customHeight="true" outlineLevel="0" collapsed="false">
      <c r="H867" s="22"/>
    </row>
    <row r="868" customFormat="false" ht="12.75" hidden="false" customHeight="true" outlineLevel="0" collapsed="false">
      <c r="H868" s="22"/>
    </row>
    <row r="869" customFormat="false" ht="12.75" hidden="false" customHeight="true" outlineLevel="0" collapsed="false">
      <c r="H869" s="22"/>
    </row>
    <row r="870" customFormat="false" ht="12.75" hidden="false" customHeight="true" outlineLevel="0" collapsed="false">
      <c r="H870" s="22"/>
    </row>
    <row r="871" customFormat="false" ht="12.75" hidden="false" customHeight="true" outlineLevel="0" collapsed="false">
      <c r="H871" s="22"/>
    </row>
    <row r="872" customFormat="false" ht="12.75" hidden="false" customHeight="true" outlineLevel="0" collapsed="false">
      <c r="H872" s="22"/>
    </row>
    <row r="873" customFormat="false" ht="12.75" hidden="false" customHeight="true" outlineLevel="0" collapsed="false">
      <c r="H873" s="22"/>
    </row>
    <row r="874" customFormat="false" ht="12.75" hidden="false" customHeight="true" outlineLevel="0" collapsed="false">
      <c r="H874" s="22"/>
    </row>
    <row r="875" customFormat="false" ht="12.75" hidden="false" customHeight="true" outlineLevel="0" collapsed="false">
      <c r="H875" s="22"/>
    </row>
    <row r="876" customFormat="false" ht="12.75" hidden="false" customHeight="true" outlineLevel="0" collapsed="false">
      <c r="H876" s="22"/>
    </row>
    <row r="877" customFormat="false" ht="12.75" hidden="false" customHeight="true" outlineLevel="0" collapsed="false">
      <c r="H877" s="22"/>
    </row>
    <row r="878" customFormat="false" ht="12.75" hidden="false" customHeight="true" outlineLevel="0" collapsed="false">
      <c r="H878" s="22"/>
    </row>
    <row r="879" customFormat="false" ht="12.75" hidden="false" customHeight="true" outlineLevel="0" collapsed="false">
      <c r="H879" s="22"/>
    </row>
    <row r="880" customFormat="false" ht="12.75" hidden="false" customHeight="true" outlineLevel="0" collapsed="false">
      <c r="H880" s="22"/>
    </row>
    <row r="881" customFormat="false" ht="12.75" hidden="false" customHeight="true" outlineLevel="0" collapsed="false">
      <c r="H881" s="22"/>
    </row>
    <row r="882" customFormat="false" ht="12.75" hidden="false" customHeight="true" outlineLevel="0" collapsed="false">
      <c r="H882" s="22"/>
    </row>
    <row r="883" customFormat="false" ht="12.75" hidden="false" customHeight="true" outlineLevel="0" collapsed="false">
      <c r="H883" s="22"/>
    </row>
    <row r="884" customFormat="false" ht="12.75" hidden="false" customHeight="true" outlineLevel="0" collapsed="false">
      <c r="H884" s="22"/>
    </row>
    <row r="885" customFormat="false" ht="12.75" hidden="false" customHeight="true" outlineLevel="0" collapsed="false">
      <c r="H885" s="22"/>
    </row>
    <row r="886" customFormat="false" ht="12.75" hidden="false" customHeight="true" outlineLevel="0" collapsed="false">
      <c r="H886" s="22"/>
    </row>
    <row r="887" customFormat="false" ht="12.75" hidden="false" customHeight="true" outlineLevel="0" collapsed="false">
      <c r="H887" s="22"/>
    </row>
    <row r="888" customFormat="false" ht="12.75" hidden="false" customHeight="true" outlineLevel="0" collapsed="false">
      <c r="H888" s="22"/>
    </row>
    <row r="889" customFormat="false" ht="12.75" hidden="false" customHeight="true" outlineLevel="0" collapsed="false">
      <c r="H889" s="22"/>
    </row>
    <row r="890" customFormat="false" ht="12.75" hidden="false" customHeight="true" outlineLevel="0" collapsed="false">
      <c r="H890" s="22"/>
    </row>
    <row r="891" customFormat="false" ht="12.75" hidden="false" customHeight="true" outlineLevel="0" collapsed="false">
      <c r="H891" s="22"/>
    </row>
    <row r="892" customFormat="false" ht="12.75" hidden="false" customHeight="true" outlineLevel="0" collapsed="false">
      <c r="H892" s="22"/>
    </row>
    <row r="893" customFormat="false" ht="12.75" hidden="false" customHeight="true" outlineLevel="0" collapsed="false">
      <c r="H893" s="22"/>
    </row>
    <row r="894" customFormat="false" ht="12.75" hidden="false" customHeight="true" outlineLevel="0" collapsed="false">
      <c r="H894" s="22"/>
    </row>
    <row r="895" customFormat="false" ht="12.75" hidden="false" customHeight="true" outlineLevel="0" collapsed="false">
      <c r="H895" s="22"/>
    </row>
    <row r="896" customFormat="false" ht="12.75" hidden="false" customHeight="true" outlineLevel="0" collapsed="false">
      <c r="H896" s="22"/>
    </row>
    <row r="897" customFormat="false" ht="12.75" hidden="false" customHeight="true" outlineLevel="0" collapsed="false">
      <c r="H897" s="22"/>
    </row>
    <row r="898" customFormat="false" ht="12.75" hidden="false" customHeight="true" outlineLevel="0" collapsed="false">
      <c r="H898" s="22"/>
    </row>
    <row r="899" customFormat="false" ht="12.75" hidden="false" customHeight="true" outlineLevel="0" collapsed="false">
      <c r="H899" s="22"/>
    </row>
    <row r="900" customFormat="false" ht="12.75" hidden="false" customHeight="true" outlineLevel="0" collapsed="false">
      <c r="H900" s="22"/>
    </row>
    <row r="901" customFormat="false" ht="12.75" hidden="false" customHeight="true" outlineLevel="0" collapsed="false">
      <c r="H901" s="22"/>
    </row>
    <row r="902" customFormat="false" ht="12.75" hidden="false" customHeight="true" outlineLevel="0" collapsed="false">
      <c r="H902" s="22"/>
    </row>
    <row r="903" customFormat="false" ht="12.75" hidden="false" customHeight="true" outlineLevel="0" collapsed="false">
      <c r="H903" s="22"/>
    </row>
    <row r="904" customFormat="false" ht="12.75" hidden="false" customHeight="true" outlineLevel="0" collapsed="false">
      <c r="H904" s="22"/>
    </row>
    <row r="905" customFormat="false" ht="12.75" hidden="false" customHeight="true" outlineLevel="0" collapsed="false">
      <c r="H905" s="22"/>
    </row>
    <row r="906" customFormat="false" ht="12.75" hidden="false" customHeight="true" outlineLevel="0" collapsed="false">
      <c r="H906" s="22"/>
    </row>
    <row r="907" customFormat="false" ht="12.75" hidden="false" customHeight="true" outlineLevel="0" collapsed="false">
      <c r="H907" s="22"/>
    </row>
    <row r="908" customFormat="false" ht="12.75" hidden="false" customHeight="true" outlineLevel="0" collapsed="false">
      <c r="H908" s="22"/>
    </row>
    <row r="909" customFormat="false" ht="12.75" hidden="false" customHeight="true" outlineLevel="0" collapsed="false">
      <c r="H909" s="22"/>
    </row>
    <row r="910" customFormat="false" ht="12.75" hidden="false" customHeight="true" outlineLevel="0" collapsed="false">
      <c r="H910" s="22"/>
    </row>
    <row r="911" customFormat="false" ht="12.75" hidden="false" customHeight="true" outlineLevel="0" collapsed="false">
      <c r="H911" s="22"/>
    </row>
    <row r="912" customFormat="false" ht="12.75" hidden="false" customHeight="true" outlineLevel="0" collapsed="false">
      <c r="H912" s="22"/>
    </row>
    <row r="913" customFormat="false" ht="12.75" hidden="false" customHeight="true" outlineLevel="0" collapsed="false">
      <c r="H913" s="22"/>
    </row>
    <row r="914" customFormat="false" ht="12.75" hidden="false" customHeight="true" outlineLevel="0" collapsed="false">
      <c r="H914" s="22"/>
    </row>
    <row r="915" customFormat="false" ht="12.75" hidden="false" customHeight="true" outlineLevel="0" collapsed="false">
      <c r="H915" s="22"/>
    </row>
    <row r="916" customFormat="false" ht="12.75" hidden="false" customHeight="true" outlineLevel="0" collapsed="false">
      <c r="H916" s="22"/>
    </row>
    <row r="917" customFormat="false" ht="12.75" hidden="false" customHeight="true" outlineLevel="0" collapsed="false">
      <c r="H917" s="22"/>
    </row>
    <row r="918" customFormat="false" ht="12.75" hidden="false" customHeight="true" outlineLevel="0" collapsed="false">
      <c r="H918" s="22"/>
    </row>
    <row r="919" customFormat="false" ht="12.75" hidden="false" customHeight="true" outlineLevel="0" collapsed="false">
      <c r="H919" s="22"/>
    </row>
    <row r="920" customFormat="false" ht="12.75" hidden="false" customHeight="true" outlineLevel="0" collapsed="false">
      <c r="H920" s="22"/>
    </row>
    <row r="921" customFormat="false" ht="12.75" hidden="false" customHeight="true" outlineLevel="0" collapsed="false">
      <c r="H921" s="22"/>
    </row>
    <row r="922" customFormat="false" ht="12.75" hidden="false" customHeight="true" outlineLevel="0" collapsed="false">
      <c r="H922" s="22"/>
    </row>
    <row r="923" customFormat="false" ht="12.75" hidden="false" customHeight="true" outlineLevel="0" collapsed="false">
      <c r="H923" s="22"/>
    </row>
    <row r="924" customFormat="false" ht="12.75" hidden="false" customHeight="true" outlineLevel="0" collapsed="false">
      <c r="H924" s="22"/>
    </row>
    <row r="925" customFormat="false" ht="12.75" hidden="false" customHeight="true" outlineLevel="0" collapsed="false">
      <c r="H925" s="22"/>
    </row>
    <row r="926" customFormat="false" ht="12.75" hidden="false" customHeight="true" outlineLevel="0" collapsed="false">
      <c r="H926" s="22"/>
    </row>
    <row r="927" customFormat="false" ht="12.75" hidden="false" customHeight="true" outlineLevel="0" collapsed="false">
      <c r="H927" s="22"/>
    </row>
    <row r="928" customFormat="false" ht="12.75" hidden="false" customHeight="true" outlineLevel="0" collapsed="false">
      <c r="H928" s="22"/>
    </row>
    <row r="929" customFormat="false" ht="12.75" hidden="false" customHeight="true" outlineLevel="0" collapsed="false">
      <c r="H929" s="22"/>
    </row>
    <row r="930" customFormat="false" ht="12.75" hidden="false" customHeight="true" outlineLevel="0" collapsed="false">
      <c r="H930" s="22"/>
    </row>
    <row r="931" customFormat="false" ht="12.75" hidden="false" customHeight="true" outlineLevel="0" collapsed="false">
      <c r="H931" s="22"/>
    </row>
    <row r="932" customFormat="false" ht="12.75" hidden="false" customHeight="true" outlineLevel="0" collapsed="false">
      <c r="H932" s="22"/>
    </row>
    <row r="933" customFormat="false" ht="12.75" hidden="false" customHeight="true" outlineLevel="0" collapsed="false">
      <c r="H933" s="22"/>
    </row>
    <row r="934" customFormat="false" ht="12.75" hidden="false" customHeight="true" outlineLevel="0" collapsed="false">
      <c r="H934" s="22"/>
    </row>
    <row r="935" customFormat="false" ht="12.75" hidden="false" customHeight="true" outlineLevel="0" collapsed="false">
      <c r="H935" s="22"/>
    </row>
    <row r="936" customFormat="false" ht="12.75" hidden="false" customHeight="true" outlineLevel="0" collapsed="false">
      <c r="H936" s="22"/>
    </row>
    <row r="937" customFormat="false" ht="12.75" hidden="false" customHeight="true" outlineLevel="0" collapsed="false">
      <c r="H937" s="22"/>
    </row>
    <row r="938" customFormat="false" ht="12.75" hidden="false" customHeight="true" outlineLevel="0" collapsed="false">
      <c r="H938" s="22"/>
    </row>
    <row r="939" customFormat="false" ht="12.75" hidden="false" customHeight="true" outlineLevel="0" collapsed="false">
      <c r="H939" s="22"/>
    </row>
    <row r="940" customFormat="false" ht="12.75" hidden="false" customHeight="true" outlineLevel="0" collapsed="false">
      <c r="H940" s="22"/>
    </row>
    <row r="941" customFormat="false" ht="12.75" hidden="false" customHeight="true" outlineLevel="0" collapsed="false">
      <c r="H941" s="22"/>
    </row>
    <row r="942" customFormat="false" ht="12.75" hidden="false" customHeight="true" outlineLevel="0" collapsed="false">
      <c r="H942" s="22"/>
    </row>
    <row r="943" customFormat="false" ht="12.75" hidden="false" customHeight="true" outlineLevel="0" collapsed="false">
      <c r="H943" s="22"/>
    </row>
    <row r="944" customFormat="false" ht="12.75" hidden="false" customHeight="true" outlineLevel="0" collapsed="false">
      <c r="H944" s="22"/>
    </row>
    <row r="945" customFormat="false" ht="12.75" hidden="false" customHeight="true" outlineLevel="0" collapsed="false">
      <c r="H945" s="22"/>
    </row>
    <row r="946" customFormat="false" ht="12.75" hidden="false" customHeight="true" outlineLevel="0" collapsed="false">
      <c r="H946" s="22"/>
    </row>
    <row r="947" customFormat="false" ht="12.75" hidden="false" customHeight="true" outlineLevel="0" collapsed="false">
      <c r="H947" s="22"/>
    </row>
    <row r="948" customFormat="false" ht="12.75" hidden="false" customHeight="true" outlineLevel="0" collapsed="false">
      <c r="H948" s="22"/>
    </row>
    <row r="949" customFormat="false" ht="12.75" hidden="false" customHeight="true" outlineLevel="0" collapsed="false">
      <c r="H949" s="22"/>
    </row>
    <row r="950" customFormat="false" ht="12.75" hidden="false" customHeight="true" outlineLevel="0" collapsed="false">
      <c r="H950" s="22"/>
    </row>
    <row r="951" customFormat="false" ht="12.75" hidden="false" customHeight="true" outlineLevel="0" collapsed="false">
      <c r="H951" s="22"/>
    </row>
    <row r="952" customFormat="false" ht="12.75" hidden="false" customHeight="true" outlineLevel="0" collapsed="false">
      <c r="H952" s="22"/>
    </row>
    <row r="953" customFormat="false" ht="12.75" hidden="false" customHeight="true" outlineLevel="0" collapsed="false">
      <c r="H953" s="22"/>
    </row>
    <row r="954" customFormat="false" ht="12.75" hidden="false" customHeight="true" outlineLevel="0" collapsed="false">
      <c r="H954" s="22"/>
    </row>
    <row r="955" customFormat="false" ht="12.75" hidden="false" customHeight="true" outlineLevel="0" collapsed="false">
      <c r="H955" s="22"/>
    </row>
    <row r="956" customFormat="false" ht="12.75" hidden="false" customHeight="true" outlineLevel="0" collapsed="false">
      <c r="H956" s="22"/>
    </row>
    <row r="957" customFormat="false" ht="12.75" hidden="false" customHeight="true" outlineLevel="0" collapsed="false">
      <c r="H957" s="22"/>
    </row>
    <row r="958" customFormat="false" ht="12.75" hidden="false" customHeight="true" outlineLevel="0" collapsed="false">
      <c r="H958" s="22"/>
    </row>
    <row r="959" customFormat="false" ht="12.75" hidden="false" customHeight="true" outlineLevel="0" collapsed="false">
      <c r="H959" s="22"/>
    </row>
    <row r="960" customFormat="false" ht="12.75" hidden="false" customHeight="true" outlineLevel="0" collapsed="false">
      <c r="H960" s="22"/>
    </row>
    <row r="961" customFormat="false" ht="12.75" hidden="false" customHeight="true" outlineLevel="0" collapsed="false">
      <c r="H961" s="22"/>
    </row>
    <row r="962" customFormat="false" ht="12.75" hidden="false" customHeight="true" outlineLevel="0" collapsed="false">
      <c r="H962" s="22"/>
    </row>
    <row r="963" customFormat="false" ht="12.75" hidden="false" customHeight="true" outlineLevel="0" collapsed="false">
      <c r="H963" s="22"/>
    </row>
    <row r="964" customFormat="false" ht="12.75" hidden="false" customHeight="true" outlineLevel="0" collapsed="false">
      <c r="H964" s="22"/>
    </row>
    <row r="965" customFormat="false" ht="12.75" hidden="false" customHeight="true" outlineLevel="0" collapsed="false">
      <c r="H965" s="22"/>
    </row>
    <row r="966" customFormat="false" ht="12.75" hidden="false" customHeight="true" outlineLevel="0" collapsed="false">
      <c r="H966" s="22"/>
    </row>
    <row r="967" customFormat="false" ht="12.75" hidden="false" customHeight="true" outlineLevel="0" collapsed="false">
      <c r="H967" s="22"/>
    </row>
    <row r="968" customFormat="false" ht="12.75" hidden="false" customHeight="true" outlineLevel="0" collapsed="false">
      <c r="H968" s="22"/>
    </row>
    <row r="969" customFormat="false" ht="12.75" hidden="false" customHeight="true" outlineLevel="0" collapsed="false">
      <c r="H969" s="22"/>
    </row>
    <row r="970" customFormat="false" ht="12.75" hidden="false" customHeight="true" outlineLevel="0" collapsed="false">
      <c r="H970" s="22"/>
    </row>
    <row r="971" customFormat="false" ht="12.75" hidden="false" customHeight="true" outlineLevel="0" collapsed="false">
      <c r="H971" s="22"/>
    </row>
    <row r="972" customFormat="false" ht="12.75" hidden="false" customHeight="true" outlineLevel="0" collapsed="false">
      <c r="H972" s="22"/>
    </row>
    <row r="973" customFormat="false" ht="12.75" hidden="false" customHeight="true" outlineLevel="0" collapsed="false">
      <c r="H973" s="22"/>
    </row>
    <row r="974" customFormat="false" ht="12.75" hidden="false" customHeight="true" outlineLevel="0" collapsed="false">
      <c r="H974" s="22"/>
    </row>
    <row r="975" customFormat="false" ht="12.75" hidden="false" customHeight="true" outlineLevel="0" collapsed="false">
      <c r="H975" s="22"/>
    </row>
    <row r="976" customFormat="false" ht="12.75" hidden="false" customHeight="true" outlineLevel="0" collapsed="false">
      <c r="H976" s="22"/>
    </row>
    <row r="977" customFormat="false" ht="12.75" hidden="false" customHeight="true" outlineLevel="0" collapsed="false">
      <c r="H977" s="22"/>
    </row>
    <row r="978" customFormat="false" ht="12.75" hidden="false" customHeight="true" outlineLevel="0" collapsed="false">
      <c r="H978" s="22"/>
    </row>
    <row r="979" customFormat="false" ht="12.75" hidden="false" customHeight="true" outlineLevel="0" collapsed="false">
      <c r="H979" s="22"/>
    </row>
    <row r="980" customFormat="false" ht="12.75" hidden="false" customHeight="true" outlineLevel="0" collapsed="false">
      <c r="H980" s="22"/>
    </row>
    <row r="981" customFormat="false" ht="12.75" hidden="false" customHeight="true" outlineLevel="0" collapsed="false">
      <c r="H981" s="22"/>
    </row>
    <row r="982" customFormat="false" ht="12.75" hidden="false" customHeight="true" outlineLevel="0" collapsed="false">
      <c r="H982" s="22"/>
    </row>
    <row r="983" customFormat="false" ht="12.75" hidden="false" customHeight="true" outlineLevel="0" collapsed="false">
      <c r="H983" s="22"/>
    </row>
    <row r="984" customFormat="false" ht="12.75" hidden="false" customHeight="true" outlineLevel="0" collapsed="false">
      <c r="H984" s="22"/>
    </row>
    <row r="985" customFormat="false" ht="12.75" hidden="false" customHeight="true" outlineLevel="0" collapsed="false">
      <c r="H985" s="22"/>
    </row>
    <row r="986" customFormat="false" ht="12.75" hidden="false" customHeight="true" outlineLevel="0" collapsed="false">
      <c r="H986" s="22"/>
    </row>
    <row r="987" customFormat="false" ht="12.75" hidden="false" customHeight="true" outlineLevel="0" collapsed="false">
      <c r="H987" s="22"/>
    </row>
    <row r="988" customFormat="false" ht="12.75" hidden="false" customHeight="true" outlineLevel="0" collapsed="false">
      <c r="H988" s="22"/>
    </row>
    <row r="989" customFormat="false" ht="12.75" hidden="false" customHeight="true" outlineLevel="0" collapsed="false">
      <c r="H989" s="22"/>
    </row>
    <row r="990" customFormat="false" ht="12.75" hidden="false" customHeight="true" outlineLevel="0" collapsed="false">
      <c r="H990" s="22"/>
    </row>
    <row r="991" customFormat="false" ht="12.75" hidden="false" customHeight="true" outlineLevel="0" collapsed="false">
      <c r="H991" s="22"/>
    </row>
    <row r="992" customFormat="false" ht="12.75" hidden="false" customHeight="true" outlineLevel="0" collapsed="false">
      <c r="H992" s="22"/>
    </row>
    <row r="993" customFormat="false" ht="12.75" hidden="false" customHeight="true" outlineLevel="0" collapsed="false">
      <c r="H993" s="22"/>
    </row>
    <row r="994" customFormat="false" ht="12.75" hidden="false" customHeight="true" outlineLevel="0" collapsed="false">
      <c r="H994" s="22"/>
    </row>
    <row r="995" customFormat="false" ht="12.75" hidden="false" customHeight="true" outlineLevel="0" collapsed="false">
      <c r="H995" s="22"/>
    </row>
    <row r="996" customFormat="false" ht="12.75" hidden="false" customHeight="true" outlineLevel="0" collapsed="false">
      <c r="H996" s="22"/>
    </row>
    <row r="997" customFormat="false" ht="12.75" hidden="false" customHeight="true" outlineLevel="0" collapsed="false">
      <c r="H997" s="22"/>
    </row>
    <row r="998" customFormat="false" ht="12.75" hidden="false" customHeight="true" outlineLevel="0" collapsed="false">
      <c r="H998" s="22"/>
    </row>
    <row r="999" customFormat="false" ht="12.75" hidden="false" customHeight="true" outlineLevel="0" collapsed="false">
      <c r="H999" s="22"/>
    </row>
    <row r="1000" customFormat="false" ht="12.75" hidden="false" customHeight="true" outlineLevel="0" collapsed="false">
      <c r="H1000" s="22"/>
    </row>
  </sheetData>
  <mergeCells count="4">
    <mergeCell ref="A1:E1"/>
    <mergeCell ref="F1:G1"/>
    <mergeCell ref="H1:H2"/>
    <mergeCell ref="I1: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37109375" defaultRowHeight="15" zeroHeight="false" outlineLevelRow="0" outlineLevelCol="0"/>
  <cols>
    <col collapsed="false" customWidth="true" hidden="false" outlineLevel="0" max="1" min="1" style="0" width="10.65"/>
    <col collapsed="false" customWidth="true" hidden="false" outlineLevel="0" max="2" min="2" style="0" width="30.66"/>
    <col collapsed="false" customWidth="true" hidden="false" outlineLevel="0" max="3" min="3" style="0" width="56.66"/>
    <col collapsed="false" customWidth="true" hidden="false" outlineLevel="0" max="4" min="4" style="0" width="66.66"/>
    <col collapsed="false" customWidth="true" hidden="false" outlineLevel="0" max="6" min="5" style="0" width="36.65"/>
  </cols>
  <sheetData>
    <row r="1" customFormat="false" ht="17" hidden="false" customHeight="false" outlineLevel="0" collapsed="false">
      <c r="A1" s="71" t="s">
        <v>57</v>
      </c>
      <c r="B1" s="71" t="s">
        <v>326</v>
      </c>
      <c r="C1" s="71" t="s">
        <v>327</v>
      </c>
      <c r="D1" s="71" t="s">
        <v>328</v>
      </c>
      <c r="E1" s="72" t="s">
        <v>329</v>
      </c>
      <c r="F1" s="72" t="s">
        <v>330</v>
      </c>
    </row>
    <row r="2" customFormat="false" ht="34" hidden="false" customHeight="false" outlineLevel="0" collapsed="false">
      <c r="A2" s="73" t="s">
        <v>64</v>
      </c>
      <c r="B2" s="71" t="str">
        <f aca="false">VLOOKUP(A2,ProcessDefinitionsTab,2, 0)</f>
        <v>Enterprise-Wide Management</v>
      </c>
      <c r="C2" s="28" t="str">
        <f aca="false">VLOOKUP(A2,ProcessDefinitionsTab,3,0)</f>
        <v>General requirements for enterprise-wide management that are applicable to all processes identified in the PCTF </v>
      </c>
      <c r="D2" s="74"/>
      <c r="E2" s="75"/>
      <c r="F2" s="75"/>
    </row>
    <row r="3" customFormat="false" ht="17" hidden="false" customHeight="false" outlineLevel="0" collapsed="false">
      <c r="A3" s="73" t="s">
        <v>67</v>
      </c>
      <c r="B3" s="71" t="str">
        <f aca="false">VLOOKUP(A3,ProcessDefinitionsTab,2, 0)</f>
        <v>Identity Domain General</v>
      </c>
      <c r="C3" s="76" t="str">
        <f aca="false">VLOOKUP(A3,ProcessDefinitionsTab,3,0)</f>
        <v>General requirements for the identity domain atomic processes</v>
      </c>
      <c r="D3" s="74"/>
      <c r="E3" s="75"/>
      <c r="F3" s="75"/>
    </row>
    <row r="4" customFormat="false" ht="51" hidden="false" customHeight="false" outlineLevel="0" collapsed="false">
      <c r="A4" s="73" t="s">
        <v>71</v>
      </c>
      <c r="B4" s="71" t="str">
        <f aca="false">VLOOKUP(A4,ProcessDefinitionsTab,2, 0)</f>
        <v>Identity Information Determination</v>
      </c>
      <c r="C4" s="76" t="str">
        <f aca="false">VLOOKUP(A4,ProcessDefinitionsTab,3,0)</f>
        <v>Identity Information Determination is the process of determining the identity context, the identity information requirements, and the identifier.</v>
      </c>
      <c r="D4" s="76"/>
      <c r="E4" s="75"/>
      <c r="F4" s="75"/>
    </row>
    <row r="5" customFormat="false" ht="34" hidden="false" customHeight="false" outlineLevel="0" collapsed="false">
      <c r="A5" s="73" t="s">
        <v>79</v>
      </c>
      <c r="B5" s="71" t="str">
        <f aca="false">VLOOKUP(A5,ProcessDefinitionsTab,2, 0)</f>
        <v>Identity Evidence Determination</v>
      </c>
      <c r="C5" s="76" t="str">
        <f aca="false">VLOOKUP(A5,ProcessDefinitionsTab,3,0)</f>
        <v>Identity Evidence Determination is the process of determining the acceptable evidence of identity (whether physical or electronic).</v>
      </c>
      <c r="D5" s="76"/>
      <c r="E5" s="75"/>
      <c r="F5" s="75"/>
    </row>
    <row r="6" customFormat="false" ht="51" hidden="false" customHeight="false" outlineLevel="0" collapsed="false">
      <c r="A6" s="73" t="s">
        <v>87</v>
      </c>
      <c r="B6" s="71" t="str">
        <f aca="false">VLOOKUP(A6,ProcessDefinitionsTab,2, 0)</f>
        <v>Identity Evidence Acceptance</v>
      </c>
      <c r="C6" s="76" t="str">
        <f aca="false">VLOOKUP(A6,ProcessDefinitionsTab,3,0)</f>
        <v>Identity Evidence Acceptance is the process of confirming that the evidence of identity presented (whether physical or electronic) is acceptable.</v>
      </c>
      <c r="D6" s="76"/>
      <c r="E6" s="75"/>
      <c r="F6" s="75"/>
    </row>
    <row r="7" customFormat="false" ht="51" hidden="false" customHeight="false" outlineLevel="0" collapsed="false">
      <c r="A7" s="73" t="s">
        <v>95</v>
      </c>
      <c r="B7" s="71" t="str">
        <f aca="false">VLOOKUP(A7,ProcessDefinitionsTab,2, 0)</f>
        <v>Identity Information Validation</v>
      </c>
      <c r="C7" s="76" t="str">
        <f aca="false">VLOOKUP(A7,ProcessDefinitionsTab,3,0)</f>
        <v>Identity Information Validation is the process of confirming the accuracy of identity information about a Subject as established by the Issuer. </v>
      </c>
      <c r="D7" s="76"/>
      <c r="E7" s="75"/>
      <c r="F7" s="75"/>
    </row>
    <row r="8" customFormat="false" ht="51" hidden="false" customHeight="false" outlineLevel="0" collapsed="false">
      <c r="A8" s="73" t="s">
        <v>103</v>
      </c>
      <c r="B8" s="71" t="str">
        <f aca="false">VLOOKUP(A8,ProcessDefinitionsTab,2, 0)</f>
        <v>Identity Resolution</v>
      </c>
      <c r="C8" s="76" t="str">
        <f aca="false">VLOOKUP(A8,ProcessDefinitionsTab,3,0)</f>
        <v>Identity Resolution is the process of establishing the uniqueness of a Subject within a population through the use of identity information.</v>
      </c>
      <c r="D8" s="76"/>
      <c r="E8" s="75"/>
      <c r="F8" s="75"/>
    </row>
    <row r="9" customFormat="false" ht="34" hidden="false" customHeight="false" outlineLevel="0" collapsed="false">
      <c r="A9" s="73" t="s">
        <v>111</v>
      </c>
      <c r="B9" s="71" t="str">
        <f aca="false">VLOOKUP(A9,ProcessDefinitionsTab,2, 0)</f>
        <v>Identity Establishment</v>
      </c>
      <c r="C9" s="76" t="str">
        <f aca="false">VLOOKUP(A9,ProcessDefinitionsTab,3,0)</f>
        <v>Identity Establishment is the process of creating a record of identity of a Subject within a population.</v>
      </c>
      <c r="D9" s="76"/>
      <c r="E9" s="75"/>
      <c r="F9" s="75"/>
    </row>
    <row r="10" customFormat="false" ht="34" hidden="false" customHeight="false" outlineLevel="0" collapsed="false">
      <c r="A10" s="73" t="s">
        <v>118</v>
      </c>
      <c r="B10" s="71" t="str">
        <f aca="false">VLOOKUP(A10,ProcessDefinitionsTab,2, 0)</f>
        <v>Identity Verification</v>
      </c>
      <c r="C10" s="76" t="str">
        <f aca="false">VLOOKUP(A10,ProcessDefinitionsTab,3,0)</f>
        <v>Identity Verification is the process of confirming that the identity information is under the control of the Subject.</v>
      </c>
      <c r="D10" s="76"/>
      <c r="E10" s="75"/>
      <c r="F10" s="75"/>
    </row>
    <row r="11" customFormat="false" ht="79.5" hidden="false" customHeight="true" outlineLevel="0" collapsed="false">
      <c r="A11" s="73" t="s">
        <v>126</v>
      </c>
      <c r="B11" s="71" t="str">
        <f aca="false">VLOOKUP(A11,ProcessDefinitionsTab,2, 0)</f>
        <v>Identity Continuity</v>
      </c>
      <c r="C11" s="76" t="str">
        <f aca="false">VLOOKUP(A11,ProcessDefinitionsTab,3,0)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76"/>
      <c r="E11" s="75"/>
      <c r="F11" s="75"/>
    </row>
    <row r="12" customFormat="false" ht="34" hidden="false" customHeight="false" outlineLevel="0" collapsed="false">
      <c r="A12" s="73" t="s">
        <v>134</v>
      </c>
      <c r="B12" s="71" t="str">
        <f aca="false">VLOOKUP(A12,ProcessDefinitionsTab,2, 0)</f>
        <v>Identity Maintenance</v>
      </c>
      <c r="C12" s="76" t="str">
        <f aca="false">VLOOKUP(A12,ProcessDefinitionsTab,3,0)</f>
        <v>Identity Maintenance is the process of ensuring that a Subject’s identity information is accurate, complete, and up-to-date.</v>
      </c>
      <c r="D12" s="76"/>
      <c r="E12" s="75"/>
      <c r="F12" s="75"/>
    </row>
    <row r="13" customFormat="false" ht="34" hidden="false" customHeight="false" outlineLevel="0" collapsed="false">
      <c r="A13" s="73" t="s">
        <v>141</v>
      </c>
      <c r="B13" s="71" t="str">
        <f aca="false">VLOOKUP(A13,ProcessDefinitionsTab,2, 0)</f>
        <v>Identity Linking</v>
      </c>
      <c r="C13" s="76" t="str">
        <f aca="false">VLOOKUP(A13,ProcessDefinitionsTab,3,0)</f>
        <v>Identity Linking is the process of mapping one or more assigned identifiers to a Subject.</v>
      </c>
      <c r="D13" s="76"/>
      <c r="E13" s="75"/>
      <c r="F13" s="75"/>
    </row>
    <row r="14" customFormat="false" ht="34" hidden="false" customHeight="false" outlineLevel="0" collapsed="false">
      <c r="A14" s="73" t="s">
        <v>148</v>
      </c>
      <c r="B14" s="71" t="str">
        <f aca="false">VLOOKUP(A14,ProcessDefinitionsTab,2, 0)</f>
        <v>Relationship Domain General</v>
      </c>
      <c r="C14" s="76" t="str">
        <f aca="false">VLOOKUP(A14,ProcessDefinitionsTab,3,0)</f>
        <v>General requirements for the relationship domain atomic processes</v>
      </c>
      <c r="D14" s="76"/>
      <c r="E14" s="75"/>
      <c r="F14" s="75"/>
    </row>
    <row r="15" customFormat="false" ht="51" hidden="false" customHeight="false" outlineLevel="0" collapsed="false">
      <c r="A15" s="73" t="s">
        <v>151</v>
      </c>
      <c r="B15" s="71" t="str">
        <f aca="false">VLOOKUP(A15,ProcessDefinitionsTab,2, 0)</f>
        <v>Relationship Information Determination</v>
      </c>
      <c r="C15" s="76" t="str">
        <f aca="false">VLOOKUP(A15,ProcessDefinitionsTab,3,0)</f>
        <v>Relationship Information Determination is the process of determining the relationship context, the relationship information requirements, and the relationship identifier. </v>
      </c>
      <c r="D15" s="76"/>
      <c r="E15" s="75"/>
      <c r="F15" s="75"/>
    </row>
    <row r="16" customFormat="false" ht="51" hidden="false" customHeight="false" outlineLevel="0" collapsed="false">
      <c r="A16" s="73" t="s">
        <v>158</v>
      </c>
      <c r="B16" s="71" t="str">
        <f aca="false">VLOOKUP(A16,ProcessDefinitionsTab,2, 0)</f>
        <v>Relationship Evidence Determination</v>
      </c>
      <c r="C16" s="76" t="str">
        <f aca="false">VLOOKUP(A16,ProcessDefinitionsTab,3,0)</f>
        <v>Relationship Evidence Determination is the process of determining the acceptable evidence of a Relationship (whether physical or electronic).</v>
      </c>
      <c r="D16" s="76"/>
      <c r="E16" s="75"/>
      <c r="F16" s="75"/>
    </row>
    <row r="17" customFormat="false" ht="51" hidden="false" customHeight="false" outlineLevel="0" collapsed="false">
      <c r="A17" s="73" t="s">
        <v>163</v>
      </c>
      <c r="B17" s="71" t="str">
        <f aca="false">VLOOKUP(A17,ProcessDefinitionsTab,2, 0)</f>
        <v>Relationship Evidence Acceptance</v>
      </c>
      <c r="C17" s="76" t="str">
        <f aca="false">VLOOKUP(A17,ProcessDefinitionsTab,3,0)</f>
        <v>Relationship Evidence Acceptance is the process of confirming that the evidence of a Relationship presented (whether physical or electronic) is acceptable. </v>
      </c>
      <c r="D17" s="76"/>
      <c r="E17" s="75"/>
      <c r="F17" s="75"/>
    </row>
    <row r="18" customFormat="false" ht="48" hidden="false" customHeight="true" outlineLevel="0" collapsed="false">
      <c r="A18" s="73" t="s">
        <v>168</v>
      </c>
      <c r="B18" s="71" t="str">
        <f aca="false">VLOOKUP(A18,ProcessDefinitionsTab,2, 0)</f>
        <v>Relationship Information Validation</v>
      </c>
      <c r="C18" s="76" t="str">
        <f aca="false">VLOOKUP(A18,ProcessDefinitionsTab,3,0)</f>
        <v>Relationship Information Validation is the process of confirming the accuracy of information about a Relationship between two or more Subjects as established by the Issuer. </v>
      </c>
      <c r="D18" s="76"/>
      <c r="E18" s="75"/>
      <c r="F18" s="75"/>
    </row>
    <row r="19" customFormat="false" ht="68" hidden="false" customHeight="false" outlineLevel="0" collapsed="false">
      <c r="A19" s="73" t="s">
        <v>173</v>
      </c>
      <c r="B19" s="71" t="str">
        <f aca="false">VLOOKUP(A19,ProcessDefinitionsTab,2, 0)</f>
        <v>Relationship Resolution</v>
      </c>
      <c r="C19" s="76" t="str">
        <f aca="false">VLOOKUP(A19,ProcessDefinitionsTab,3,0)</f>
        <v>Relationship Resolution is the process of establishing the uniqueness of a Relationship instance within a program/service population through the use of relationship information and identity information.</v>
      </c>
      <c r="D19" s="76"/>
      <c r="E19" s="75"/>
      <c r="F19" s="75"/>
    </row>
    <row r="20" customFormat="false" ht="34" hidden="false" customHeight="false" outlineLevel="0" collapsed="false">
      <c r="A20" s="73" t="s">
        <v>178</v>
      </c>
      <c r="B20" s="71" t="str">
        <f aca="false">VLOOKUP(A20,ProcessDefinitionsTab,2, 0)</f>
        <v>Relationship Establishment</v>
      </c>
      <c r="C20" s="76" t="str">
        <f aca="false">VLOOKUP(A20,ProcessDefinitionsTab,3,0)</f>
        <v>Relationship Establishment is the process of creating a record of a Relationship between two or more Subjects.</v>
      </c>
      <c r="D20" s="76"/>
      <c r="E20" s="75"/>
      <c r="F20" s="75"/>
    </row>
    <row r="21" customFormat="false" ht="34" hidden="false" customHeight="false" outlineLevel="0" collapsed="false">
      <c r="A21" s="73" t="s">
        <v>183</v>
      </c>
      <c r="B21" s="71" t="str">
        <f aca="false">VLOOKUP(A21,ProcessDefinitionsTab,2, 0)</f>
        <v>Relationship Verification</v>
      </c>
      <c r="C21" s="76" t="str">
        <f aca="false">VLOOKUP(A21,ProcessDefinitionsTab,3,0)</f>
        <v>Relationship Verification is the process of confirming that the relationship information is under the control of the Subjects.</v>
      </c>
      <c r="D21" s="76"/>
      <c r="E21" s="75"/>
      <c r="F21" s="75"/>
    </row>
    <row r="22" customFormat="false" ht="51" hidden="false" customHeight="false" outlineLevel="0" collapsed="false">
      <c r="A22" s="73" t="s">
        <v>188</v>
      </c>
      <c r="B22" s="71" t="str">
        <f aca="false">VLOOKUP(A22,ProcessDefinitionsTab,2, 0)</f>
        <v>Relationship Continuity</v>
      </c>
      <c r="C22" s="76" t="str">
        <f aca="false">VLOOKUP(A22,ProcessDefinitionsTab,3,0)</f>
        <v>Relationship Continuity is the process of dynamically confirming that a Relationship between two or more Subjects has a continuous existence over time.</v>
      </c>
      <c r="D22" s="76"/>
      <c r="E22" s="75"/>
      <c r="F22" s="75"/>
    </row>
    <row r="23" customFormat="false" ht="51" hidden="false" customHeight="false" outlineLevel="0" collapsed="false">
      <c r="A23" s="73" t="s">
        <v>193</v>
      </c>
      <c r="B23" s="71" t="str">
        <f aca="false">VLOOKUP(A23,ProcessDefinitionsTab,2, 0)</f>
        <v>Relationship Maintenance</v>
      </c>
      <c r="C23" s="76" t="str">
        <f aca="false">VLOOKUP(A23,ProcessDefinitionsTab,3,0)</f>
        <v>Relationship Maintenance is the process of ensuring that the information about a Relationship between two or more Subjects is accurate, complete, and up-to-date.</v>
      </c>
      <c r="D23" s="76"/>
      <c r="E23" s="75"/>
      <c r="F23" s="75"/>
    </row>
    <row r="24" customFormat="false" ht="34" hidden="false" customHeight="false" outlineLevel="0" collapsed="false">
      <c r="A24" s="73" t="s">
        <v>198</v>
      </c>
      <c r="B24" s="71" t="str">
        <f aca="false">VLOOKUP(A24,ProcessDefinitionsTab,2, 0)</f>
        <v>Relationship Suspension</v>
      </c>
      <c r="C24" s="76" t="str">
        <f aca="false">VLOOKUP(A24,ProcessDefinitionsTab,3,0)</f>
        <v>Relationship Suspension is the process of flagging a record of a Relationship as temporarily no longer in effect. </v>
      </c>
      <c r="D24" s="76"/>
      <c r="E24" s="75"/>
      <c r="F24" s="75"/>
    </row>
    <row r="25" customFormat="false" ht="34" hidden="false" customHeight="false" outlineLevel="0" collapsed="false">
      <c r="A25" s="73" t="s">
        <v>202</v>
      </c>
      <c r="B25" s="71" t="str">
        <f aca="false">VLOOKUP(A25,ProcessDefinitionsTab,2, 0)</f>
        <v>Relationship Reinstatement</v>
      </c>
      <c r="C25" s="76" t="str">
        <f aca="false">VLOOKUP(A25,ProcessDefinitionsTab,3,0)</f>
        <v>Relationship Reinstatement is the process of transforming a suspended Relationship back to an active state.</v>
      </c>
      <c r="D25" s="76"/>
      <c r="E25" s="75"/>
      <c r="F25" s="75"/>
    </row>
    <row r="26" customFormat="false" ht="34" hidden="false" customHeight="false" outlineLevel="0" collapsed="false">
      <c r="A26" s="73" t="s">
        <v>207</v>
      </c>
      <c r="B26" s="71" t="str">
        <f aca="false">VLOOKUP(A26,ProcessDefinitionsTab,2, 0)</f>
        <v>Relationship Revocation</v>
      </c>
      <c r="C26" s="76" t="str">
        <f aca="false">VLOOKUP(A26,ProcessDefinitionsTab,3,0)</f>
        <v>Relationship Revocation is the process of flagging a record of a Relationship as no longer in effect.</v>
      </c>
      <c r="D26" s="76"/>
      <c r="E26" s="75"/>
      <c r="F26" s="75"/>
    </row>
    <row r="27" customFormat="false" ht="17" hidden="false" customHeight="false" outlineLevel="0" collapsed="false">
      <c r="A27" s="73" t="s">
        <v>211</v>
      </c>
      <c r="B27" s="71" t="str">
        <f aca="false">VLOOKUP(A27,ProcessDefinitionsTab,2, 0)</f>
        <v>Credential Domain General</v>
      </c>
      <c r="C27" s="76" t="str">
        <f aca="false">VLOOKUP(A27,ProcessDefinitionsTab,3,0)</f>
        <v>General requirements for the credential domain atomic processes</v>
      </c>
      <c r="D27" s="76"/>
      <c r="E27" s="75"/>
      <c r="F27" s="75"/>
    </row>
    <row r="28" customFormat="false" ht="34" hidden="false" customHeight="false" outlineLevel="0" collapsed="false">
      <c r="A28" s="73" t="s">
        <v>214</v>
      </c>
      <c r="B28" s="71" t="str">
        <f aca="false">VLOOKUP(A28,ProcessDefinitionsTab,2, 0)</f>
        <v>Credential Issuance</v>
      </c>
      <c r="C28" s="76" t="str">
        <f aca="false">VLOOKUP(A28,ProcessDefinitionsTab,3,0)</f>
        <v>Credential Issuance is the process of creating a Credential from a set of Claims and assigning the Credential to a Holder.</v>
      </c>
      <c r="D28" s="76"/>
      <c r="E28" s="75"/>
      <c r="F28" s="75"/>
    </row>
    <row r="29" customFormat="false" ht="153" hidden="false" customHeight="false" outlineLevel="0" collapsed="false">
      <c r="A29" s="73" t="s">
        <v>221</v>
      </c>
      <c r="B29" s="71" t="str">
        <f aca="false">VLOOKUP(A29,ProcessDefinitionsTab,2, 0)</f>
        <v>Credential Authenticator Binding</v>
      </c>
      <c r="C29" s="76" t="str">
        <f aca="false">VLOOKUP(A29,ProcessDefinitionsTab,3,0)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76"/>
      <c r="E29" s="75"/>
      <c r="F29" s="75"/>
    </row>
    <row r="30" customFormat="false" ht="68" hidden="false" customHeight="false" outlineLevel="0" collapsed="false">
      <c r="A30" s="73" t="s">
        <v>228</v>
      </c>
      <c r="B30" s="71" t="str">
        <f aca="false">VLOOKUP(A30,ProcessDefinitionsTab,2, 0)</f>
        <v>Credential Validation</v>
      </c>
      <c r="C30" s="76" t="str">
        <f aca="false">VLOOKUP(A30,ProcessDefinitionsTab,3,0)</f>
        <v>Credential Validation is the process of verifying that the issued Credential is valid (e.g., not tampered with, corrupted, modified, suspended, or revoked). The validity of the issued Credential can be used to generate a level of assurance.</v>
      </c>
      <c r="D30" s="76"/>
      <c r="E30" s="75"/>
      <c r="F30" s="75"/>
    </row>
    <row r="31" customFormat="false" ht="79.5" hidden="false" customHeight="true" outlineLevel="0" collapsed="false">
      <c r="A31" s="73" t="s">
        <v>234</v>
      </c>
      <c r="B31" s="71" t="str">
        <f aca="false">VLOOKUP(A31,ProcessDefinitionsTab,2, 0)</f>
        <v>Credential Verification</v>
      </c>
      <c r="C31" s="76" t="str">
        <f aca="false">VLOOKUP(A31,ProcessDefinitionsTab,3,0)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76"/>
      <c r="E31" s="75"/>
      <c r="F31" s="75"/>
    </row>
    <row r="32" customFormat="false" ht="51" hidden="false" customHeight="false" outlineLevel="0" collapsed="false">
      <c r="A32" s="73" t="s">
        <v>240</v>
      </c>
      <c r="B32" s="71" t="str">
        <f aca="false">VLOOKUP(A32,ProcessDefinitionsTab,2, 0)</f>
        <v>Credential Maintenance</v>
      </c>
      <c r="C32" s="76" t="str">
        <f aca="false">VLOOKUP(A32,ProcessDefinitionsTab,3,0)</f>
        <v>Credential Maintenance is the process of updating the Credential attributes (e.g., expiry date, status of the Credential) of an issued Credential.</v>
      </c>
      <c r="D32" s="76"/>
      <c r="E32" s="75"/>
      <c r="F32" s="75"/>
    </row>
    <row r="33" customFormat="false" ht="51" hidden="false" customHeight="false" outlineLevel="0" collapsed="false">
      <c r="A33" s="77" t="s">
        <v>245</v>
      </c>
      <c r="B33" s="78" t="str">
        <f aca="false">VLOOKUP(A33,ProcessDefinitionsTab,2, 0)</f>
        <v>Credential Suspension</v>
      </c>
      <c r="C33" s="76" t="str">
        <f aca="false">VLOOKUP(A33,ProcessDefinitionsTab,3,0)</f>
        <v>Credential Suspension is the process of transforming an issued Credential into a suspended Credential by flagging the issued Credential as temporarily unusable. </v>
      </c>
      <c r="D33" s="38"/>
      <c r="E33" s="79"/>
      <c r="F33" s="79"/>
    </row>
    <row r="34" customFormat="false" ht="34" hidden="false" customHeight="false" outlineLevel="0" collapsed="false">
      <c r="A34" s="73" t="s">
        <v>252</v>
      </c>
      <c r="B34" s="78" t="str">
        <f aca="false">VLOOKUP(A34,ProcessDefinitionsTab,2, 0)</f>
        <v>Credential Recovery</v>
      </c>
      <c r="C34" s="76" t="str">
        <f aca="false">VLOOKUP(A34,ProcessDefinitionsTab,3,0)</f>
        <v>Credential Recovery is the process of transforming a suspended Credential back to a usable state (i.e., an issued Credential).</v>
      </c>
      <c r="D34" s="80"/>
      <c r="E34" s="81"/>
      <c r="F34" s="81"/>
    </row>
    <row r="35" customFormat="false" ht="34" hidden="false" customHeight="false" outlineLevel="0" collapsed="false">
      <c r="A35" s="73" t="s">
        <v>259</v>
      </c>
      <c r="B35" s="78" t="str">
        <f aca="false">VLOOKUP(A35,ProcessDefinitionsTab,2, 0)</f>
        <v>Credential Revocation</v>
      </c>
      <c r="C35" s="76" t="str">
        <f aca="false">VLOOKUP(A35,ProcessDefinitionsTab,3,0)</f>
        <v>Credential Revocation is the process of ensuring that an issued Credential is permanently flagged as unusable.</v>
      </c>
      <c r="D35" s="80"/>
      <c r="E35" s="81"/>
      <c r="F35" s="81"/>
    </row>
    <row r="36" customFormat="false" ht="17" hidden="false" customHeight="false" outlineLevel="0" collapsed="false">
      <c r="A36" s="73" t="s">
        <v>265</v>
      </c>
      <c r="B36" s="78" t="str">
        <f aca="false">VLOOKUP(A36,ProcessDefinitionsTab,2, 0)</f>
        <v>Consent Domain General</v>
      </c>
      <c r="C36" s="76" t="str">
        <f aca="false">VLOOKUP(A36,ProcessDefinitionsTab,3,0)</f>
        <v>General requirements for the consent domain atomic processes</v>
      </c>
      <c r="D36" s="80"/>
      <c r="E36" s="81"/>
      <c r="F36" s="81"/>
    </row>
    <row r="37" customFormat="false" ht="238" hidden="false" customHeight="false" outlineLevel="0" collapsed="false">
      <c r="A37" s="73" t="s">
        <v>268</v>
      </c>
      <c r="B37" s="78" t="str">
        <f aca="false">VLOOKUP(A37,ProcessDefinitionsTab,2, 0)</f>
        <v>Consent Notice Formulation</v>
      </c>
      <c r="C37" s="76" t="str">
        <f aca="false">VLOOKUP(A37,ProcessDefinitionsTab,3,0)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80"/>
      <c r="E37" s="81"/>
      <c r="F37" s="81"/>
    </row>
    <row r="38" customFormat="false" ht="34" hidden="false" customHeight="false" outlineLevel="0" collapsed="false">
      <c r="A38" s="73" t="s">
        <v>275</v>
      </c>
      <c r="B38" s="78" t="str">
        <f aca="false">VLOOKUP(A38,ProcessDefinitionsTab,2, 0)</f>
        <v>Consent Notice Presentation</v>
      </c>
      <c r="C38" s="76" t="str">
        <f aca="false">VLOOKUP(A38,ProcessDefinitionsTab,3,0)</f>
        <v>Consent Notice Presentation is the process of presenting a consent notice statement to a person.</v>
      </c>
      <c r="D38" s="80"/>
      <c r="E38" s="81"/>
      <c r="F38" s="81"/>
    </row>
    <row r="39" customFormat="false" ht="68" hidden="false" customHeight="false" outlineLevel="0" collapsed="false">
      <c r="A39" s="73" t="s">
        <v>281</v>
      </c>
      <c r="B39" s="78" t="str">
        <f aca="false">VLOOKUP(A39,ProcessDefinitionsTab,2, 0)</f>
        <v>Consent Request</v>
      </c>
      <c r="C39" s="76" t="str">
        <f aca="false">VLOOKUP(A39,ProcessDefinitionsTab,3,0)</f>
        <v>Consent Request is the process of asking a person to agree to provide consent (“Yes”) or decline to provide consent (“No”) based on the contents of a presented consent notice statement, resulting in either a “yes” or “no” consent decision.</v>
      </c>
      <c r="D39" s="80"/>
      <c r="E39" s="81"/>
      <c r="F39" s="81"/>
    </row>
    <row r="40" customFormat="false" ht="153" hidden="false" customHeight="false" outlineLevel="0" collapsed="false">
      <c r="A40" s="73" t="s">
        <v>287</v>
      </c>
      <c r="B40" s="78" t="str">
        <f aca="false">VLOOKUP(A40,ProcessDefinitionsTab,2, 0)</f>
        <v>Consent Registration</v>
      </c>
      <c r="C40" s="76" t="str">
        <f aca="false">VLOOKUP(A40,ProcessDefinitionsTab,3,0)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80"/>
      <c r="E40" s="81"/>
      <c r="F40" s="81"/>
    </row>
    <row r="41" customFormat="false" ht="34" hidden="false" customHeight="false" outlineLevel="0" collapsed="false">
      <c r="A41" s="73" t="s">
        <v>293</v>
      </c>
      <c r="B41" s="78" t="str">
        <f aca="false">VLOOKUP(A41,ProcessDefinitionsTab,2, 0)</f>
        <v>Consent Review</v>
      </c>
      <c r="C41" s="76" t="str">
        <f aca="false">VLOOKUP(A41,ProcessDefinitionsTab,3,0)</f>
        <v>Consent Review is the process of making the details of a stored consent decision visible to the person who provided the consent.</v>
      </c>
      <c r="D41" s="80"/>
      <c r="E41" s="81"/>
      <c r="F41" s="81"/>
    </row>
    <row r="42" customFormat="false" ht="51" hidden="false" customHeight="false" outlineLevel="0" collapsed="false">
      <c r="A42" s="73" t="s">
        <v>298</v>
      </c>
      <c r="B42" s="78" t="str">
        <f aca="false">VLOOKUP(A42,ProcessDefinitionsTab,2, 0)</f>
        <v>Consent Renewal</v>
      </c>
      <c r="C42" s="76" t="str">
        <f aca="false">VLOOKUP(A42,ProcessDefinitionsTab,3,0)</f>
        <v>Consent Renewal is the process of extending the validity period of a “yes” consent decision by means of increasing an expiration date limit.</v>
      </c>
      <c r="D42" s="80"/>
      <c r="E42" s="81"/>
      <c r="F42" s="81"/>
    </row>
    <row r="43" customFormat="false" ht="51" hidden="false" customHeight="false" outlineLevel="0" collapsed="false">
      <c r="A43" s="73" t="s">
        <v>304</v>
      </c>
      <c r="B43" s="78" t="str">
        <f aca="false">VLOOKUP(A43,ProcessDefinitionsTab,2, 0)</f>
        <v>Consent Expiration</v>
      </c>
      <c r="C43" s="76" t="str">
        <f aca="false">VLOOKUP(A43,ProcessDefinitionsTab,3,0)</f>
        <v>Consent Expiration is the process of suspending the validity of a “yes” consent decision as a result of exceeding an expiration date limit.</v>
      </c>
      <c r="D43" s="80"/>
      <c r="E43" s="81"/>
      <c r="F43" s="81"/>
    </row>
    <row r="44" customFormat="false" ht="64.5" hidden="false" customHeight="true" outlineLevel="0" collapsed="false">
      <c r="A44" s="73" t="s">
        <v>309</v>
      </c>
      <c r="B44" s="78" t="str">
        <f aca="false">VLOOKUP(A44,ProcessDefinitionsTab,2, 0)</f>
        <v>Consent Revocation</v>
      </c>
      <c r="C44" s="76" t="str">
        <f aca="false">VLOOKUP(A44,ProcessDefinitionsTab,3,0)</f>
        <v>Consent Revocation is the process of suspending the validity of a “yes” consent decision as a result of an explicit withdrawal of consent by the person (i.e., a “yes” consent decision is converted into a “no” consent decision).</v>
      </c>
      <c r="D44" s="80"/>
      <c r="E44" s="81"/>
      <c r="F44" s="81"/>
    </row>
    <row r="45" customFormat="false" ht="17" hidden="false" customHeight="false" outlineLevel="0" collapsed="false">
      <c r="A45" s="73" t="s">
        <v>314</v>
      </c>
      <c r="B45" s="78" t="str">
        <f aca="false">VLOOKUP(A45,ProcessDefinitionsTab,2, 0)</f>
        <v>Signature Domain General</v>
      </c>
      <c r="C45" s="76" t="str">
        <f aca="false">VLOOKUP(A45,ProcessDefinitionsTab,3,0)</f>
        <v>General requirements for the signature domain atomic processes</v>
      </c>
      <c r="D45" s="80"/>
      <c r="E45" s="81"/>
      <c r="F45" s="81"/>
    </row>
    <row r="46" customFormat="false" ht="17" hidden="false" customHeight="false" outlineLevel="0" collapsed="false">
      <c r="A46" s="73" t="s">
        <v>317</v>
      </c>
      <c r="B46" s="78" t="str">
        <f aca="false">VLOOKUP(A46,ProcessDefinitionsTab,2, 0)</f>
        <v>Signature Creation</v>
      </c>
      <c r="C46" s="76" t="str">
        <f aca="false">VLOOKUP(A46,ProcessDefinitionsTab,3,0)</f>
        <v>Signature Creation is the process of creating a signature.</v>
      </c>
      <c r="D46" s="80"/>
      <c r="E46" s="81"/>
      <c r="F46" s="81"/>
    </row>
    <row r="47" customFormat="false" ht="34" hidden="false" customHeight="false" outlineLevel="0" collapsed="false">
      <c r="A47" s="73" t="s">
        <v>322</v>
      </c>
      <c r="B47" s="71" t="str">
        <f aca="false">VLOOKUP(A47,ProcessDefinitionsTab,2, 0)</f>
        <v>Signature Checking</v>
      </c>
      <c r="C47" s="76" t="str">
        <f aca="false">VLOOKUP(A47,ProcessDefinitionsTab,3,0)</f>
        <v>Signature Checking is the process of confirming that the signature is valid.  </v>
      </c>
      <c r="D47" s="80"/>
      <c r="E47" s="81"/>
      <c r="F47" s="81"/>
    </row>
    <row r="48" customFormat="false" ht="15.75" hidden="false" customHeight="true" outlineLevel="0" collapsed="false">
      <c r="A48" s="82"/>
      <c r="B48" s="83"/>
      <c r="C48" s="84"/>
      <c r="D48" s="84"/>
      <c r="E48" s="6"/>
      <c r="F48" s="6"/>
    </row>
    <row r="49" customFormat="false" ht="15.75" hidden="false" customHeight="true" outlineLevel="0" collapsed="false">
      <c r="A49" s="82"/>
      <c r="B49" s="83"/>
      <c r="C49" s="84"/>
      <c r="D49" s="84"/>
      <c r="E49" s="6"/>
      <c r="F49" s="6"/>
    </row>
    <row r="50" customFormat="false" ht="15.75" hidden="false" customHeight="true" outlineLevel="0" collapsed="false">
      <c r="A50" s="82"/>
      <c r="B50" s="83"/>
      <c r="C50" s="84"/>
      <c r="D50" s="84"/>
      <c r="E50" s="6"/>
      <c r="F50" s="6"/>
    </row>
    <row r="51" customFormat="false" ht="15.75" hidden="false" customHeight="true" outlineLevel="0" collapsed="false">
      <c r="A51" s="82"/>
      <c r="B51" s="83"/>
      <c r="C51" s="84"/>
      <c r="D51" s="84"/>
      <c r="E51" s="6"/>
      <c r="F51" s="6"/>
    </row>
    <row r="52" customFormat="false" ht="15.75" hidden="false" customHeight="true" outlineLevel="0" collapsed="false">
      <c r="A52" s="82"/>
      <c r="B52" s="83"/>
      <c r="C52" s="84"/>
      <c r="D52" s="84"/>
      <c r="E52" s="6"/>
      <c r="F52" s="6"/>
    </row>
    <row r="53" customFormat="false" ht="15.75" hidden="false" customHeight="true" outlineLevel="0" collapsed="false">
      <c r="A53" s="82"/>
      <c r="B53" s="83"/>
      <c r="C53" s="84"/>
      <c r="D53" s="84"/>
      <c r="E53" s="6"/>
      <c r="F53" s="6"/>
    </row>
    <row r="54" customFormat="false" ht="15.75" hidden="false" customHeight="true" outlineLevel="0" collapsed="false">
      <c r="A54" s="82"/>
      <c r="B54" s="83"/>
      <c r="C54" s="84"/>
      <c r="D54" s="84"/>
      <c r="E54" s="6"/>
      <c r="F54" s="6"/>
    </row>
    <row r="55" customFormat="false" ht="15.75" hidden="false" customHeight="true" outlineLevel="0" collapsed="false">
      <c r="A55" s="82"/>
      <c r="B55" s="83"/>
      <c r="C55" s="84"/>
      <c r="D55" s="84"/>
      <c r="E55" s="6"/>
      <c r="F55" s="6"/>
    </row>
    <row r="56" customFormat="false" ht="15.75" hidden="false" customHeight="true" outlineLevel="0" collapsed="false">
      <c r="A56" s="82"/>
      <c r="B56" s="83"/>
      <c r="C56" s="84"/>
      <c r="D56" s="84"/>
      <c r="E56" s="6"/>
      <c r="F56" s="6"/>
    </row>
    <row r="57" customFormat="false" ht="15.75" hidden="false" customHeight="true" outlineLevel="0" collapsed="false">
      <c r="A57" s="82"/>
      <c r="B57" s="83"/>
      <c r="C57" s="84"/>
      <c r="D57" s="84"/>
      <c r="E57" s="6"/>
      <c r="F57" s="6"/>
    </row>
    <row r="58" customFormat="false" ht="15.75" hidden="false" customHeight="true" outlineLevel="0" collapsed="false">
      <c r="A58" s="82"/>
      <c r="B58" s="83"/>
      <c r="C58" s="84"/>
      <c r="D58" s="84"/>
      <c r="E58" s="6"/>
      <c r="F58" s="6"/>
    </row>
    <row r="59" customFormat="false" ht="15.75" hidden="false" customHeight="true" outlineLevel="0" collapsed="false">
      <c r="A59" s="82"/>
      <c r="B59" s="83"/>
      <c r="C59" s="84"/>
      <c r="D59" s="84"/>
      <c r="E59" s="6"/>
      <c r="F59" s="6"/>
    </row>
    <row r="60" customFormat="false" ht="15.75" hidden="false" customHeight="true" outlineLevel="0" collapsed="false">
      <c r="A60" s="82"/>
      <c r="B60" s="83"/>
      <c r="C60" s="84"/>
      <c r="D60" s="84"/>
      <c r="E60" s="6"/>
      <c r="F60" s="6"/>
    </row>
    <row r="61" customFormat="false" ht="15.75" hidden="false" customHeight="true" outlineLevel="0" collapsed="false">
      <c r="A61" s="82"/>
      <c r="B61" s="83"/>
      <c r="C61" s="84"/>
      <c r="D61" s="84"/>
      <c r="E61" s="6"/>
      <c r="F61" s="6"/>
    </row>
    <row r="62" customFormat="false" ht="15.75" hidden="false" customHeight="true" outlineLevel="0" collapsed="false">
      <c r="A62" s="82"/>
      <c r="B62" s="83"/>
      <c r="C62" s="84"/>
      <c r="D62" s="84"/>
      <c r="E62" s="6"/>
      <c r="F62" s="6"/>
    </row>
    <row r="63" customFormat="false" ht="15.75" hidden="false" customHeight="true" outlineLevel="0" collapsed="false">
      <c r="A63" s="82"/>
      <c r="B63" s="83"/>
      <c r="C63" s="84"/>
      <c r="D63" s="84"/>
      <c r="E63" s="6"/>
      <c r="F63" s="6"/>
    </row>
    <row r="64" customFormat="false" ht="15.75" hidden="false" customHeight="true" outlineLevel="0" collapsed="false">
      <c r="A64" s="82"/>
      <c r="B64" s="83"/>
      <c r="C64" s="84"/>
      <c r="D64" s="84"/>
      <c r="E64" s="6"/>
      <c r="F64" s="6"/>
    </row>
    <row r="65" customFormat="false" ht="15.75" hidden="false" customHeight="true" outlineLevel="0" collapsed="false">
      <c r="A65" s="82"/>
      <c r="B65" s="83"/>
      <c r="C65" s="84"/>
      <c r="D65" s="84"/>
      <c r="E65" s="6"/>
      <c r="F65" s="6"/>
    </row>
    <row r="66" customFormat="false" ht="15.75" hidden="false" customHeight="true" outlineLevel="0" collapsed="false">
      <c r="A66" s="82"/>
      <c r="B66" s="83"/>
      <c r="C66" s="84"/>
      <c r="D66" s="84"/>
      <c r="E66" s="6"/>
      <c r="F66" s="6"/>
    </row>
    <row r="67" customFormat="false" ht="15.75" hidden="false" customHeight="true" outlineLevel="0" collapsed="false">
      <c r="A67" s="82"/>
      <c r="B67" s="83"/>
      <c r="C67" s="84"/>
      <c r="D67" s="84"/>
      <c r="E67" s="6"/>
      <c r="F67" s="6"/>
    </row>
    <row r="68" customFormat="false" ht="15.75" hidden="false" customHeight="true" outlineLevel="0" collapsed="false">
      <c r="A68" s="82"/>
      <c r="B68" s="83"/>
      <c r="C68" s="84"/>
      <c r="D68" s="84"/>
      <c r="E68" s="6"/>
      <c r="F68" s="6"/>
    </row>
    <row r="69" customFormat="false" ht="15.75" hidden="false" customHeight="true" outlineLevel="0" collapsed="false">
      <c r="A69" s="82"/>
      <c r="B69" s="83"/>
      <c r="C69" s="84"/>
      <c r="D69" s="84"/>
      <c r="E69" s="6"/>
      <c r="F69" s="6"/>
    </row>
    <row r="70" customFormat="false" ht="15.75" hidden="false" customHeight="true" outlineLevel="0" collapsed="false">
      <c r="A70" s="82"/>
      <c r="B70" s="83"/>
      <c r="C70" s="84"/>
      <c r="D70" s="84"/>
      <c r="E70" s="6"/>
      <c r="F70" s="6"/>
    </row>
    <row r="71" customFormat="false" ht="15.75" hidden="false" customHeight="true" outlineLevel="0" collapsed="false">
      <c r="A71" s="82"/>
      <c r="B71" s="83"/>
      <c r="C71" s="84"/>
      <c r="D71" s="84"/>
      <c r="E71" s="6"/>
      <c r="F71" s="6"/>
    </row>
    <row r="72" customFormat="false" ht="15.75" hidden="false" customHeight="true" outlineLevel="0" collapsed="false">
      <c r="A72" s="82"/>
      <c r="B72" s="83"/>
      <c r="C72" s="84"/>
      <c r="D72" s="84"/>
      <c r="E72" s="6"/>
      <c r="F72" s="6"/>
    </row>
    <row r="73" customFormat="false" ht="15.75" hidden="false" customHeight="true" outlineLevel="0" collapsed="false">
      <c r="A73" s="82"/>
      <c r="B73" s="83"/>
      <c r="C73" s="84"/>
      <c r="D73" s="84"/>
      <c r="E73" s="6"/>
      <c r="F73" s="6"/>
    </row>
    <row r="74" customFormat="false" ht="15.75" hidden="false" customHeight="true" outlineLevel="0" collapsed="false">
      <c r="A74" s="82"/>
      <c r="B74" s="83"/>
      <c r="C74" s="84"/>
      <c r="D74" s="84"/>
      <c r="E74" s="6"/>
      <c r="F74" s="6"/>
    </row>
    <row r="75" customFormat="false" ht="15.75" hidden="false" customHeight="true" outlineLevel="0" collapsed="false">
      <c r="A75" s="82"/>
      <c r="B75" s="83"/>
      <c r="C75" s="84"/>
      <c r="D75" s="84"/>
      <c r="E75" s="6"/>
      <c r="F75" s="6"/>
    </row>
    <row r="76" customFormat="false" ht="15.75" hidden="false" customHeight="true" outlineLevel="0" collapsed="false">
      <c r="A76" s="82"/>
      <c r="B76" s="83"/>
      <c r="C76" s="84"/>
      <c r="D76" s="84"/>
      <c r="E76" s="6"/>
      <c r="F76" s="6"/>
    </row>
    <row r="77" customFormat="false" ht="15.75" hidden="false" customHeight="true" outlineLevel="0" collapsed="false">
      <c r="A77" s="82"/>
      <c r="B77" s="83"/>
      <c r="C77" s="84"/>
      <c r="D77" s="84"/>
      <c r="E77" s="6"/>
      <c r="F77" s="6"/>
    </row>
    <row r="78" customFormat="false" ht="15.75" hidden="false" customHeight="true" outlineLevel="0" collapsed="false">
      <c r="A78" s="82"/>
      <c r="B78" s="83"/>
      <c r="C78" s="84"/>
      <c r="D78" s="84"/>
      <c r="E78" s="6"/>
      <c r="F78" s="6"/>
    </row>
    <row r="79" customFormat="false" ht="15.75" hidden="false" customHeight="true" outlineLevel="0" collapsed="false">
      <c r="A79" s="82"/>
      <c r="B79" s="83"/>
      <c r="C79" s="84"/>
      <c r="D79" s="84"/>
      <c r="E79" s="6"/>
      <c r="F79" s="6"/>
    </row>
    <row r="80" customFormat="false" ht="15.75" hidden="false" customHeight="true" outlineLevel="0" collapsed="false">
      <c r="A80" s="82"/>
      <c r="B80" s="83"/>
      <c r="C80" s="84"/>
      <c r="D80" s="84"/>
      <c r="E80" s="6"/>
      <c r="F80" s="6"/>
    </row>
    <row r="81" customFormat="false" ht="15.75" hidden="false" customHeight="true" outlineLevel="0" collapsed="false">
      <c r="A81" s="82"/>
      <c r="B81" s="83"/>
      <c r="C81" s="84"/>
      <c r="D81" s="84"/>
      <c r="E81" s="6"/>
      <c r="F81" s="6"/>
    </row>
    <row r="82" customFormat="false" ht="15.75" hidden="false" customHeight="true" outlineLevel="0" collapsed="false">
      <c r="A82" s="82"/>
      <c r="B82" s="83"/>
      <c r="C82" s="84"/>
      <c r="D82" s="84"/>
      <c r="E82" s="6"/>
      <c r="F82" s="6"/>
    </row>
    <row r="83" customFormat="false" ht="15.75" hidden="false" customHeight="true" outlineLevel="0" collapsed="false">
      <c r="A83" s="82"/>
      <c r="B83" s="83"/>
      <c r="C83" s="84"/>
      <c r="D83" s="84"/>
      <c r="E83" s="6"/>
      <c r="F83" s="6"/>
    </row>
    <row r="84" customFormat="false" ht="15.75" hidden="false" customHeight="true" outlineLevel="0" collapsed="false">
      <c r="A84" s="82"/>
      <c r="B84" s="83"/>
      <c r="C84" s="84"/>
      <c r="D84" s="84"/>
      <c r="E84" s="6"/>
      <c r="F84" s="6"/>
    </row>
    <row r="85" customFormat="false" ht="15.75" hidden="false" customHeight="true" outlineLevel="0" collapsed="false">
      <c r="A85" s="82"/>
      <c r="B85" s="83"/>
      <c r="C85" s="84"/>
      <c r="D85" s="84"/>
      <c r="E85" s="6"/>
      <c r="F85" s="6"/>
    </row>
    <row r="86" customFormat="false" ht="15.75" hidden="false" customHeight="true" outlineLevel="0" collapsed="false">
      <c r="A86" s="82"/>
      <c r="B86" s="83"/>
      <c r="C86" s="84"/>
      <c r="D86" s="84"/>
      <c r="E86" s="6"/>
      <c r="F86" s="6"/>
    </row>
    <row r="87" customFormat="false" ht="15.75" hidden="false" customHeight="true" outlineLevel="0" collapsed="false">
      <c r="A87" s="82"/>
      <c r="B87" s="83"/>
      <c r="C87" s="84"/>
      <c r="D87" s="84"/>
      <c r="E87" s="6"/>
      <c r="F87" s="6"/>
    </row>
    <row r="88" customFormat="false" ht="15.75" hidden="false" customHeight="true" outlineLevel="0" collapsed="false">
      <c r="A88" s="82"/>
      <c r="B88" s="83"/>
      <c r="C88" s="84"/>
      <c r="D88" s="84"/>
      <c r="E88" s="6"/>
      <c r="F88" s="6"/>
    </row>
    <row r="89" customFormat="false" ht="15.75" hidden="false" customHeight="true" outlineLevel="0" collapsed="false">
      <c r="A89" s="82"/>
      <c r="B89" s="83"/>
      <c r="C89" s="84"/>
      <c r="D89" s="84"/>
      <c r="E89" s="6"/>
      <c r="F89" s="6"/>
    </row>
    <row r="90" customFormat="false" ht="15.75" hidden="false" customHeight="true" outlineLevel="0" collapsed="false">
      <c r="A90" s="82"/>
      <c r="B90" s="83"/>
      <c r="C90" s="84"/>
      <c r="D90" s="84"/>
      <c r="E90" s="6"/>
      <c r="F90" s="6"/>
    </row>
    <row r="91" customFormat="false" ht="15.75" hidden="false" customHeight="true" outlineLevel="0" collapsed="false">
      <c r="A91" s="82"/>
      <c r="B91" s="83"/>
      <c r="C91" s="84"/>
      <c r="D91" s="84"/>
      <c r="E91" s="6"/>
      <c r="F91" s="6"/>
    </row>
    <row r="92" customFormat="false" ht="15.75" hidden="false" customHeight="true" outlineLevel="0" collapsed="false">
      <c r="A92" s="82"/>
      <c r="B92" s="83"/>
      <c r="C92" s="84"/>
      <c r="D92" s="84"/>
      <c r="E92" s="6"/>
      <c r="F92" s="6"/>
    </row>
    <row r="93" customFormat="false" ht="15.75" hidden="false" customHeight="true" outlineLevel="0" collapsed="false">
      <c r="A93" s="82"/>
      <c r="B93" s="83"/>
      <c r="C93" s="84"/>
      <c r="D93" s="84"/>
      <c r="E93" s="6"/>
      <c r="F93" s="6"/>
    </row>
    <row r="94" customFormat="false" ht="15.75" hidden="false" customHeight="true" outlineLevel="0" collapsed="false">
      <c r="A94" s="82"/>
      <c r="B94" s="83"/>
      <c r="C94" s="84"/>
      <c r="D94" s="84"/>
      <c r="E94" s="6"/>
      <c r="F94" s="6"/>
    </row>
    <row r="95" customFormat="false" ht="15.75" hidden="false" customHeight="true" outlineLevel="0" collapsed="false">
      <c r="A95" s="82"/>
      <c r="B95" s="83"/>
      <c r="C95" s="84"/>
      <c r="D95" s="84"/>
      <c r="E95" s="6"/>
      <c r="F95" s="6"/>
    </row>
    <row r="96" customFormat="false" ht="15.75" hidden="false" customHeight="true" outlineLevel="0" collapsed="false">
      <c r="A96" s="82"/>
      <c r="B96" s="83"/>
      <c r="C96" s="84"/>
      <c r="D96" s="84"/>
      <c r="E96" s="6"/>
      <c r="F96" s="6"/>
    </row>
    <row r="97" customFormat="false" ht="15.75" hidden="false" customHeight="true" outlineLevel="0" collapsed="false">
      <c r="A97" s="82"/>
      <c r="B97" s="83"/>
      <c r="C97" s="84"/>
      <c r="D97" s="84"/>
      <c r="E97" s="6"/>
      <c r="F97" s="6"/>
    </row>
    <row r="98" customFormat="false" ht="15.75" hidden="false" customHeight="true" outlineLevel="0" collapsed="false">
      <c r="A98" s="82"/>
      <c r="B98" s="83"/>
      <c r="C98" s="84"/>
      <c r="D98" s="84"/>
      <c r="E98" s="6"/>
      <c r="F98" s="6"/>
    </row>
    <row r="99" customFormat="false" ht="15.75" hidden="false" customHeight="true" outlineLevel="0" collapsed="false">
      <c r="A99" s="82"/>
      <c r="B99" s="83"/>
      <c r="C99" s="84"/>
      <c r="D99" s="84"/>
      <c r="E99" s="6"/>
      <c r="F99" s="6"/>
    </row>
    <row r="100" customFormat="false" ht="15.75" hidden="false" customHeight="true" outlineLevel="0" collapsed="false">
      <c r="A100" s="82"/>
      <c r="B100" s="83"/>
      <c r="C100" s="84"/>
      <c r="D100" s="84"/>
      <c r="E100" s="6"/>
      <c r="F100" s="6"/>
    </row>
    <row r="101" customFormat="false" ht="15.75" hidden="false" customHeight="true" outlineLevel="0" collapsed="false">
      <c r="A101" s="82"/>
      <c r="B101" s="83"/>
      <c r="C101" s="84"/>
      <c r="D101" s="84"/>
      <c r="E101" s="6"/>
      <c r="F101" s="6"/>
    </row>
    <row r="102" customFormat="false" ht="15.75" hidden="false" customHeight="true" outlineLevel="0" collapsed="false">
      <c r="A102" s="82"/>
      <c r="B102" s="83"/>
      <c r="C102" s="84"/>
      <c r="D102" s="84"/>
      <c r="E102" s="6"/>
      <c r="F102" s="6"/>
    </row>
    <row r="103" customFormat="false" ht="15.75" hidden="false" customHeight="true" outlineLevel="0" collapsed="false">
      <c r="A103" s="82"/>
      <c r="B103" s="83"/>
      <c r="C103" s="84"/>
      <c r="D103" s="84"/>
      <c r="E103" s="6"/>
      <c r="F103" s="6"/>
    </row>
    <row r="104" customFormat="false" ht="15.75" hidden="false" customHeight="true" outlineLevel="0" collapsed="false">
      <c r="A104" s="82"/>
      <c r="B104" s="83"/>
      <c r="C104" s="84"/>
      <c r="D104" s="84"/>
      <c r="E104" s="6"/>
      <c r="F104" s="6"/>
    </row>
    <row r="105" customFormat="false" ht="15.75" hidden="false" customHeight="true" outlineLevel="0" collapsed="false">
      <c r="A105" s="82"/>
      <c r="B105" s="83"/>
      <c r="C105" s="84"/>
      <c r="D105" s="84"/>
      <c r="E105" s="6"/>
      <c r="F105" s="6"/>
    </row>
    <row r="106" customFormat="false" ht="15.75" hidden="false" customHeight="true" outlineLevel="0" collapsed="false">
      <c r="A106" s="82"/>
      <c r="B106" s="83"/>
      <c r="C106" s="84"/>
      <c r="D106" s="84"/>
      <c r="E106" s="6"/>
      <c r="F106" s="6"/>
    </row>
    <row r="107" customFormat="false" ht="15.75" hidden="false" customHeight="true" outlineLevel="0" collapsed="false">
      <c r="A107" s="82"/>
      <c r="B107" s="83"/>
      <c r="C107" s="84"/>
      <c r="D107" s="84"/>
      <c r="E107" s="6"/>
      <c r="F107" s="6"/>
    </row>
    <row r="108" customFormat="false" ht="15.75" hidden="false" customHeight="true" outlineLevel="0" collapsed="false">
      <c r="A108" s="82"/>
      <c r="B108" s="83"/>
      <c r="C108" s="84"/>
      <c r="D108" s="84"/>
      <c r="E108" s="6"/>
      <c r="F108" s="6"/>
    </row>
    <row r="109" customFormat="false" ht="15.75" hidden="false" customHeight="true" outlineLevel="0" collapsed="false">
      <c r="A109" s="82"/>
      <c r="B109" s="83"/>
      <c r="C109" s="84"/>
      <c r="D109" s="84"/>
      <c r="E109" s="6"/>
      <c r="F109" s="6"/>
    </row>
    <row r="110" customFormat="false" ht="15.75" hidden="false" customHeight="true" outlineLevel="0" collapsed="false">
      <c r="A110" s="82"/>
      <c r="B110" s="83"/>
      <c r="C110" s="84"/>
      <c r="D110" s="84"/>
      <c r="E110" s="6"/>
      <c r="F110" s="6"/>
    </row>
    <row r="111" customFormat="false" ht="15.75" hidden="false" customHeight="true" outlineLevel="0" collapsed="false">
      <c r="A111" s="82"/>
      <c r="B111" s="83"/>
      <c r="C111" s="84"/>
      <c r="D111" s="84"/>
      <c r="E111" s="6"/>
      <c r="F111" s="6"/>
    </row>
    <row r="112" customFormat="false" ht="15.75" hidden="false" customHeight="true" outlineLevel="0" collapsed="false">
      <c r="A112" s="82"/>
      <c r="B112" s="83"/>
      <c r="C112" s="84"/>
      <c r="D112" s="84"/>
      <c r="E112" s="6"/>
      <c r="F112" s="6"/>
    </row>
    <row r="113" customFormat="false" ht="15.75" hidden="false" customHeight="true" outlineLevel="0" collapsed="false">
      <c r="A113" s="82"/>
      <c r="B113" s="83"/>
      <c r="C113" s="84"/>
      <c r="D113" s="84"/>
      <c r="E113" s="6"/>
      <c r="F113" s="6"/>
    </row>
    <row r="114" customFormat="false" ht="15.75" hidden="false" customHeight="true" outlineLevel="0" collapsed="false">
      <c r="A114" s="82"/>
      <c r="B114" s="83"/>
      <c r="C114" s="84"/>
      <c r="D114" s="84"/>
      <c r="E114" s="6"/>
      <c r="F114" s="6"/>
    </row>
    <row r="115" customFormat="false" ht="15.75" hidden="false" customHeight="true" outlineLevel="0" collapsed="false">
      <c r="A115" s="82"/>
      <c r="B115" s="83"/>
      <c r="C115" s="84"/>
      <c r="D115" s="84"/>
      <c r="E115" s="6"/>
      <c r="F115" s="6"/>
    </row>
    <row r="116" customFormat="false" ht="15.75" hidden="false" customHeight="true" outlineLevel="0" collapsed="false">
      <c r="A116" s="82"/>
      <c r="B116" s="83"/>
      <c r="C116" s="84"/>
      <c r="D116" s="84"/>
      <c r="E116" s="6"/>
      <c r="F116" s="6"/>
    </row>
    <row r="117" customFormat="false" ht="15.75" hidden="false" customHeight="true" outlineLevel="0" collapsed="false">
      <c r="A117" s="82"/>
      <c r="B117" s="83"/>
      <c r="C117" s="84"/>
      <c r="D117" s="84"/>
      <c r="E117" s="6"/>
      <c r="F117" s="6"/>
    </row>
    <row r="118" customFormat="false" ht="15.75" hidden="false" customHeight="true" outlineLevel="0" collapsed="false">
      <c r="A118" s="82"/>
      <c r="B118" s="83"/>
      <c r="C118" s="84"/>
      <c r="D118" s="84"/>
      <c r="E118" s="6"/>
      <c r="F118" s="6"/>
    </row>
    <row r="119" customFormat="false" ht="15.75" hidden="false" customHeight="true" outlineLevel="0" collapsed="false">
      <c r="A119" s="82"/>
      <c r="B119" s="83"/>
      <c r="C119" s="84"/>
      <c r="D119" s="84"/>
      <c r="E119" s="6"/>
      <c r="F119" s="6"/>
    </row>
    <row r="120" customFormat="false" ht="15.75" hidden="false" customHeight="true" outlineLevel="0" collapsed="false">
      <c r="A120" s="82"/>
      <c r="B120" s="83"/>
      <c r="C120" s="84"/>
      <c r="D120" s="84"/>
      <c r="E120" s="6"/>
      <c r="F120" s="6"/>
    </row>
    <row r="121" customFormat="false" ht="15.75" hidden="false" customHeight="true" outlineLevel="0" collapsed="false">
      <c r="A121" s="82"/>
      <c r="B121" s="83"/>
      <c r="C121" s="84"/>
      <c r="D121" s="84"/>
      <c r="E121" s="6"/>
      <c r="F121" s="6"/>
    </row>
    <row r="122" customFormat="false" ht="15.75" hidden="false" customHeight="true" outlineLevel="0" collapsed="false">
      <c r="A122" s="82"/>
      <c r="B122" s="83"/>
      <c r="C122" s="84"/>
      <c r="D122" s="84"/>
      <c r="E122" s="6"/>
      <c r="F122" s="6"/>
    </row>
    <row r="123" customFormat="false" ht="15.75" hidden="false" customHeight="true" outlineLevel="0" collapsed="false">
      <c r="A123" s="82"/>
      <c r="B123" s="83"/>
      <c r="C123" s="84"/>
      <c r="D123" s="84"/>
      <c r="E123" s="6"/>
      <c r="F123" s="6"/>
    </row>
    <row r="124" customFormat="false" ht="15.75" hidden="false" customHeight="true" outlineLevel="0" collapsed="false">
      <c r="A124" s="82"/>
      <c r="B124" s="83"/>
      <c r="C124" s="84"/>
      <c r="D124" s="84"/>
      <c r="E124" s="6"/>
      <c r="F124" s="6"/>
    </row>
    <row r="125" customFormat="false" ht="15.75" hidden="false" customHeight="true" outlineLevel="0" collapsed="false">
      <c r="A125" s="82"/>
      <c r="B125" s="83"/>
      <c r="C125" s="84"/>
      <c r="D125" s="84"/>
      <c r="E125" s="6"/>
      <c r="F125" s="6"/>
    </row>
    <row r="126" customFormat="false" ht="15.75" hidden="false" customHeight="true" outlineLevel="0" collapsed="false">
      <c r="A126" s="82"/>
      <c r="B126" s="83"/>
      <c r="C126" s="84"/>
      <c r="D126" s="84"/>
      <c r="E126" s="6"/>
      <c r="F126" s="6"/>
    </row>
    <row r="127" customFormat="false" ht="15.75" hidden="false" customHeight="true" outlineLevel="0" collapsed="false">
      <c r="A127" s="82"/>
      <c r="B127" s="83"/>
      <c r="C127" s="84"/>
      <c r="D127" s="84"/>
      <c r="E127" s="6"/>
      <c r="F127" s="6"/>
    </row>
    <row r="128" customFormat="false" ht="15.75" hidden="false" customHeight="true" outlineLevel="0" collapsed="false">
      <c r="A128" s="82"/>
      <c r="B128" s="83"/>
      <c r="C128" s="84"/>
      <c r="D128" s="84"/>
      <c r="E128" s="6"/>
      <c r="F128" s="6"/>
    </row>
    <row r="129" customFormat="false" ht="15.75" hidden="false" customHeight="true" outlineLevel="0" collapsed="false">
      <c r="A129" s="82"/>
      <c r="B129" s="83"/>
      <c r="C129" s="84"/>
      <c r="D129" s="84"/>
      <c r="E129" s="6"/>
      <c r="F129" s="6"/>
    </row>
    <row r="130" customFormat="false" ht="15.75" hidden="false" customHeight="true" outlineLevel="0" collapsed="false">
      <c r="A130" s="82"/>
      <c r="B130" s="83"/>
      <c r="C130" s="84"/>
      <c r="D130" s="84"/>
      <c r="E130" s="6"/>
      <c r="F130" s="6"/>
    </row>
    <row r="131" customFormat="false" ht="15.75" hidden="false" customHeight="true" outlineLevel="0" collapsed="false">
      <c r="A131" s="82"/>
      <c r="B131" s="83"/>
      <c r="C131" s="84"/>
      <c r="D131" s="84"/>
      <c r="E131" s="6"/>
      <c r="F131" s="6"/>
    </row>
    <row r="132" customFormat="false" ht="15.75" hidden="false" customHeight="true" outlineLevel="0" collapsed="false">
      <c r="A132" s="82"/>
      <c r="B132" s="83"/>
      <c r="C132" s="84"/>
      <c r="D132" s="84"/>
      <c r="E132" s="6"/>
      <c r="F132" s="6"/>
    </row>
    <row r="133" customFormat="false" ht="15.75" hidden="false" customHeight="true" outlineLevel="0" collapsed="false">
      <c r="A133" s="82"/>
      <c r="B133" s="83"/>
      <c r="C133" s="84"/>
      <c r="D133" s="84"/>
      <c r="E133" s="6"/>
      <c r="F133" s="6"/>
    </row>
    <row r="134" customFormat="false" ht="15.75" hidden="false" customHeight="true" outlineLevel="0" collapsed="false">
      <c r="A134" s="82"/>
      <c r="B134" s="83"/>
      <c r="C134" s="84"/>
      <c r="D134" s="84"/>
      <c r="E134" s="6"/>
      <c r="F134" s="6"/>
    </row>
    <row r="135" customFormat="false" ht="15.75" hidden="false" customHeight="true" outlineLevel="0" collapsed="false">
      <c r="A135" s="82"/>
      <c r="B135" s="83"/>
      <c r="C135" s="84"/>
      <c r="D135" s="84"/>
      <c r="E135" s="6"/>
      <c r="F135" s="6"/>
    </row>
    <row r="136" customFormat="false" ht="15.75" hidden="false" customHeight="true" outlineLevel="0" collapsed="false">
      <c r="A136" s="82"/>
      <c r="B136" s="83"/>
      <c r="C136" s="84"/>
      <c r="D136" s="84"/>
      <c r="E136" s="6"/>
      <c r="F136" s="6"/>
    </row>
    <row r="137" customFormat="false" ht="15.75" hidden="false" customHeight="true" outlineLevel="0" collapsed="false">
      <c r="A137" s="82"/>
      <c r="B137" s="83"/>
      <c r="C137" s="84"/>
      <c r="D137" s="84"/>
      <c r="E137" s="6"/>
      <c r="F137" s="6"/>
    </row>
    <row r="138" customFormat="false" ht="15.75" hidden="false" customHeight="true" outlineLevel="0" collapsed="false">
      <c r="A138" s="82"/>
      <c r="B138" s="83"/>
      <c r="C138" s="84"/>
      <c r="D138" s="84"/>
      <c r="E138" s="6"/>
      <c r="F138" s="6"/>
    </row>
    <row r="139" customFormat="false" ht="15.75" hidden="false" customHeight="true" outlineLevel="0" collapsed="false">
      <c r="A139" s="82"/>
      <c r="B139" s="83"/>
      <c r="C139" s="84"/>
      <c r="D139" s="84"/>
      <c r="E139" s="6"/>
      <c r="F139" s="6"/>
    </row>
    <row r="140" customFormat="false" ht="15.75" hidden="false" customHeight="true" outlineLevel="0" collapsed="false">
      <c r="A140" s="82"/>
      <c r="B140" s="83"/>
      <c r="C140" s="84"/>
      <c r="D140" s="84"/>
      <c r="E140" s="6"/>
      <c r="F140" s="6"/>
    </row>
    <row r="141" customFormat="false" ht="15.75" hidden="false" customHeight="true" outlineLevel="0" collapsed="false">
      <c r="A141" s="82"/>
      <c r="B141" s="83"/>
      <c r="C141" s="84"/>
      <c r="D141" s="84"/>
      <c r="E141" s="6"/>
      <c r="F141" s="6"/>
    </row>
    <row r="142" customFormat="false" ht="15.75" hidden="false" customHeight="true" outlineLevel="0" collapsed="false">
      <c r="A142" s="82"/>
      <c r="B142" s="83"/>
      <c r="C142" s="84"/>
      <c r="D142" s="84"/>
      <c r="E142" s="6"/>
      <c r="F142" s="6"/>
    </row>
    <row r="143" customFormat="false" ht="15.75" hidden="false" customHeight="true" outlineLevel="0" collapsed="false">
      <c r="A143" s="82"/>
      <c r="B143" s="83"/>
      <c r="C143" s="84"/>
      <c r="D143" s="84"/>
      <c r="E143" s="6"/>
      <c r="F143" s="6"/>
    </row>
    <row r="144" customFormat="false" ht="15.75" hidden="false" customHeight="true" outlineLevel="0" collapsed="false">
      <c r="A144" s="82"/>
      <c r="B144" s="83"/>
      <c r="C144" s="84"/>
      <c r="D144" s="84"/>
      <c r="E144" s="6"/>
      <c r="F144" s="6"/>
    </row>
    <row r="145" customFormat="false" ht="15.75" hidden="false" customHeight="true" outlineLevel="0" collapsed="false">
      <c r="A145" s="82"/>
      <c r="B145" s="83"/>
      <c r="C145" s="84"/>
      <c r="D145" s="84"/>
      <c r="E145" s="6"/>
      <c r="F145" s="6"/>
    </row>
    <row r="146" customFormat="false" ht="15.75" hidden="false" customHeight="true" outlineLevel="0" collapsed="false">
      <c r="A146" s="82"/>
      <c r="B146" s="83"/>
      <c r="C146" s="84"/>
      <c r="D146" s="84"/>
      <c r="E146" s="6"/>
      <c r="F146" s="6"/>
    </row>
    <row r="147" customFormat="false" ht="15.75" hidden="false" customHeight="true" outlineLevel="0" collapsed="false">
      <c r="A147" s="82"/>
      <c r="B147" s="83"/>
      <c r="C147" s="84"/>
      <c r="D147" s="84"/>
      <c r="E147" s="6"/>
      <c r="F147" s="6"/>
    </row>
    <row r="148" customFormat="false" ht="15.75" hidden="false" customHeight="true" outlineLevel="0" collapsed="false">
      <c r="A148" s="82"/>
      <c r="B148" s="83"/>
      <c r="C148" s="84"/>
      <c r="D148" s="84"/>
      <c r="E148" s="6"/>
      <c r="F148" s="6"/>
    </row>
    <row r="149" customFormat="false" ht="15.75" hidden="false" customHeight="true" outlineLevel="0" collapsed="false">
      <c r="A149" s="82"/>
      <c r="B149" s="83"/>
      <c r="C149" s="84"/>
      <c r="D149" s="84"/>
      <c r="E149" s="6"/>
      <c r="F149" s="6"/>
    </row>
    <row r="150" customFormat="false" ht="15.75" hidden="false" customHeight="true" outlineLevel="0" collapsed="false">
      <c r="A150" s="82"/>
      <c r="B150" s="83"/>
      <c r="C150" s="84"/>
      <c r="D150" s="84"/>
      <c r="E150" s="6"/>
      <c r="F150" s="6"/>
    </row>
    <row r="151" customFormat="false" ht="15.75" hidden="false" customHeight="true" outlineLevel="0" collapsed="false">
      <c r="A151" s="82"/>
      <c r="B151" s="83"/>
      <c r="C151" s="84"/>
      <c r="D151" s="84"/>
      <c r="E151" s="6"/>
      <c r="F151" s="6"/>
    </row>
    <row r="152" customFormat="false" ht="15.75" hidden="false" customHeight="true" outlineLevel="0" collapsed="false">
      <c r="A152" s="82"/>
      <c r="B152" s="83"/>
      <c r="C152" s="84"/>
      <c r="D152" s="84"/>
      <c r="E152" s="6"/>
      <c r="F152" s="6"/>
    </row>
    <row r="153" customFormat="false" ht="15.75" hidden="false" customHeight="true" outlineLevel="0" collapsed="false">
      <c r="A153" s="82"/>
      <c r="B153" s="83"/>
      <c r="C153" s="84"/>
      <c r="D153" s="84"/>
      <c r="E153" s="6"/>
      <c r="F153" s="6"/>
    </row>
    <row r="154" customFormat="false" ht="15.75" hidden="false" customHeight="true" outlineLevel="0" collapsed="false">
      <c r="A154" s="82"/>
      <c r="B154" s="83"/>
      <c r="C154" s="84"/>
      <c r="D154" s="84"/>
      <c r="E154" s="6"/>
      <c r="F154" s="6"/>
    </row>
    <row r="155" customFormat="false" ht="15.75" hidden="false" customHeight="true" outlineLevel="0" collapsed="false">
      <c r="A155" s="82"/>
      <c r="B155" s="83"/>
      <c r="C155" s="84"/>
      <c r="D155" s="84"/>
      <c r="E155" s="6"/>
      <c r="F155" s="6"/>
    </row>
    <row r="156" customFormat="false" ht="15.75" hidden="false" customHeight="true" outlineLevel="0" collapsed="false">
      <c r="A156" s="82"/>
      <c r="B156" s="83"/>
      <c r="C156" s="84"/>
      <c r="D156" s="84"/>
      <c r="E156" s="6"/>
      <c r="F156" s="6"/>
    </row>
    <row r="157" customFormat="false" ht="15.75" hidden="false" customHeight="true" outlineLevel="0" collapsed="false">
      <c r="A157" s="82"/>
      <c r="B157" s="83"/>
      <c r="C157" s="84"/>
      <c r="D157" s="84"/>
      <c r="E157" s="6"/>
      <c r="F157" s="6"/>
    </row>
    <row r="158" customFormat="false" ht="15.75" hidden="false" customHeight="true" outlineLevel="0" collapsed="false">
      <c r="A158" s="82"/>
      <c r="B158" s="83"/>
      <c r="C158" s="84"/>
      <c r="D158" s="84"/>
      <c r="E158" s="6"/>
      <c r="F158" s="6"/>
    </row>
    <row r="159" customFormat="false" ht="15.75" hidden="false" customHeight="true" outlineLevel="0" collapsed="false">
      <c r="A159" s="82"/>
      <c r="B159" s="83"/>
      <c r="C159" s="84"/>
      <c r="D159" s="84"/>
      <c r="E159" s="6"/>
      <c r="F159" s="6"/>
    </row>
    <row r="160" customFormat="false" ht="15.75" hidden="false" customHeight="true" outlineLevel="0" collapsed="false">
      <c r="A160" s="82"/>
      <c r="B160" s="83"/>
      <c r="C160" s="84"/>
      <c r="D160" s="84"/>
      <c r="E160" s="6"/>
      <c r="F160" s="6"/>
    </row>
    <row r="161" customFormat="false" ht="15.75" hidden="false" customHeight="true" outlineLevel="0" collapsed="false">
      <c r="A161" s="82"/>
      <c r="B161" s="83"/>
      <c r="C161" s="84"/>
      <c r="D161" s="84"/>
      <c r="E161" s="6"/>
      <c r="F161" s="6"/>
    </row>
    <row r="162" customFormat="false" ht="15.75" hidden="false" customHeight="true" outlineLevel="0" collapsed="false">
      <c r="A162" s="82"/>
      <c r="B162" s="83"/>
      <c r="C162" s="84"/>
      <c r="D162" s="84"/>
      <c r="E162" s="6"/>
      <c r="F162" s="6"/>
    </row>
    <row r="163" customFormat="false" ht="15.75" hidden="false" customHeight="true" outlineLevel="0" collapsed="false">
      <c r="A163" s="82"/>
      <c r="B163" s="83"/>
      <c r="C163" s="84"/>
      <c r="D163" s="84"/>
      <c r="E163" s="6"/>
      <c r="F163" s="6"/>
    </row>
    <row r="164" customFormat="false" ht="15.75" hidden="false" customHeight="true" outlineLevel="0" collapsed="false">
      <c r="A164" s="82"/>
      <c r="B164" s="83"/>
      <c r="C164" s="84"/>
      <c r="D164" s="84"/>
      <c r="E164" s="6"/>
      <c r="F164" s="6"/>
    </row>
    <row r="165" customFormat="false" ht="15.75" hidden="false" customHeight="true" outlineLevel="0" collapsed="false">
      <c r="A165" s="82"/>
      <c r="B165" s="83"/>
      <c r="C165" s="84"/>
      <c r="D165" s="84"/>
      <c r="E165" s="6"/>
      <c r="F165" s="6"/>
    </row>
    <row r="166" customFormat="false" ht="15.75" hidden="false" customHeight="true" outlineLevel="0" collapsed="false">
      <c r="A166" s="82"/>
      <c r="B166" s="83"/>
      <c r="C166" s="84"/>
      <c r="D166" s="84"/>
      <c r="E166" s="6"/>
      <c r="F166" s="6"/>
    </row>
    <row r="167" customFormat="false" ht="15.75" hidden="false" customHeight="true" outlineLevel="0" collapsed="false">
      <c r="A167" s="82"/>
      <c r="B167" s="83"/>
      <c r="C167" s="84"/>
      <c r="D167" s="84"/>
      <c r="E167" s="6"/>
      <c r="F167" s="6"/>
    </row>
    <row r="168" customFormat="false" ht="15.75" hidden="false" customHeight="true" outlineLevel="0" collapsed="false">
      <c r="A168" s="82"/>
      <c r="B168" s="83"/>
      <c r="C168" s="84"/>
      <c r="D168" s="84"/>
      <c r="E168" s="6"/>
      <c r="F168" s="6"/>
    </row>
    <row r="169" customFormat="false" ht="15.75" hidden="false" customHeight="true" outlineLevel="0" collapsed="false">
      <c r="A169" s="82"/>
      <c r="B169" s="83"/>
      <c r="C169" s="84"/>
      <c r="D169" s="84"/>
      <c r="E169" s="6"/>
      <c r="F169" s="6"/>
    </row>
    <row r="170" customFormat="false" ht="15.75" hidden="false" customHeight="true" outlineLevel="0" collapsed="false">
      <c r="A170" s="82"/>
      <c r="B170" s="83"/>
      <c r="C170" s="84"/>
      <c r="D170" s="84"/>
      <c r="E170" s="6"/>
      <c r="F170" s="6"/>
    </row>
    <row r="171" customFormat="false" ht="15.75" hidden="false" customHeight="true" outlineLevel="0" collapsed="false">
      <c r="A171" s="82"/>
      <c r="B171" s="83"/>
      <c r="C171" s="84"/>
      <c r="D171" s="84"/>
      <c r="E171" s="6"/>
      <c r="F171" s="6"/>
    </row>
    <row r="172" customFormat="false" ht="15.75" hidden="false" customHeight="true" outlineLevel="0" collapsed="false">
      <c r="A172" s="82"/>
      <c r="B172" s="83"/>
      <c r="C172" s="84"/>
      <c r="D172" s="84"/>
      <c r="E172" s="6"/>
      <c r="F172" s="6"/>
    </row>
    <row r="173" customFormat="false" ht="15.75" hidden="false" customHeight="true" outlineLevel="0" collapsed="false">
      <c r="A173" s="82"/>
      <c r="B173" s="83"/>
      <c r="C173" s="84"/>
      <c r="D173" s="84"/>
      <c r="E173" s="6"/>
      <c r="F173" s="6"/>
    </row>
    <row r="174" customFormat="false" ht="15.75" hidden="false" customHeight="true" outlineLevel="0" collapsed="false">
      <c r="A174" s="82"/>
      <c r="B174" s="83"/>
      <c r="C174" s="84"/>
      <c r="D174" s="84"/>
      <c r="E174" s="6"/>
      <c r="F174" s="6"/>
    </row>
    <row r="175" customFormat="false" ht="15.75" hidden="false" customHeight="true" outlineLevel="0" collapsed="false">
      <c r="A175" s="82"/>
      <c r="B175" s="83"/>
      <c r="C175" s="84"/>
      <c r="D175" s="84"/>
      <c r="E175" s="6"/>
      <c r="F175" s="6"/>
    </row>
    <row r="176" customFormat="false" ht="15.75" hidden="false" customHeight="true" outlineLevel="0" collapsed="false">
      <c r="A176" s="82"/>
      <c r="B176" s="83"/>
      <c r="C176" s="84"/>
      <c r="D176" s="84"/>
      <c r="E176" s="6"/>
      <c r="F176" s="6"/>
    </row>
    <row r="177" customFormat="false" ht="15.75" hidden="false" customHeight="true" outlineLevel="0" collapsed="false">
      <c r="A177" s="82"/>
      <c r="B177" s="83"/>
      <c r="C177" s="84"/>
      <c r="D177" s="84"/>
      <c r="E177" s="6"/>
      <c r="F177" s="6"/>
    </row>
    <row r="178" customFormat="false" ht="15.75" hidden="false" customHeight="true" outlineLevel="0" collapsed="false">
      <c r="A178" s="82"/>
      <c r="B178" s="83"/>
      <c r="C178" s="84"/>
      <c r="D178" s="84"/>
      <c r="E178" s="6"/>
      <c r="F178" s="6"/>
    </row>
    <row r="179" customFormat="false" ht="15.75" hidden="false" customHeight="true" outlineLevel="0" collapsed="false">
      <c r="A179" s="82"/>
      <c r="B179" s="83"/>
      <c r="C179" s="84"/>
      <c r="D179" s="84"/>
      <c r="E179" s="6"/>
      <c r="F179" s="6"/>
    </row>
    <row r="180" customFormat="false" ht="15.75" hidden="false" customHeight="true" outlineLevel="0" collapsed="false">
      <c r="A180" s="82"/>
      <c r="B180" s="83"/>
      <c r="C180" s="84"/>
      <c r="D180" s="84"/>
      <c r="E180" s="6"/>
      <c r="F180" s="6"/>
    </row>
    <row r="181" customFormat="false" ht="15.75" hidden="false" customHeight="true" outlineLevel="0" collapsed="false">
      <c r="A181" s="82"/>
      <c r="B181" s="83"/>
      <c r="C181" s="84"/>
      <c r="D181" s="84"/>
      <c r="E181" s="6"/>
      <c r="F181" s="6"/>
    </row>
    <row r="182" customFormat="false" ht="15.75" hidden="false" customHeight="true" outlineLevel="0" collapsed="false">
      <c r="A182" s="82"/>
      <c r="B182" s="83"/>
      <c r="C182" s="84"/>
      <c r="D182" s="84"/>
      <c r="E182" s="6"/>
      <c r="F182" s="6"/>
    </row>
    <row r="183" customFormat="false" ht="15.75" hidden="false" customHeight="true" outlineLevel="0" collapsed="false">
      <c r="A183" s="82"/>
      <c r="B183" s="83"/>
      <c r="C183" s="84"/>
      <c r="D183" s="84"/>
      <c r="E183" s="6"/>
      <c r="F183" s="6"/>
    </row>
    <row r="184" customFormat="false" ht="15.75" hidden="false" customHeight="true" outlineLevel="0" collapsed="false">
      <c r="A184" s="82"/>
      <c r="B184" s="83"/>
      <c r="C184" s="84"/>
      <c r="D184" s="84"/>
      <c r="E184" s="6"/>
      <c r="F184" s="6"/>
    </row>
    <row r="185" customFormat="false" ht="15.75" hidden="false" customHeight="true" outlineLevel="0" collapsed="false">
      <c r="A185" s="82"/>
      <c r="B185" s="83"/>
      <c r="C185" s="84"/>
      <c r="D185" s="84"/>
      <c r="E185" s="6"/>
      <c r="F185" s="6"/>
    </row>
    <row r="186" customFormat="false" ht="15.75" hidden="false" customHeight="true" outlineLevel="0" collapsed="false">
      <c r="A186" s="82"/>
      <c r="B186" s="83"/>
      <c r="C186" s="84"/>
      <c r="D186" s="84"/>
      <c r="E186" s="6"/>
      <c r="F186" s="6"/>
    </row>
    <row r="187" customFormat="false" ht="15.75" hidden="false" customHeight="true" outlineLevel="0" collapsed="false">
      <c r="A187" s="82"/>
      <c r="B187" s="83"/>
      <c r="C187" s="84"/>
      <c r="D187" s="84"/>
      <c r="E187" s="6"/>
      <c r="F187" s="6"/>
    </row>
    <row r="188" customFormat="false" ht="15.75" hidden="false" customHeight="true" outlineLevel="0" collapsed="false">
      <c r="A188" s="82"/>
      <c r="B188" s="83"/>
      <c r="C188" s="84"/>
      <c r="D188" s="84"/>
      <c r="E188" s="6"/>
      <c r="F188" s="6"/>
    </row>
    <row r="189" customFormat="false" ht="15.75" hidden="false" customHeight="true" outlineLevel="0" collapsed="false">
      <c r="A189" s="82"/>
      <c r="B189" s="83"/>
      <c r="C189" s="84"/>
      <c r="D189" s="84"/>
      <c r="E189" s="6"/>
      <c r="F189" s="6"/>
    </row>
    <row r="190" customFormat="false" ht="15.75" hidden="false" customHeight="true" outlineLevel="0" collapsed="false">
      <c r="A190" s="82"/>
      <c r="B190" s="83"/>
      <c r="C190" s="84"/>
      <c r="D190" s="84"/>
      <c r="E190" s="6"/>
      <c r="F190" s="6"/>
    </row>
    <row r="191" customFormat="false" ht="15.75" hidden="false" customHeight="true" outlineLevel="0" collapsed="false">
      <c r="A191" s="82"/>
      <c r="B191" s="83"/>
      <c r="C191" s="84"/>
      <c r="D191" s="84"/>
      <c r="E191" s="6"/>
      <c r="F191" s="6"/>
    </row>
    <row r="192" customFormat="false" ht="15.75" hidden="false" customHeight="true" outlineLevel="0" collapsed="false">
      <c r="A192" s="82"/>
      <c r="B192" s="83"/>
      <c r="C192" s="84"/>
      <c r="D192" s="84"/>
      <c r="E192" s="6"/>
      <c r="F192" s="6"/>
    </row>
    <row r="193" customFormat="false" ht="15.75" hidden="false" customHeight="true" outlineLevel="0" collapsed="false">
      <c r="A193" s="82"/>
      <c r="B193" s="83"/>
      <c r="C193" s="84"/>
      <c r="D193" s="84"/>
      <c r="E193" s="6"/>
      <c r="F193" s="6"/>
    </row>
    <row r="194" customFormat="false" ht="15.75" hidden="false" customHeight="true" outlineLevel="0" collapsed="false">
      <c r="A194" s="82"/>
      <c r="B194" s="83"/>
      <c r="C194" s="84"/>
      <c r="D194" s="84"/>
      <c r="E194" s="6"/>
      <c r="F194" s="6"/>
    </row>
    <row r="195" customFormat="false" ht="15.75" hidden="false" customHeight="true" outlineLevel="0" collapsed="false">
      <c r="A195" s="82"/>
      <c r="B195" s="83"/>
      <c r="C195" s="84"/>
      <c r="D195" s="84"/>
      <c r="E195" s="6"/>
      <c r="F195" s="6"/>
    </row>
    <row r="196" customFormat="false" ht="15.75" hidden="false" customHeight="true" outlineLevel="0" collapsed="false">
      <c r="A196" s="82"/>
      <c r="B196" s="83"/>
      <c r="C196" s="84"/>
      <c r="D196" s="84"/>
      <c r="E196" s="6"/>
      <c r="F196" s="6"/>
    </row>
    <row r="197" customFormat="false" ht="15.75" hidden="false" customHeight="true" outlineLevel="0" collapsed="false">
      <c r="A197" s="82"/>
      <c r="B197" s="83"/>
      <c r="C197" s="84"/>
      <c r="D197" s="84"/>
      <c r="E197" s="6"/>
      <c r="F197" s="6"/>
    </row>
    <row r="198" customFormat="false" ht="15.75" hidden="false" customHeight="true" outlineLevel="0" collapsed="false">
      <c r="A198" s="82"/>
      <c r="B198" s="83"/>
      <c r="C198" s="84"/>
      <c r="D198" s="84"/>
      <c r="E198" s="6"/>
      <c r="F198" s="6"/>
    </row>
    <row r="199" customFormat="false" ht="15.75" hidden="false" customHeight="true" outlineLevel="0" collapsed="false">
      <c r="A199" s="82"/>
      <c r="B199" s="83"/>
      <c r="C199" s="84"/>
      <c r="D199" s="84"/>
      <c r="E199" s="6"/>
      <c r="F199" s="6"/>
    </row>
    <row r="200" customFormat="false" ht="15.75" hidden="false" customHeight="true" outlineLevel="0" collapsed="false">
      <c r="A200" s="82"/>
      <c r="B200" s="83"/>
      <c r="C200" s="84"/>
      <c r="D200" s="84"/>
      <c r="E200" s="6"/>
      <c r="F200" s="6"/>
    </row>
    <row r="201" customFormat="false" ht="15.75" hidden="false" customHeight="true" outlineLevel="0" collapsed="false">
      <c r="A201" s="82"/>
      <c r="B201" s="83"/>
      <c r="C201" s="84"/>
      <c r="D201" s="84"/>
      <c r="E201" s="6"/>
      <c r="F201" s="6"/>
    </row>
    <row r="202" customFormat="false" ht="15.75" hidden="false" customHeight="true" outlineLevel="0" collapsed="false">
      <c r="A202" s="82"/>
      <c r="B202" s="83"/>
      <c r="C202" s="84"/>
      <c r="D202" s="84"/>
      <c r="E202" s="6"/>
      <c r="F202" s="6"/>
    </row>
    <row r="203" customFormat="false" ht="15.75" hidden="false" customHeight="true" outlineLevel="0" collapsed="false">
      <c r="A203" s="82"/>
      <c r="B203" s="83"/>
      <c r="C203" s="84"/>
      <c r="D203" s="84"/>
      <c r="E203" s="6"/>
      <c r="F203" s="6"/>
    </row>
    <row r="204" customFormat="false" ht="15.75" hidden="false" customHeight="true" outlineLevel="0" collapsed="false">
      <c r="A204" s="82"/>
      <c r="B204" s="83"/>
      <c r="C204" s="84"/>
      <c r="D204" s="84"/>
      <c r="E204" s="6"/>
      <c r="F204" s="6"/>
    </row>
    <row r="205" customFormat="false" ht="15.75" hidden="false" customHeight="true" outlineLevel="0" collapsed="false">
      <c r="A205" s="82"/>
      <c r="B205" s="83"/>
      <c r="C205" s="84"/>
      <c r="D205" s="84"/>
      <c r="E205" s="6"/>
      <c r="F205" s="6"/>
    </row>
    <row r="206" customFormat="false" ht="15.75" hidden="false" customHeight="true" outlineLevel="0" collapsed="false">
      <c r="A206" s="82"/>
      <c r="B206" s="83"/>
      <c r="C206" s="84"/>
      <c r="D206" s="84"/>
      <c r="E206" s="6"/>
      <c r="F206" s="6"/>
    </row>
    <row r="207" customFormat="false" ht="15.75" hidden="false" customHeight="true" outlineLevel="0" collapsed="false">
      <c r="A207" s="82"/>
      <c r="B207" s="83"/>
      <c r="C207" s="84"/>
      <c r="D207" s="84"/>
      <c r="E207" s="6"/>
      <c r="F207" s="6"/>
    </row>
    <row r="208" customFormat="false" ht="15.75" hidden="false" customHeight="true" outlineLevel="0" collapsed="false">
      <c r="A208" s="82"/>
      <c r="B208" s="83"/>
      <c r="C208" s="84"/>
      <c r="D208" s="84"/>
      <c r="E208" s="6"/>
      <c r="F208" s="6"/>
    </row>
    <row r="209" customFormat="false" ht="15.75" hidden="false" customHeight="true" outlineLevel="0" collapsed="false">
      <c r="A209" s="82"/>
      <c r="B209" s="83"/>
      <c r="C209" s="84"/>
      <c r="D209" s="84"/>
      <c r="E209" s="6"/>
      <c r="F209" s="6"/>
    </row>
    <row r="210" customFormat="false" ht="15.75" hidden="false" customHeight="true" outlineLevel="0" collapsed="false">
      <c r="A210" s="82"/>
      <c r="B210" s="83"/>
      <c r="C210" s="84"/>
      <c r="D210" s="84"/>
      <c r="E210" s="6"/>
      <c r="F210" s="6"/>
    </row>
    <row r="211" customFormat="false" ht="15.75" hidden="false" customHeight="true" outlineLevel="0" collapsed="false">
      <c r="A211" s="82"/>
      <c r="B211" s="83"/>
      <c r="C211" s="84"/>
      <c r="D211" s="84"/>
      <c r="E211" s="6"/>
      <c r="F211" s="6"/>
    </row>
    <row r="212" customFormat="false" ht="15.75" hidden="false" customHeight="true" outlineLevel="0" collapsed="false">
      <c r="A212" s="82"/>
      <c r="B212" s="83"/>
      <c r="C212" s="84"/>
      <c r="D212" s="84"/>
      <c r="E212" s="6"/>
      <c r="F212" s="6"/>
    </row>
    <row r="213" customFormat="false" ht="15.75" hidden="false" customHeight="true" outlineLevel="0" collapsed="false">
      <c r="A213" s="82"/>
      <c r="B213" s="83"/>
      <c r="C213" s="84"/>
      <c r="D213" s="84"/>
      <c r="E213" s="6"/>
      <c r="F213" s="6"/>
    </row>
    <row r="214" customFormat="false" ht="15.75" hidden="false" customHeight="true" outlineLevel="0" collapsed="false">
      <c r="A214" s="82"/>
      <c r="B214" s="83"/>
      <c r="C214" s="84"/>
      <c r="D214" s="84"/>
      <c r="E214" s="6"/>
      <c r="F214" s="6"/>
    </row>
    <row r="215" customFormat="false" ht="15.75" hidden="false" customHeight="true" outlineLevel="0" collapsed="false">
      <c r="A215" s="82"/>
      <c r="B215" s="83"/>
      <c r="C215" s="84"/>
      <c r="D215" s="84"/>
      <c r="E215" s="6"/>
      <c r="F215" s="6"/>
    </row>
    <row r="216" customFormat="false" ht="15.75" hidden="false" customHeight="true" outlineLevel="0" collapsed="false">
      <c r="A216" s="82"/>
      <c r="B216" s="83"/>
      <c r="C216" s="84"/>
      <c r="D216" s="84"/>
      <c r="E216" s="6"/>
      <c r="F216" s="6"/>
    </row>
    <row r="217" customFormat="false" ht="15.75" hidden="false" customHeight="true" outlineLevel="0" collapsed="false">
      <c r="A217" s="82"/>
      <c r="B217" s="83"/>
      <c r="C217" s="84"/>
      <c r="D217" s="84"/>
      <c r="E217" s="6"/>
      <c r="F217" s="6"/>
    </row>
    <row r="218" customFormat="false" ht="15.75" hidden="false" customHeight="true" outlineLevel="0" collapsed="false">
      <c r="A218" s="82"/>
      <c r="B218" s="83"/>
      <c r="C218" s="84"/>
      <c r="D218" s="84"/>
      <c r="E218" s="6"/>
      <c r="F218" s="6"/>
    </row>
    <row r="219" customFormat="false" ht="15.75" hidden="false" customHeight="true" outlineLevel="0" collapsed="false">
      <c r="A219" s="82"/>
      <c r="B219" s="83"/>
      <c r="C219" s="84"/>
      <c r="D219" s="84"/>
      <c r="E219" s="6"/>
      <c r="F219" s="6"/>
    </row>
    <row r="220" customFormat="false" ht="15.75" hidden="false" customHeight="true" outlineLevel="0" collapsed="false">
      <c r="A220" s="82"/>
      <c r="B220" s="83"/>
      <c r="C220" s="84"/>
      <c r="D220" s="84"/>
      <c r="E220" s="6"/>
      <c r="F220" s="6"/>
    </row>
    <row r="221" customFormat="false" ht="15.75" hidden="false" customHeight="true" outlineLevel="0" collapsed="false">
      <c r="A221" s="82"/>
      <c r="B221" s="83"/>
      <c r="C221" s="84"/>
      <c r="D221" s="84"/>
      <c r="E221" s="6"/>
      <c r="F221" s="6"/>
    </row>
    <row r="222" customFormat="false" ht="15.75" hidden="false" customHeight="true" outlineLevel="0" collapsed="false">
      <c r="A222" s="82"/>
      <c r="B222" s="83"/>
      <c r="C222" s="84"/>
      <c r="D222" s="84"/>
      <c r="E222" s="6"/>
      <c r="F222" s="6"/>
    </row>
    <row r="223" customFormat="false" ht="15.75" hidden="false" customHeight="true" outlineLevel="0" collapsed="false">
      <c r="A223" s="82"/>
      <c r="B223" s="83"/>
      <c r="C223" s="84"/>
      <c r="D223" s="84"/>
      <c r="E223" s="6"/>
      <c r="F223" s="6"/>
    </row>
    <row r="224" customFormat="false" ht="15.75" hidden="false" customHeight="true" outlineLevel="0" collapsed="false">
      <c r="A224" s="82"/>
      <c r="B224" s="83"/>
      <c r="C224" s="84"/>
      <c r="D224" s="84"/>
      <c r="E224" s="6"/>
      <c r="F224" s="6"/>
    </row>
    <row r="225" customFormat="false" ht="15.75" hidden="false" customHeight="true" outlineLevel="0" collapsed="false">
      <c r="A225" s="82"/>
      <c r="B225" s="83"/>
      <c r="C225" s="84"/>
      <c r="D225" s="84"/>
      <c r="E225" s="6"/>
      <c r="F225" s="6"/>
    </row>
    <row r="226" customFormat="false" ht="15.75" hidden="false" customHeight="true" outlineLevel="0" collapsed="false">
      <c r="A226" s="82"/>
      <c r="B226" s="83"/>
      <c r="C226" s="84"/>
      <c r="D226" s="84"/>
      <c r="E226" s="6"/>
      <c r="F226" s="6"/>
    </row>
    <row r="227" customFormat="false" ht="15.75" hidden="false" customHeight="true" outlineLevel="0" collapsed="false">
      <c r="A227" s="82"/>
      <c r="B227" s="83"/>
      <c r="C227" s="84"/>
      <c r="D227" s="84"/>
      <c r="E227" s="6"/>
      <c r="F227" s="6"/>
    </row>
    <row r="228" customFormat="false" ht="15.75" hidden="false" customHeight="true" outlineLevel="0" collapsed="false">
      <c r="A228" s="82"/>
      <c r="B228" s="83"/>
      <c r="C228" s="84"/>
      <c r="D228" s="84"/>
      <c r="E228" s="6"/>
      <c r="F228" s="6"/>
    </row>
    <row r="229" customFormat="false" ht="15.75" hidden="false" customHeight="true" outlineLevel="0" collapsed="false">
      <c r="A229" s="82"/>
      <c r="B229" s="83"/>
      <c r="C229" s="84"/>
      <c r="D229" s="84"/>
      <c r="E229" s="6"/>
      <c r="F229" s="6"/>
    </row>
    <row r="230" customFormat="false" ht="15.75" hidden="false" customHeight="true" outlineLevel="0" collapsed="false">
      <c r="A230" s="82"/>
      <c r="B230" s="83"/>
      <c r="C230" s="84"/>
      <c r="D230" s="84"/>
      <c r="E230" s="6"/>
      <c r="F230" s="6"/>
    </row>
    <row r="231" customFormat="false" ht="15.75" hidden="false" customHeight="true" outlineLevel="0" collapsed="false">
      <c r="A231" s="82"/>
      <c r="B231" s="83"/>
      <c r="C231" s="84"/>
      <c r="D231" s="84"/>
      <c r="E231" s="6"/>
      <c r="F231" s="6"/>
    </row>
    <row r="232" customFormat="false" ht="15.75" hidden="false" customHeight="true" outlineLevel="0" collapsed="false">
      <c r="A232" s="82"/>
      <c r="B232" s="83"/>
      <c r="C232" s="84"/>
      <c r="D232" s="84"/>
      <c r="E232" s="6"/>
      <c r="F232" s="6"/>
    </row>
    <row r="233" customFormat="false" ht="15.75" hidden="false" customHeight="true" outlineLevel="0" collapsed="false">
      <c r="A233" s="82"/>
      <c r="B233" s="83"/>
      <c r="C233" s="84"/>
      <c r="D233" s="84"/>
      <c r="E233" s="6"/>
      <c r="F233" s="6"/>
    </row>
    <row r="234" customFormat="false" ht="15.75" hidden="false" customHeight="true" outlineLevel="0" collapsed="false">
      <c r="A234" s="82"/>
      <c r="B234" s="83"/>
      <c r="C234" s="84"/>
      <c r="D234" s="84"/>
      <c r="E234" s="6"/>
      <c r="F234" s="6"/>
    </row>
    <row r="235" customFormat="false" ht="15.75" hidden="false" customHeight="true" outlineLevel="0" collapsed="false">
      <c r="A235" s="82"/>
      <c r="B235" s="83"/>
      <c r="C235" s="84"/>
      <c r="D235" s="84"/>
      <c r="E235" s="6"/>
      <c r="F235" s="6"/>
    </row>
    <row r="236" customFormat="false" ht="15.75" hidden="false" customHeight="true" outlineLevel="0" collapsed="false">
      <c r="A236" s="82"/>
      <c r="B236" s="83"/>
      <c r="C236" s="84"/>
      <c r="D236" s="84"/>
      <c r="E236" s="6"/>
      <c r="F236" s="6"/>
    </row>
    <row r="237" customFormat="false" ht="15.75" hidden="false" customHeight="true" outlineLevel="0" collapsed="false">
      <c r="A237" s="82"/>
      <c r="B237" s="83"/>
      <c r="C237" s="84"/>
      <c r="D237" s="84"/>
      <c r="E237" s="6"/>
      <c r="F237" s="6"/>
    </row>
    <row r="238" customFormat="false" ht="15.75" hidden="false" customHeight="true" outlineLevel="0" collapsed="false">
      <c r="A238" s="82"/>
      <c r="B238" s="83"/>
      <c r="C238" s="84"/>
      <c r="D238" s="84"/>
      <c r="E238" s="6"/>
      <c r="F238" s="6"/>
    </row>
    <row r="239" customFormat="false" ht="15.75" hidden="false" customHeight="true" outlineLevel="0" collapsed="false">
      <c r="A239" s="82"/>
      <c r="B239" s="83"/>
      <c r="C239" s="84"/>
      <c r="D239" s="84"/>
      <c r="E239" s="6"/>
      <c r="F239" s="6"/>
    </row>
    <row r="240" customFormat="false" ht="15.75" hidden="false" customHeight="true" outlineLevel="0" collapsed="false">
      <c r="A240" s="82"/>
      <c r="B240" s="83"/>
      <c r="C240" s="84"/>
      <c r="D240" s="84"/>
      <c r="E240" s="6"/>
      <c r="F240" s="6"/>
    </row>
    <row r="241" customFormat="false" ht="15.75" hidden="false" customHeight="true" outlineLevel="0" collapsed="false">
      <c r="A241" s="82"/>
      <c r="B241" s="83"/>
      <c r="C241" s="84"/>
      <c r="D241" s="84"/>
      <c r="E241" s="6"/>
      <c r="F241" s="6"/>
    </row>
    <row r="242" customFormat="false" ht="15.75" hidden="false" customHeight="true" outlineLevel="0" collapsed="false">
      <c r="A242" s="82"/>
      <c r="B242" s="83"/>
      <c r="C242" s="84"/>
      <c r="D242" s="84"/>
      <c r="E242" s="6"/>
      <c r="F242" s="6"/>
    </row>
    <row r="243" customFormat="false" ht="15.75" hidden="false" customHeight="true" outlineLevel="0" collapsed="false">
      <c r="A243" s="82"/>
      <c r="B243" s="83"/>
      <c r="C243" s="84"/>
      <c r="D243" s="84"/>
      <c r="E243" s="6"/>
      <c r="F243" s="6"/>
    </row>
    <row r="244" customFormat="false" ht="15.75" hidden="false" customHeight="true" outlineLevel="0" collapsed="false">
      <c r="A244" s="82"/>
      <c r="B244" s="83"/>
      <c r="C244" s="84"/>
      <c r="D244" s="84"/>
      <c r="E244" s="6"/>
      <c r="F244" s="6"/>
    </row>
    <row r="245" customFormat="false" ht="15.75" hidden="false" customHeight="true" outlineLevel="0" collapsed="false">
      <c r="A245" s="82"/>
      <c r="B245" s="83"/>
      <c r="C245" s="84"/>
      <c r="D245" s="84"/>
      <c r="E245" s="6"/>
      <c r="F245" s="6"/>
    </row>
    <row r="246" customFormat="false" ht="15.75" hidden="false" customHeight="true" outlineLevel="0" collapsed="false">
      <c r="A246" s="82"/>
      <c r="B246" s="83"/>
      <c r="C246" s="84"/>
      <c r="D246" s="84"/>
      <c r="E246" s="6"/>
      <c r="F246" s="6"/>
    </row>
    <row r="247" customFormat="false" ht="15.75" hidden="false" customHeight="true" outlineLevel="0" collapsed="false">
      <c r="A247" s="82"/>
      <c r="B247" s="83"/>
      <c r="C247" s="84"/>
      <c r="D247" s="84"/>
      <c r="E247" s="6"/>
      <c r="F247" s="6"/>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7109375" defaultRowHeight="15" zeroHeight="false" outlineLevelRow="0" outlineLevelCol="0"/>
  <cols>
    <col collapsed="false" customWidth="true" hidden="false" outlineLevel="0" max="1" min="1" style="0" width="36.65"/>
    <col collapsed="false" customWidth="true" hidden="false" outlineLevel="0" max="2" min="2" style="0" width="56.66"/>
    <col collapsed="false" customWidth="true" hidden="false" outlineLevel="0" max="3" min="3" style="0" width="26.66"/>
    <col collapsed="false" customWidth="true" hidden="false" outlineLevel="0" max="4" min="4" style="0" width="80.66"/>
  </cols>
  <sheetData>
    <row r="1" customFormat="false" ht="19" hidden="false" customHeight="false" outlineLevel="0" collapsed="false">
      <c r="A1" s="85" t="s">
        <v>331</v>
      </c>
      <c r="B1" s="85"/>
      <c r="C1" s="85"/>
      <c r="D1" s="85"/>
    </row>
    <row r="2" customFormat="false" ht="16" hidden="false" customHeight="false" outlineLevel="0" collapsed="false">
      <c r="A2" s="86" t="s">
        <v>332</v>
      </c>
      <c r="B2" s="87"/>
      <c r="C2" s="87"/>
      <c r="D2" s="87"/>
    </row>
    <row r="3" customFormat="false" ht="16" hidden="false" customHeight="false" outlineLevel="0" collapsed="false">
      <c r="A3" s="86" t="s">
        <v>333</v>
      </c>
      <c r="B3" s="88"/>
      <c r="C3" s="88"/>
      <c r="D3" s="88"/>
    </row>
    <row r="4" customFormat="false" ht="16" hidden="false" customHeight="false" outlineLevel="0" collapsed="false">
      <c r="A4" s="86" t="s">
        <v>334</v>
      </c>
      <c r="B4" s="88"/>
      <c r="C4" s="88"/>
      <c r="D4" s="88"/>
    </row>
    <row r="5" customFormat="false" ht="16" hidden="false" customHeight="false" outlineLevel="0" collapsed="false">
      <c r="A5" s="86"/>
      <c r="B5" s="89"/>
      <c r="C5" s="89"/>
      <c r="D5" s="89"/>
    </row>
    <row r="6" customFormat="false" ht="16" hidden="false" customHeight="false" outlineLevel="0" collapsed="false">
      <c r="A6" s="86"/>
      <c r="B6" s="89"/>
      <c r="C6" s="89"/>
      <c r="D6" s="89"/>
    </row>
    <row r="7" customFormat="false" ht="16" hidden="false" customHeight="false" outlineLevel="0" collapsed="false">
      <c r="A7" s="86"/>
      <c r="B7" s="89"/>
      <c r="C7" s="89"/>
      <c r="D7" s="89"/>
    </row>
    <row r="8" customFormat="false" ht="16" hidden="false" customHeight="false" outlineLevel="0" collapsed="false">
      <c r="A8" s="86"/>
      <c r="B8" s="89"/>
      <c r="C8" s="89"/>
      <c r="D8" s="89"/>
    </row>
    <row r="9" customFormat="false" ht="16" hidden="false" customHeight="false" outlineLevel="0" collapsed="false">
      <c r="A9" s="86"/>
      <c r="B9" s="89"/>
      <c r="C9" s="89"/>
      <c r="D9" s="89"/>
    </row>
    <row r="10" customFormat="false" ht="16" hidden="false" customHeight="false" outlineLevel="0" collapsed="false">
      <c r="A10" s="86"/>
      <c r="B10" s="89"/>
      <c r="C10" s="89"/>
      <c r="D10" s="89"/>
    </row>
    <row r="11" customFormat="false" ht="16" hidden="false" customHeight="false" outlineLevel="0" collapsed="false">
      <c r="A11" s="86"/>
      <c r="B11" s="89"/>
      <c r="C11" s="89"/>
      <c r="D11" s="89"/>
    </row>
    <row r="12" customFormat="false" ht="16" hidden="false" customHeight="false" outlineLevel="0" collapsed="false">
      <c r="A12" s="86"/>
      <c r="B12" s="89"/>
      <c r="C12" s="89"/>
      <c r="D12" s="89"/>
    </row>
    <row r="13" customFormat="false" ht="16" hidden="false" customHeight="false" outlineLevel="0" collapsed="false">
      <c r="A13" s="86"/>
      <c r="B13" s="89"/>
      <c r="C13" s="89"/>
      <c r="D13" s="89"/>
    </row>
    <row r="14" customFormat="false" ht="16" hidden="false" customHeight="false" outlineLevel="0" collapsed="false">
      <c r="A14" s="86"/>
      <c r="B14" s="89"/>
      <c r="C14" s="89"/>
      <c r="D14" s="89"/>
    </row>
    <row r="15" customFormat="false" ht="16" hidden="false" customHeight="false" outlineLevel="0" collapsed="false">
      <c r="A15" s="86"/>
      <c r="B15" s="90"/>
      <c r="C15" s="90"/>
      <c r="D15" s="90"/>
    </row>
    <row r="16" customFormat="false" ht="16" hidden="false" customHeight="false" outlineLevel="0" collapsed="false">
      <c r="A16" s="91" t="s">
        <v>335</v>
      </c>
      <c r="B16" s="90"/>
      <c r="C16" s="90"/>
      <c r="D16" s="90"/>
    </row>
    <row r="17" customFormat="false" ht="16" hidden="false" customHeight="false" outlineLevel="0" collapsed="false">
      <c r="A17" s="86" t="s">
        <v>333</v>
      </c>
      <c r="B17" s="88"/>
      <c r="C17" s="88"/>
      <c r="D17" s="88"/>
    </row>
    <row r="18" customFormat="false" ht="16" hidden="false" customHeight="false" outlineLevel="0" collapsed="false">
      <c r="A18" s="86" t="s">
        <v>336</v>
      </c>
      <c r="B18" s="88"/>
      <c r="C18" s="88"/>
      <c r="D18" s="88"/>
    </row>
    <row r="19" customFormat="false" ht="16" hidden="false" customHeight="false" outlineLevel="0" collapsed="false">
      <c r="A19" s="86"/>
      <c r="B19" s="89"/>
      <c r="C19" s="89"/>
      <c r="D19" s="89"/>
    </row>
    <row r="20" customFormat="false" ht="16" hidden="false" customHeight="false" outlineLevel="0" collapsed="false">
      <c r="A20" s="86"/>
      <c r="B20" s="89"/>
      <c r="C20" s="89"/>
      <c r="D20" s="89"/>
    </row>
    <row r="21" customFormat="false" ht="16" hidden="false" customHeight="false" outlineLevel="0" collapsed="false">
      <c r="A21" s="86"/>
      <c r="B21" s="90"/>
      <c r="C21" s="90"/>
      <c r="D21" s="90"/>
    </row>
    <row r="22" customFormat="false" ht="16" hidden="false" customHeight="false" outlineLevel="0" collapsed="false">
      <c r="A22" s="91" t="s">
        <v>337</v>
      </c>
      <c r="B22" s="90"/>
      <c r="C22" s="90"/>
      <c r="D22" s="90"/>
    </row>
    <row r="23" customFormat="false" ht="16" hidden="false" customHeight="false" outlineLevel="0" collapsed="false">
      <c r="A23" s="92"/>
      <c r="B23" s="92"/>
      <c r="C23" s="92"/>
      <c r="D23" s="92"/>
    </row>
    <row r="24" customFormat="false" ht="16" hidden="false" customHeight="false" outlineLevel="0" collapsed="false">
      <c r="A24" s="93"/>
      <c r="B24" s="94" t="s">
        <v>338</v>
      </c>
      <c r="C24" s="95" t="s">
        <v>339</v>
      </c>
      <c r="D24" s="94" t="s">
        <v>340</v>
      </c>
    </row>
    <row r="25" customFormat="false" ht="14" hidden="false" customHeight="true" outlineLevel="0" collapsed="false">
      <c r="A25" s="96" t="s">
        <v>341</v>
      </c>
      <c r="B25" s="97"/>
      <c r="C25" s="98" t="s">
        <v>342</v>
      </c>
      <c r="D25" s="97"/>
      <c r="E25" s="99"/>
      <c r="F25" s="99"/>
      <c r="G25" s="99"/>
      <c r="H25" s="99"/>
      <c r="I25" s="99"/>
      <c r="J25" s="99"/>
      <c r="K25" s="99"/>
      <c r="L25" s="99"/>
      <c r="M25" s="99"/>
      <c r="N25" s="99"/>
      <c r="O25" s="99"/>
      <c r="P25" s="99"/>
      <c r="Q25" s="99"/>
      <c r="R25" s="99"/>
      <c r="S25" s="99"/>
      <c r="T25" s="99"/>
      <c r="U25" s="99"/>
      <c r="V25" s="99"/>
      <c r="W25" s="99"/>
      <c r="X25" s="99"/>
      <c r="Y25" s="99"/>
      <c r="Z25" s="99"/>
    </row>
    <row r="26" customFormat="false" ht="14" hidden="false" customHeight="false" outlineLevel="0" collapsed="false">
      <c r="A26" s="96"/>
      <c r="B26" s="100"/>
      <c r="C26" s="98"/>
      <c r="D26" s="100"/>
      <c r="E26" s="99"/>
      <c r="F26" s="99"/>
      <c r="G26" s="99"/>
      <c r="H26" s="99"/>
      <c r="I26" s="99"/>
      <c r="J26" s="99"/>
      <c r="K26" s="99"/>
      <c r="L26" s="99"/>
      <c r="M26" s="99"/>
      <c r="N26" s="99"/>
      <c r="O26" s="99"/>
      <c r="P26" s="99"/>
      <c r="Q26" s="99"/>
      <c r="R26" s="99"/>
      <c r="S26" s="99"/>
      <c r="T26" s="99"/>
      <c r="U26" s="99"/>
      <c r="V26" s="99"/>
      <c r="W26" s="99"/>
      <c r="X26" s="99"/>
      <c r="Y26" s="99"/>
      <c r="Z26" s="99"/>
    </row>
    <row r="27" customFormat="false" ht="14" hidden="false" customHeight="false" outlineLevel="0" collapsed="false">
      <c r="A27" s="96"/>
      <c r="B27" s="100"/>
      <c r="C27" s="98"/>
      <c r="D27" s="100"/>
      <c r="E27" s="99"/>
      <c r="F27" s="99"/>
      <c r="G27" s="99"/>
      <c r="H27" s="99"/>
      <c r="I27" s="99"/>
      <c r="J27" s="99"/>
      <c r="K27" s="99"/>
      <c r="L27" s="99"/>
      <c r="M27" s="99"/>
      <c r="N27" s="99"/>
      <c r="O27" s="99"/>
      <c r="P27" s="99"/>
      <c r="Q27" s="99"/>
      <c r="R27" s="99"/>
      <c r="S27" s="99"/>
      <c r="T27" s="99"/>
      <c r="U27" s="99"/>
      <c r="V27" s="99"/>
      <c r="W27" s="99"/>
      <c r="X27" s="99"/>
      <c r="Y27" s="99"/>
      <c r="Z27" s="99"/>
    </row>
    <row r="28" customFormat="false" ht="14" hidden="false" customHeight="false" outlineLevel="0" collapsed="false">
      <c r="A28" s="96"/>
      <c r="B28" s="101"/>
      <c r="C28" s="98"/>
      <c r="D28" s="101"/>
      <c r="E28" s="99"/>
      <c r="F28" s="99"/>
      <c r="G28" s="99"/>
      <c r="H28" s="99"/>
      <c r="I28" s="99"/>
      <c r="J28" s="99"/>
      <c r="K28" s="99"/>
      <c r="L28" s="99"/>
      <c r="M28" s="99"/>
      <c r="N28" s="99"/>
      <c r="O28" s="99"/>
      <c r="P28" s="99"/>
      <c r="Q28" s="99"/>
      <c r="R28" s="99"/>
      <c r="S28" s="99"/>
      <c r="T28" s="99"/>
      <c r="U28" s="99"/>
      <c r="V28" s="99"/>
      <c r="W28" s="99"/>
      <c r="X28" s="99"/>
      <c r="Y28" s="99"/>
      <c r="Z28" s="99"/>
    </row>
    <row r="29" customFormat="false" ht="17" hidden="false" customHeight="true" outlineLevel="0" collapsed="false">
      <c r="A29" s="86" t="s">
        <v>343</v>
      </c>
      <c r="B29" s="102" t="s">
        <v>49</v>
      </c>
      <c r="C29" s="103" t="s">
        <v>344</v>
      </c>
      <c r="D29" s="40"/>
    </row>
    <row r="30" customFormat="false" ht="16" hidden="false" customHeight="false" outlineLevel="0" collapsed="false">
      <c r="A30" s="86"/>
      <c r="B30" s="102"/>
      <c r="C30" s="103"/>
      <c r="D30" s="40"/>
    </row>
    <row r="31" customFormat="false" ht="16" hidden="false" customHeight="false" outlineLevel="0" collapsed="false">
      <c r="A31" s="86"/>
      <c r="B31" s="102"/>
      <c r="C31" s="103"/>
      <c r="D31" s="40"/>
    </row>
    <row r="32" customFormat="false" ht="16" hidden="false" customHeight="false" outlineLevel="0" collapsed="false">
      <c r="A32" s="86"/>
      <c r="B32" s="104"/>
      <c r="C32" s="103"/>
      <c r="D32" s="48"/>
    </row>
    <row r="33" customFormat="false" ht="17" hidden="false" customHeight="true" outlineLevel="0" collapsed="false">
      <c r="A33" s="86" t="s">
        <v>345</v>
      </c>
      <c r="B33" s="102" t="s">
        <v>49</v>
      </c>
      <c r="C33" s="28" t="s">
        <v>346</v>
      </c>
      <c r="D33" s="105"/>
    </row>
    <row r="34" customFormat="false" ht="16" hidden="false" customHeight="false" outlineLevel="0" collapsed="false">
      <c r="A34" s="86"/>
      <c r="B34" s="40"/>
      <c r="C34" s="28"/>
      <c r="D34" s="40"/>
    </row>
    <row r="35" customFormat="false" ht="16" hidden="false" customHeight="false" outlineLevel="0" collapsed="false">
      <c r="A35" s="86"/>
      <c r="B35" s="40"/>
      <c r="C35" s="28"/>
      <c r="D35" s="40"/>
    </row>
    <row r="36" customFormat="false" ht="16" hidden="false" customHeight="false" outlineLevel="0" collapsed="false">
      <c r="A36" s="86"/>
      <c r="B36" s="48"/>
      <c r="C36" s="28"/>
      <c r="D36" s="48"/>
    </row>
    <row r="37" customFormat="false" ht="17" hidden="false" customHeight="true" outlineLevel="0" collapsed="false">
      <c r="A37" s="106" t="s">
        <v>347</v>
      </c>
      <c r="B37" s="102" t="s">
        <v>49</v>
      </c>
      <c r="C37" s="28" t="s">
        <v>348</v>
      </c>
      <c r="D37" s="102"/>
    </row>
    <row r="38" customFormat="false" ht="16" hidden="false" customHeight="false" outlineLevel="0" collapsed="false">
      <c r="A38" s="106"/>
      <c r="B38" s="27"/>
      <c r="C38" s="28"/>
      <c r="D38" s="102"/>
    </row>
    <row r="39" customFormat="false" ht="16" hidden="false" customHeight="false" outlineLevel="0" collapsed="false">
      <c r="A39" s="106"/>
      <c r="B39" s="107"/>
      <c r="C39" s="28"/>
      <c r="D39" s="102"/>
    </row>
    <row r="40" customFormat="false" ht="16" hidden="false" customHeight="false" outlineLevel="0" collapsed="false">
      <c r="A40" s="106"/>
      <c r="B40" s="108"/>
      <c r="C40" s="28"/>
      <c r="D40" s="109"/>
    </row>
    <row r="41" customFormat="false" ht="16" hidden="false" customHeight="true" outlineLevel="0" collapsed="false">
      <c r="A41" s="110" t="s">
        <v>349</v>
      </c>
      <c r="B41" s="111"/>
      <c r="C41" s="109" t="s">
        <v>342</v>
      </c>
      <c r="D41" s="102"/>
    </row>
    <row r="42" customFormat="false" ht="16" hidden="false" customHeight="false" outlineLevel="0" collapsed="false">
      <c r="A42" s="110"/>
      <c r="B42" s="112"/>
      <c r="C42" s="109"/>
      <c r="D42" s="102"/>
    </row>
    <row r="43" customFormat="false" ht="16" hidden="false" customHeight="false" outlineLevel="0" collapsed="false">
      <c r="A43" s="110"/>
      <c r="B43" s="111"/>
      <c r="C43" s="109"/>
      <c r="D43" s="102"/>
    </row>
    <row r="44" customFormat="false" ht="16" hidden="false" customHeight="false" outlineLevel="0" collapsed="false">
      <c r="A44" s="110"/>
      <c r="B44" s="111"/>
      <c r="C44" s="109"/>
      <c r="D44" s="102"/>
    </row>
    <row r="45" customFormat="false" ht="14" hidden="false" customHeight="true" outlineLevel="0" collapsed="false">
      <c r="A45" s="113" t="s">
        <v>350</v>
      </c>
      <c r="B45" s="114"/>
      <c r="C45" s="98" t="s">
        <v>351</v>
      </c>
      <c r="D45" s="97"/>
      <c r="E45" s="99"/>
      <c r="F45" s="99"/>
      <c r="G45" s="99"/>
      <c r="H45" s="99"/>
      <c r="I45" s="99"/>
      <c r="J45" s="99"/>
      <c r="K45" s="99"/>
      <c r="L45" s="99"/>
      <c r="M45" s="99"/>
      <c r="N45" s="99"/>
      <c r="O45" s="99"/>
      <c r="P45" s="99"/>
      <c r="Q45" s="99"/>
      <c r="R45" s="99"/>
      <c r="S45" s="99"/>
      <c r="T45" s="99"/>
      <c r="U45" s="99"/>
      <c r="V45" s="99"/>
      <c r="W45" s="99"/>
      <c r="X45" s="99"/>
      <c r="Y45" s="99"/>
      <c r="Z45" s="99"/>
    </row>
    <row r="46" customFormat="false" ht="14" hidden="false" customHeight="false" outlineLevel="0" collapsed="false">
      <c r="A46" s="113"/>
      <c r="B46" s="115"/>
      <c r="C46" s="98"/>
      <c r="D46" s="100"/>
      <c r="E46" s="99"/>
      <c r="F46" s="99"/>
      <c r="G46" s="99"/>
      <c r="H46" s="99"/>
      <c r="I46" s="99"/>
      <c r="J46" s="99"/>
      <c r="K46" s="99"/>
      <c r="L46" s="99"/>
      <c r="M46" s="99"/>
      <c r="N46" s="99"/>
      <c r="O46" s="99"/>
      <c r="P46" s="99"/>
      <c r="Q46" s="99"/>
      <c r="R46" s="99"/>
      <c r="S46" s="99"/>
      <c r="T46" s="99"/>
      <c r="U46" s="99"/>
      <c r="V46" s="99"/>
      <c r="W46" s="99"/>
      <c r="X46" s="99"/>
      <c r="Y46" s="99"/>
      <c r="Z46" s="99"/>
    </row>
    <row r="47" customFormat="false" ht="14" hidden="false" customHeight="false" outlineLevel="0" collapsed="false">
      <c r="A47" s="113"/>
      <c r="B47" s="115"/>
      <c r="C47" s="98"/>
      <c r="D47" s="100"/>
      <c r="E47" s="99"/>
      <c r="F47" s="99"/>
      <c r="G47" s="99"/>
      <c r="H47" s="99"/>
      <c r="I47" s="99"/>
      <c r="J47" s="99"/>
      <c r="K47" s="99"/>
      <c r="L47" s="99"/>
      <c r="M47" s="99"/>
      <c r="N47" s="99"/>
      <c r="O47" s="99"/>
      <c r="P47" s="99"/>
      <c r="Q47" s="99"/>
      <c r="R47" s="99"/>
      <c r="S47" s="99"/>
      <c r="T47" s="99"/>
      <c r="U47" s="99"/>
      <c r="V47" s="99"/>
      <c r="W47" s="99"/>
      <c r="X47" s="99"/>
      <c r="Y47" s="99"/>
      <c r="Z47" s="99"/>
    </row>
    <row r="48" customFormat="false" ht="14" hidden="false" customHeight="false" outlineLevel="0" collapsed="false">
      <c r="A48" s="113"/>
      <c r="B48" s="116"/>
      <c r="C48" s="98"/>
      <c r="D48" s="101"/>
      <c r="E48" s="99"/>
      <c r="F48" s="99"/>
      <c r="G48" s="99"/>
      <c r="H48" s="99"/>
      <c r="I48" s="99"/>
      <c r="J48" s="99"/>
      <c r="K48" s="99"/>
      <c r="L48" s="99"/>
      <c r="M48" s="99"/>
      <c r="N48" s="99"/>
      <c r="O48" s="99"/>
      <c r="P48" s="99"/>
      <c r="Q48" s="99"/>
      <c r="R48" s="99"/>
      <c r="S48" s="99"/>
      <c r="T48" s="99"/>
      <c r="U48" s="99"/>
      <c r="V48" s="99"/>
      <c r="W48" s="99"/>
      <c r="X48" s="99"/>
      <c r="Y48" s="99"/>
      <c r="Z48" s="99"/>
    </row>
    <row r="49" customFormat="false" ht="16" hidden="false" customHeight="true" outlineLevel="0" collapsed="false">
      <c r="A49" s="86" t="s">
        <v>352</v>
      </c>
      <c r="B49" s="111"/>
      <c r="C49" s="117" t="s">
        <v>49</v>
      </c>
      <c r="D49" s="118"/>
    </row>
    <row r="50" customFormat="false" ht="16" hidden="false" customHeight="false" outlineLevel="0" collapsed="false">
      <c r="A50" s="86"/>
      <c r="B50" s="111"/>
      <c r="C50" s="117"/>
      <c r="D50" s="118"/>
    </row>
    <row r="51" customFormat="false" ht="16" hidden="false" customHeight="false" outlineLevel="0" collapsed="false">
      <c r="A51" s="86"/>
      <c r="B51" s="111"/>
      <c r="C51" s="117"/>
      <c r="D51" s="102"/>
    </row>
    <row r="52" customFormat="false" ht="16" hidden="false" customHeight="false" outlineLevel="0" collapsed="false">
      <c r="A52" s="86"/>
      <c r="B52" s="104"/>
      <c r="C52" s="117"/>
      <c r="D52" s="102"/>
    </row>
    <row r="53" customFormat="false" ht="16" hidden="false" customHeight="true" outlineLevel="0" collapsed="false">
      <c r="A53" s="106" t="s">
        <v>353</v>
      </c>
      <c r="B53" s="119"/>
      <c r="C53" s="120" t="s">
        <v>49</v>
      </c>
      <c r="D53" s="121"/>
    </row>
    <row r="54" customFormat="false" ht="16" hidden="false" customHeight="false" outlineLevel="0" collapsed="false">
      <c r="A54" s="106"/>
      <c r="B54" s="119"/>
      <c r="C54" s="120"/>
      <c r="D54" s="118"/>
    </row>
    <row r="55" customFormat="false" ht="16" hidden="false" customHeight="false" outlineLevel="0" collapsed="false">
      <c r="A55" s="106"/>
      <c r="B55" s="119"/>
      <c r="C55" s="120"/>
      <c r="D55" s="118"/>
    </row>
    <row r="56" customFormat="false" ht="16" hidden="false" customHeight="false" outlineLevel="0" collapsed="false">
      <c r="A56" s="106"/>
      <c r="B56" s="104"/>
      <c r="C56" s="120"/>
      <c r="D56" s="109"/>
    </row>
    <row r="57" customFormat="false" ht="16" hidden="false" customHeight="false" outlineLevel="0" collapsed="false">
      <c r="A57" s="92"/>
      <c r="B57" s="92"/>
      <c r="C57" s="92"/>
      <c r="D57" s="92"/>
    </row>
    <row r="58" customFormat="false" ht="16" hidden="false" customHeight="false" outlineLevel="0" collapsed="false">
      <c r="A58" s="122"/>
      <c r="B58" s="123" t="s">
        <v>354</v>
      </c>
      <c r="C58" s="123" t="s">
        <v>355</v>
      </c>
      <c r="D58" s="124" t="s">
        <v>356</v>
      </c>
    </row>
    <row r="59" customFormat="false" ht="16" hidden="false" customHeight="false" outlineLevel="0" collapsed="false">
      <c r="A59" s="125" t="s">
        <v>357</v>
      </c>
      <c r="B59" s="126"/>
      <c r="C59" s="127"/>
      <c r="D59" s="128"/>
    </row>
    <row r="60" customFormat="false" ht="16" hidden="false" customHeight="false" outlineLevel="0" collapsed="false">
      <c r="A60" s="125"/>
      <c r="B60" s="129"/>
      <c r="C60" s="127"/>
      <c r="D60" s="128"/>
    </row>
    <row r="61" customFormat="false" ht="16" hidden="false" customHeight="false" outlineLevel="0" collapsed="false">
      <c r="A61" s="86" t="s">
        <v>358</v>
      </c>
      <c r="B61" s="126"/>
      <c r="C61" s="126"/>
      <c r="D61" s="128"/>
    </row>
    <row r="62" customFormat="false" ht="16" hidden="false" customHeight="false" outlineLevel="0" collapsed="false">
      <c r="A62" s="86"/>
      <c r="B62" s="127"/>
      <c r="C62" s="127"/>
      <c r="D62" s="128"/>
    </row>
    <row r="63" customFormat="false" ht="15.75" hidden="false" customHeight="true" outlineLevel="0" collapsed="false">
      <c r="B63" s="130"/>
    </row>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sheetData>
  <mergeCells count="44">
    <mergeCell ref="A1:D1"/>
    <mergeCell ref="B2:D2"/>
    <mergeCell ref="B3:D3"/>
    <mergeCell ref="A4:A15"/>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A18:A21"/>
    <mergeCell ref="B18:D18"/>
    <mergeCell ref="B19:D19"/>
    <mergeCell ref="B20:D20"/>
    <mergeCell ref="B21:D21"/>
    <mergeCell ref="B22:D22"/>
    <mergeCell ref="A23:D23"/>
    <mergeCell ref="A25:A28"/>
    <mergeCell ref="C25:C28"/>
    <mergeCell ref="A29:A32"/>
    <mergeCell ref="C29:C32"/>
    <mergeCell ref="A33:A36"/>
    <mergeCell ref="C33:C36"/>
    <mergeCell ref="A37:A40"/>
    <mergeCell ref="C37:C40"/>
    <mergeCell ref="A41:A44"/>
    <mergeCell ref="C41:C44"/>
    <mergeCell ref="A45:A48"/>
    <mergeCell ref="C45:C48"/>
    <mergeCell ref="A49:A52"/>
    <mergeCell ref="C49:C52"/>
    <mergeCell ref="A53:A56"/>
    <mergeCell ref="C53:C56"/>
    <mergeCell ref="A57:D57"/>
    <mergeCell ref="A59:A60"/>
    <mergeCell ref="A61:A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8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49" activePane="bottomLeft" state="frozen"/>
      <selection pane="topLeft" activeCell="A1" activeCellId="0" sqref="A1"/>
      <selection pane="bottomLeft" activeCell="B347" activeCellId="0" sqref="B347"/>
    </sheetView>
  </sheetViews>
  <sheetFormatPr defaultColWidth="14.3710937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16.67"/>
    <col collapsed="false" customWidth="true" hidden="false" outlineLevel="0" max="5" min="5" style="0" width="20.65"/>
    <col collapsed="false" customWidth="true" hidden="false" outlineLevel="0" max="6" min="6" style="0" width="74"/>
    <col collapsed="false" customWidth="true" hidden="false" outlineLevel="0" max="7" min="7" style="0" width="57.66"/>
    <col collapsed="false" customWidth="true" hidden="false" outlineLevel="0" max="8" min="8" style="0" width="32.66"/>
    <col collapsed="false" customWidth="true" hidden="false" outlineLevel="0" max="9" min="9" style="0" width="66.66"/>
    <col collapsed="false" customWidth="true" hidden="false" outlineLevel="0" max="21" min="10" style="0" width="8.67"/>
  </cols>
  <sheetData>
    <row r="1" customFormat="false" ht="15.75" hidden="false" customHeight="true" outlineLevel="0" collapsed="false">
      <c r="A1" s="131" t="s">
        <v>359</v>
      </c>
      <c r="B1" s="131"/>
      <c r="C1" s="132" t="s">
        <v>360</v>
      </c>
      <c r="D1" s="132"/>
      <c r="E1" s="133"/>
      <c r="F1" s="133"/>
      <c r="G1" s="133"/>
      <c r="H1" s="133"/>
      <c r="I1" s="133"/>
    </row>
    <row r="2" customFormat="false" ht="31.5" hidden="false" customHeight="true" outlineLevel="0" collapsed="false">
      <c r="A2" s="134" t="s">
        <v>57</v>
      </c>
      <c r="B2" s="134" t="s">
        <v>361</v>
      </c>
      <c r="C2" s="135" t="s">
        <v>362</v>
      </c>
      <c r="D2" s="136" t="s">
        <v>363</v>
      </c>
      <c r="E2" s="137" t="s">
        <v>31</v>
      </c>
      <c r="F2" s="138" t="s">
        <v>21</v>
      </c>
      <c r="G2" s="138" t="s">
        <v>364</v>
      </c>
      <c r="H2" s="138" t="s">
        <v>365</v>
      </c>
      <c r="I2" s="138" t="s">
        <v>366</v>
      </c>
    </row>
    <row r="3" customFormat="false" ht="17" hidden="false" customHeight="false" outlineLevel="0" collapsed="false">
      <c r="A3" s="73" t="s">
        <v>64</v>
      </c>
      <c r="B3" s="73" t="str">
        <f aca="false">VLOOKUP(A3,ProcessDefinitionsTab,2, 0)</f>
        <v>Enterprise-Wide Management</v>
      </c>
      <c r="C3" s="139"/>
      <c r="D3" s="139"/>
      <c r="E3" s="139"/>
      <c r="F3" s="139"/>
      <c r="G3" s="139"/>
      <c r="H3" s="139"/>
      <c r="I3" s="139"/>
    </row>
    <row r="4" customFormat="false" ht="34" hidden="false" customHeight="false" outlineLevel="0" collapsed="false">
      <c r="A4" s="76"/>
      <c r="B4" s="140" t="str">
        <f aca="false">VLOOKUP(A3,ProcessDefinitionsTab,3,0)</f>
        <v>General requirements for enterprise-wide management that are applicable to all processes identified in the PCTF </v>
      </c>
      <c r="C4" s="141"/>
      <c r="D4" s="138"/>
      <c r="E4" s="28"/>
      <c r="F4" s="140"/>
      <c r="G4" s="142"/>
      <c r="H4" s="28" t="s">
        <v>49</v>
      </c>
      <c r="I4" s="28"/>
    </row>
    <row r="5" customFormat="false" ht="34" hidden="false" customHeight="false" outlineLevel="0" collapsed="false">
      <c r="A5" s="71"/>
      <c r="B5" s="143" t="s">
        <v>367</v>
      </c>
      <c r="C5" s="141"/>
      <c r="D5" s="141"/>
      <c r="E5" s="28"/>
      <c r="F5" s="28"/>
      <c r="G5" s="28"/>
      <c r="H5" s="28"/>
      <c r="I5" s="28"/>
    </row>
    <row r="6" customFormat="false" ht="34" hidden="false" customHeight="false" outlineLevel="0" collapsed="false">
      <c r="A6" s="78"/>
      <c r="B6" s="144" t="s">
        <v>368</v>
      </c>
      <c r="C6" s="141"/>
      <c r="D6" s="141"/>
      <c r="E6" s="28"/>
      <c r="F6" s="28"/>
      <c r="G6" s="28"/>
      <c r="H6" s="28"/>
      <c r="I6" s="28"/>
    </row>
    <row r="7" customFormat="false" ht="272" hidden="false" customHeight="false" outlineLevel="0" collapsed="false">
      <c r="A7" s="78"/>
      <c r="B7" s="105"/>
      <c r="D7" s="145" t="s">
        <v>369</v>
      </c>
      <c r="E7" s="146" t="s">
        <v>342</v>
      </c>
      <c r="F7" s="64" t="s">
        <v>370</v>
      </c>
      <c r="G7" s="28"/>
      <c r="H7" s="28"/>
      <c r="I7" s="28"/>
    </row>
    <row r="8" customFormat="false" ht="102" hidden="false" customHeight="false" outlineLevel="0" collapsed="false">
      <c r="A8" s="78"/>
      <c r="B8" s="105"/>
      <c r="D8" s="145" t="s">
        <v>371</v>
      </c>
      <c r="E8" s="146" t="s">
        <v>342</v>
      </c>
      <c r="F8" s="140" t="s">
        <v>372</v>
      </c>
      <c r="G8" s="117"/>
      <c r="H8" s="117"/>
      <c r="I8" s="117"/>
    </row>
    <row r="9" customFormat="false" ht="136" hidden="false" customHeight="false" outlineLevel="0" collapsed="false">
      <c r="A9" s="78"/>
      <c r="B9" s="105"/>
      <c r="D9" s="145" t="s">
        <v>373</v>
      </c>
      <c r="E9" s="146" t="s">
        <v>342</v>
      </c>
      <c r="F9" s="147" t="s">
        <v>374</v>
      </c>
      <c r="G9" s="142"/>
      <c r="H9" s="117"/>
      <c r="I9" s="117"/>
    </row>
    <row r="10" customFormat="false" ht="34" hidden="false" customHeight="false" outlineLevel="0" collapsed="false">
      <c r="A10" s="78"/>
      <c r="B10" s="105"/>
      <c r="D10" s="145" t="s">
        <v>375</v>
      </c>
      <c r="E10" s="146" t="s">
        <v>342</v>
      </c>
      <c r="F10" s="28" t="s">
        <v>376</v>
      </c>
      <c r="G10" s="148"/>
      <c r="H10" s="117"/>
      <c r="I10" s="117"/>
    </row>
    <row r="11" customFormat="false" ht="85" hidden="false" customHeight="false" outlineLevel="0" collapsed="false">
      <c r="A11" s="78"/>
      <c r="B11" s="105"/>
      <c r="D11" s="145" t="s">
        <v>377</v>
      </c>
      <c r="E11" s="146" t="s">
        <v>342</v>
      </c>
      <c r="F11" s="140" t="s">
        <v>378</v>
      </c>
      <c r="G11" s="148"/>
      <c r="H11" s="117"/>
      <c r="I11" s="117"/>
    </row>
    <row r="12" customFormat="false" ht="51" hidden="false" customHeight="false" outlineLevel="0" collapsed="false">
      <c r="A12" s="78"/>
      <c r="B12" s="105"/>
      <c r="D12" s="145" t="s">
        <v>379</v>
      </c>
      <c r="E12" s="146" t="s">
        <v>342</v>
      </c>
      <c r="F12" s="117" t="s">
        <v>380</v>
      </c>
      <c r="G12" s="148"/>
      <c r="H12" s="117"/>
      <c r="I12" s="117"/>
    </row>
    <row r="13" customFormat="false" ht="51" hidden="false" customHeight="false" outlineLevel="0" collapsed="false">
      <c r="A13" s="78"/>
      <c r="B13" s="105"/>
      <c r="D13" s="145" t="s">
        <v>381</v>
      </c>
      <c r="E13" s="146" t="s">
        <v>342</v>
      </c>
      <c r="F13" s="140" t="s">
        <v>382</v>
      </c>
      <c r="G13" s="148"/>
      <c r="H13" s="117"/>
      <c r="I13" s="117"/>
    </row>
    <row r="14" customFormat="false" ht="126" hidden="false" customHeight="true" outlineLevel="0" collapsed="false">
      <c r="A14" s="78"/>
      <c r="B14" s="105"/>
      <c r="D14" s="145" t="s">
        <v>383</v>
      </c>
      <c r="E14" s="146" t="s">
        <v>342</v>
      </c>
      <c r="F14" s="28" t="s">
        <v>384</v>
      </c>
      <c r="G14" s="148"/>
      <c r="H14" s="117"/>
      <c r="I14" s="117"/>
    </row>
    <row r="15" customFormat="false" ht="47.25" hidden="false" customHeight="true" outlineLevel="0" collapsed="false">
      <c r="A15" s="78"/>
      <c r="B15" s="105"/>
      <c r="D15" s="145" t="s">
        <v>385</v>
      </c>
      <c r="E15" s="146" t="s">
        <v>342</v>
      </c>
      <c r="F15" s="140" t="s">
        <v>386</v>
      </c>
      <c r="G15" s="142"/>
      <c r="H15" s="117"/>
      <c r="I15" s="117"/>
    </row>
    <row r="16" customFormat="false" ht="102" hidden="false" customHeight="false" outlineLevel="0" collapsed="false">
      <c r="A16" s="78"/>
      <c r="B16" s="105"/>
      <c r="D16" s="145" t="s">
        <v>387</v>
      </c>
      <c r="E16" s="146" t="s">
        <v>342</v>
      </c>
      <c r="F16" s="140" t="s">
        <v>388</v>
      </c>
      <c r="G16" s="149"/>
      <c r="H16" s="117"/>
      <c r="I16" s="117"/>
    </row>
    <row r="17" customFormat="false" ht="34" hidden="false" customHeight="false" outlineLevel="0" collapsed="false">
      <c r="A17" s="78"/>
      <c r="B17" s="105"/>
      <c r="D17" s="145" t="s">
        <v>389</v>
      </c>
      <c r="E17" s="146" t="s">
        <v>342</v>
      </c>
      <c r="F17" s="140" t="s">
        <v>390</v>
      </c>
      <c r="G17" s="150"/>
      <c r="H17" s="117"/>
      <c r="I17" s="117"/>
    </row>
    <row r="18" customFormat="false" ht="34" hidden="false" customHeight="false" outlineLevel="0" collapsed="false">
      <c r="A18" s="78"/>
      <c r="B18" s="105"/>
      <c r="D18" s="145" t="s">
        <v>391</v>
      </c>
      <c r="E18" s="146" t="s">
        <v>342</v>
      </c>
      <c r="F18" s="147" t="s">
        <v>392</v>
      </c>
      <c r="G18" s="148"/>
      <c r="H18" s="117"/>
      <c r="I18" s="117"/>
    </row>
    <row r="19" customFormat="false" ht="34" hidden="false" customHeight="false" outlineLevel="0" collapsed="false">
      <c r="A19" s="78"/>
      <c r="B19" s="105"/>
      <c r="D19" s="145" t="s">
        <v>393</v>
      </c>
      <c r="E19" s="146" t="s">
        <v>342</v>
      </c>
      <c r="F19" s="140" t="s">
        <v>394</v>
      </c>
      <c r="G19" s="117"/>
      <c r="H19" s="117"/>
      <c r="I19" s="117"/>
    </row>
    <row r="20" customFormat="false" ht="51" hidden="false" customHeight="false" outlineLevel="0" collapsed="false">
      <c r="A20" s="78"/>
      <c r="B20" s="105"/>
      <c r="D20" s="145" t="s">
        <v>395</v>
      </c>
      <c r="E20" s="146" t="s">
        <v>342</v>
      </c>
      <c r="F20" s="147" t="s">
        <v>396</v>
      </c>
      <c r="G20" s="151"/>
      <c r="H20" s="117"/>
      <c r="I20" s="117"/>
    </row>
    <row r="21" customFormat="false" ht="51" hidden="false" customHeight="false" outlineLevel="0" collapsed="false">
      <c r="A21" s="78"/>
      <c r="B21" s="105"/>
      <c r="D21" s="145" t="s">
        <v>397</v>
      </c>
      <c r="E21" s="146" t="s">
        <v>342</v>
      </c>
      <c r="F21" s="28" t="s">
        <v>398</v>
      </c>
      <c r="G21" s="117"/>
      <c r="H21" s="117"/>
      <c r="I21" s="117"/>
    </row>
    <row r="22" customFormat="false" ht="34" hidden="false" customHeight="false" outlineLevel="0" collapsed="false">
      <c r="A22" s="78"/>
      <c r="B22" s="105"/>
      <c r="D22" s="145" t="s">
        <v>399</v>
      </c>
      <c r="E22" s="146" t="s">
        <v>342</v>
      </c>
      <c r="F22" s="152" t="s">
        <v>400</v>
      </c>
      <c r="G22" s="142"/>
      <c r="H22" s="117"/>
      <c r="I22" s="117"/>
    </row>
    <row r="23" customFormat="false" ht="17" hidden="false" customHeight="false" outlineLevel="0" collapsed="false">
      <c r="A23" s="73" t="s">
        <v>67</v>
      </c>
      <c r="B23" s="73" t="str">
        <f aca="false">VLOOKUP(A23,ProcessDefinitionsTab,2, 0)</f>
        <v>Identity Domain General</v>
      </c>
      <c r="C23" s="139"/>
      <c r="D23" s="139"/>
      <c r="E23" s="139"/>
      <c r="F23" s="139"/>
      <c r="G23" s="139"/>
      <c r="H23" s="139"/>
      <c r="I23" s="139"/>
    </row>
    <row r="24" customFormat="false" ht="17" hidden="false" customHeight="false" outlineLevel="0" collapsed="false">
      <c r="A24" s="76"/>
      <c r="B24" s="28" t="str">
        <f aca="false">VLOOKUP(A23,ProcessDefinitionsTab,3,0)</f>
        <v>General requirements for the identity domain atomic processes</v>
      </c>
      <c r="C24" s="141"/>
      <c r="D24" s="138"/>
      <c r="E24" s="28"/>
      <c r="F24" s="28"/>
      <c r="G24" s="28"/>
      <c r="H24" s="28" t="s">
        <v>49</v>
      </c>
      <c r="I24" s="28"/>
    </row>
    <row r="25" customFormat="false" ht="34" hidden="false" customHeight="false" outlineLevel="0" collapsed="false">
      <c r="A25" s="71"/>
      <c r="B25" s="143" t="s">
        <v>401</v>
      </c>
      <c r="C25" s="141"/>
      <c r="D25" s="141"/>
      <c r="E25" s="28"/>
      <c r="F25" s="28"/>
      <c r="G25" s="153"/>
      <c r="H25" s="28"/>
      <c r="I25" s="28"/>
    </row>
    <row r="26" customFormat="false" ht="51" hidden="false" customHeight="false" outlineLevel="0" collapsed="false">
      <c r="A26" s="71"/>
      <c r="B26" s="144" t="s">
        <v>402</v>
      </c>
      <c r="C26" s="141"/>
      <c r="D26" s="141"/>
      <c r="E26" s="28"/>
      <c r="F26" s="28"/>
      <c r="H26" s="28"/>
      <c r="I26" s="28"/>
    </row>
    <row r="27" customFormat="false" ht="51" hidden="false" customHeight="false" outlineLevel="0" collapsed="false">
      <c r="A27" s="71"/>
      <c r="B27" s="71"/>
      <c r="D27" s="145" t="s">
        <v>403</v>
      </c>
      <c r="E27" s="154" t="s">
        <v>404</v>
      </c>
      <c r="F27" s="140" t="s">
        <v>405</v>
      </c>
      <c r="G27" s="142"/>
      <c r="H27" s="28"/>
      <c r="I27" s="28"/>
    </row>
    <row r="28" customFormat="false" ht="51" hidden="false" customHeight="false" outlineLevel="0" collapsed="false">
      <c r="A28" s="71"/>
      <c r="B28" s="71"/>
      <c r="D28" s="145" t="s">
        <v>406</v>
      </c>
      <c r="E28" s="154" t="s">
        <v>407</v>
      </c>
      <c r="F28" s="140" t="s">
        <v>408</v>
      </c>
      <c r="G28" s="142"/>
      <c r="H28" s="28"/>
      <c r="I28" s="28"/>
    </row>
    <row r="29" customFormat="false" ht="51" hidden="false" customHeight="false" outlineLevel="0" collapsed="false">
      <c r="A29" s="155"/>
      <c r="B29" s="155"/>
      <c r="D29" s="145" t="s">
        <v>409</v>
      </c>
      <c r="E29" s="154" t="s">
        <v>407</v>
      </c>
      <c r="F29" s="140" t="s">
        <v>410</v>
      </c>
      <c r="G29" s="142"/>
      <c r="H29" s="143"/>
      <c r="I29" s="143"/>
    </row>
    <row r="30" customFormat="false" ht="51" hidden="false" customHeight="false" outlineLevel="0" collapsed="false">
      <c r="A30" s="155"/>
      <c r="B30" s="155"/>
      <c r="D30" s="145" t="s">
        <v>411</v>
      </c>
      <c r="E30" s="154" t="s">
        <v>407</v>
      </c>
      <c r="F30" s="140" t="s">
        <v>412</v>
      </c>
      <c r="G30" s="148"/>
      <c r="H30" s="143"/>
      <c r="I30" s="143"/>
    </row>
    <row r="31" customFormat="false" ht="34" hidden="false" customHeight="false" outlineLevel="0" collapsed="false">
      <c r="A31" s="71"/>
      <c r="B31" s="76"/>
      <c r="D31" s="145" t="s">
        <v>413</v>
      </c>
      <c r="E31" s="154" t="s">
        <v>414</v>
      </c>
      <c r="F31" s="140" t="s">
        <v>415</v>
      </c>
      <c r="G31" s="156"/>
      <c r="H31" s="28"/>
      <c r="I31" s="28"/>
    </row>
    <row r="32" customFormat="false" ht="34" hidden="false" customHeight="false" outlineLevel="0" collapsed="false">
      <c r="A32" s="71"/>
      <c r="B32" s="76"/>
      <c r="D32" s="145" t="s">
        <v>416</v>
      </c>
      <c r="E32" s="154" t="s">
        <v>414</v>
      </c>
      <c r="F32" s="140" t="s">
        <v>417</v>
      </c>
      <c r="G32" s="156"/>
      <c r="H32" s="28"/>
      <c r="I32" s="28"/>
    </row>
    <row r="33" customFormat="false" ht="68" hidden="false" customHeight="false" outlineLevel="0" collapsed="false">
      <c r="A33" s="71"/>
      <c r="B33" s="76"/>
      <c r="D33" s="145" t="s">
        <v>418</v>
      </c>
      <c r="E33" s="157" t="s">
        <v>419</v>
      </c>
      <c r="F33" s="28" t="s">
        <v>420</v>
      </c>
      <c r="G33" s="142"/>
      <c r="H33" s="28"/>
      <c r="I33" s="28"/>
    </row>
    <row r="34" customFormat="false" ht="68" hidden="false" customHeight="false" outlineLevel="0" collapsed="false">
      <c r="A34" s="71"/>
      <c r="B34" s="76"/>
      <c r="D34" s="145" t="s">
        <v>421</v>
      </c>
      <c r="E34" s="158" t="s">
        <v>422</v>
      </c>
      <c r="F34" s="28" t="s">
        <v>423</v>
      </c>
      <c r="G34" s="142" t="s">
        <v>49</v>
      </c>
      <c r="H34" s="28"/>
      <c r="I34" s="28"/>
    </row>
    <row r="35" customFormat="false" ht="51" hidden="false" customHeight="false" outlineLevel="0" collapsed="false">
      <c r="A35" s="71"/>
      <c r="B35" s="76"/>
      <c r="D35" s="145" t="s">
        <v>424</v>
      </c>
      <c r="E35" s="158" t="s">
        <v>425</v>
      </c>
      <c r="F35" s="28" t="s">
        <v>426</v>
      </c>
      <c r="G35" s="151"/>
      <c r="H35" s="28"/>
      <c r="I35" s="28"/>
    </row>
    <row r="36" customFormat="false" ht="51" hidden="false" customHeight="false" outlineLevel="0" collapsed="false">
      <c r="A36" s="71"/>
      <c r="B36" s="76"/>
      <c r="D36" s="145" t="s">
        <v>427</v>
      </c>
      <c r="E36" s="158" t="s">
        <v>425</v>
      </c>
      <c r="F36" s="28" t="s">
        <v>428</v>
      </c>
      <c r="G36" s="151"/>
      <c r="H36" s="28"/>
      <c r="I36" s="28"/>
    </row>
    <row r="37" customFormat="false" ht="119" hidden="false" customHeight="false" outlineLevel="0" collapsed="false">
      <c r="A37" s="76"/>
      <c r="B37" s="76"/>
      <c r="D37" s="145" t="s">
        <v>429</v>
      </c>
      <c r="E37" s="154" t="s">
        <v>414</v>
      </c>
      <c r="F37" s="140" t="s">
        <v>430</v>
      </c>
      <c r="G37" s="156"/>
      <c r="H37" s="28"/>
      <c r="I37" s="28"/>
    </row>
    <row r="38" customFormat="false" ht="16" hidden="false" customHeight="false" outlineLevel="0" collapsed="false">
      <c r="A38" s="76"/>
      <c r="B38" s="76"/>
      <c r="C38" s="159"/>
      <c r="D38" s="141"/>
      <c r="E38" s="160"/>
      <c r="F38" s="117"/>
      <c r="G38" s="117"/>
      <c r="H38" s="117"/>
      <c r="I38" s="117"/>
    </row>
    <row r="39" customFormat="false" ht="17" hidden="false" customHeight="false" outlineLevel="0" collapsed="false">
      <c r="A39" s="73" t="s">
        <v>71</v>
      </c>
      <c r="B39" s="73" t="str">
        <f aca="false">VLOOKUP(A39,ProcessDefinitionsTab,2, 0)</f>
        <v>Identity Information Determination</v>
      </c>
      <c r="C39" s="139"/>
      <c r="D39" s="139"/>
      <c r="E39" s="139"/>
      <c r="F39" s="139"/>
      <c r="G39" s="139"/>
      <c r="H39" s="139"/>
      <c r="I39" s="139"/>
    </row>
    <row r="40" customFormat="false" ht="51" hidden="false" customHeight="false" outlineLevel="0" collapsed="false">
      <c r="A40" s="71"/>
      <c r="B40" s="28" t="str">
        <f aca="false">VLOOKUP(A39,ProcessDefinitionsTab,3,0)</f>
        <v>Identity Information Determination is the process of determining the identity context, the identity information requirements, and the identifier.</v>
      </c>
      <c r="C40" s="141"/>
      <c r="D40" s="141"/>
      <c r="E40" s="28"/>
      <c r="F40" s="28"/>
      <c r="G40" s="28"/>
      <c r="H40" s="28"/>
      <c r="I40" s="28"/>
    </row>
    <row r="41" customFormat="false" ht="34" hidden="false" customHeight="false" outlineLevel="0" collapsed="false">
      <c r="A41" s="71"/>
      <c r="B41" s="143" t="s">
        <v>367</v>
      </c>
      <c r="C41" s="141"/>
      <c r="D41" s="141"/>
      <c r="E41" s="28"/>
      <c r="F41" s="28"/>
      <c r="G41" s="28"/>
      <c r="H41" s="28"/>
      <c r="I41" s="28"/>
    </row>
    <row r="42" customFormat="false" ht="34" hidden="false" customHeight="false" outlineLevel="0" collapsed="false">
      <c r="A42" s="71"/>
      <c r="B42" s="144" t="s">
        <v>431</v>
      </c>
      <c r="C42" s="141"/>
      <c r="D42" s="141"/>
      <c r="E42" s="28"/>
      <c r="F42" s="28"/>
      <c r="G42" s="28"/>
      <c r="H42" s="28"/>
      <c r="I42" s="28"/>
    </row>
    <row r="43" customFormat="false" ht="238" hidden="false" customHeight="false" outlineLevel="0" collapsed="false">
      <c r="A43" s="71"/>
      <c r="B43" s="71"/>
      <c r="C43" s="161"/>
      <c r="D43" s="145" t="s">
        <v>403</v>
      </c>
      <c r="E43" s="154" t="s">
        <v>432</v>
      </c>
      <c r="F43" s="28" t="s">
        <v>433</v>
      </c>
      <c r="G43" s="28"/>
      <c r="H43" s="28"/>
      <c r="I43" s="28"/>
    </row>
    <row r="44" customFormat="false" ht="136" hidden="false" customHeight="false" outlineLevel="0" collapsed="false">
      <c r="A44" s="71"/>
      <c r="B44" s="71"/>
      <c r="C44" s="161"/>
      <c r="D44" s="145" t="s">
        <v>406</v>
      </c>
      <c r="E44" s="154" t="s">
        <v>432</v>
      </c>
      <c r="F44" s="28" t="s">
        <v>434</v>
      </c>
      <c r="G44" s="28"/>
      <c r="H44" s="28"/>
      <c r="I44" s="28"/>
    </row>
    <row r="45" customFormat="false" ht="51" hidden="false" customHeight="false" outlineLevel="0" collapsed="false">
      <c r="A45" s="71"/>
      <c r="B45" s="71"/>
      <c r="C45" s="161"/>
      <c r="D45" s="145" t="s">
        <v>409</v>
      </c>
      <c r="E45" s="154" t="s">
        <v>432</v>
      </c>
      <c r="F45" s="28" t="s">
        <v>435</v>
      </c>
      <c r="G45" s="28"/>
      <c r="H45" s="28"/>
      <c r="I45" s="28"/>
    </row>
    <row r="46" customFormat="false" ht="17" hidden="false" customHeight="false" outlineLevel="0" collapsed="false">
      <c r="A46" s="73" t="s">
        <v>79</v>
      </c>
      <c r="B46" s="73" t="str">
        <f aca="false">VLOOKUP(A46,ProcessDefinitionsTab,2, 0)</f>
        <v>Identity Evidence Determination</v>
      </c>
      <c r="C46" s="139"/>
      <c r="D46" s="139"/>
      <c r="E46" s="139"/>
      <c r="F46" s="139"/>
      <c r="G46" s="139"/>
      <c r="H46" s="139"/>
      <c r="I46" s="139"/>
    </row>
    <row r="47" customFormat="false" ht="34" hidden="false" customHeight="false" outlineLevel="0" collapsed="false">
      <c r="A47" s="71"/>
      <c r="B47" s="28" t="str">
        <f aca="false">VLOOKUP(A46,ProcessDefinitionsTab,3,0)</f>
        <v>Identity Evidence Determination is the process of determining the acceptable evidence of identity (whether physical or electronic).</v>
      </c>
      <c r="C47" s="141"/>
      <c r="D47" s="152"/>
      <c r="E47" s="28"/>
      <c r="F47" s="28"/>
      <c r="G47" s="28"/>
      <c r="H47" s="28"/>
      <c r="I47" s="28"/>
    </row>
    <row r="48" customFormat="false" ht="34" hidden="false" customHeight="false" outlineLevel="0" collapsed="false">
      <c r="A48" s="71"/>
      <c r="B48" s="143" t="s">
        <v>436</v>
      </c>
      <c r="C48" s="141"/>
      <c r="D48" s="152"/>
      <c r="E48" s="28"/>
      <c r="F48" s="28"/>
      <c r="G48" s="28"/>
      <c r="H48" s="28"/>
      <c r="I48" s="28"/>
    </row>
    <row r="49" customFormat="false" ht="34" hidden="false" customHeight="false" outlineLevel="0" collapsed="false">
      <c r="A49" s="71"/>
      <c r="B49" s="144" t="s">
        <v>431</v>
      </c>
      <c r="C49" s="141"/>
      <c r="D49" s="152"/>
      <c r="E49" s="28"/>
      <c r="F49" s="28"/>
      <c r="G49" s="28"/>
      <c r="H49" s="28"/>
      <c r="I49" s="28"/>
    </row>
    <row r="50" customFormat="false" ht="289" hidden="false" customHeight="false" outlineLevel="0" collapsed="false">
      <c r="A50" s="71"/>
      <c r="B50" s="28"/>
      <c r="C50" s="161" t="s">
        <v>437</v>
      </c>
      <c r="D50" s="145" t="s">
        <v>438</v>
      </c>
      <c r="E50" s="154" t="s">
        <v>439</v>
      </c>
      <c r="F50" s="140" t="s">
        <v>440</v>
      </c>
      <c r="G50" s="28"/>
      <c r="H50" s="28"/>
      <c r="I50" s="28"/>
    </row>
    <row r="51" customFormat="false" ht="221" hidden="false" customHeight="false" outlineLevel="0" collapsed="false">
      <c r="A51" s="71"/>
      <c r="B51" s="28"/>
      <c r="C51" s="161" t="s">
        <v>441</v>
      </c>
      <c r="D51" s="145" t="s">
        <v>442</v>
      </c>
      <c r="E51" s="154" t="s">
        <v>439</v>
      </c>
      <c r="F51" s="162" t="s">
        <v>443</v>
      </c>
      <c r="G51" s="28"/>
      <c r="H51" s="28"/>
      <c r="I51" s="28"/>
    </row>
    <row r="52" customFormat="false" ht="153" hidden="false" customHeight="false" outlineLevel="0" collapsed="false">
      <c r="A52" s="71"/>
      <c r="B52" s="28"/>
      <c r="C52" s="161" t="s">
        <v>444</v>
      </c>
      <c r="D52" s="145" t="s">
        <v>445</v>
      </c>
      <c r="E52" s="154" t="s">
        <v>439</v>
      </c>
      <c r="F52" s="28" t="s">
        <v>446</v>
      </c>
      <c r="G52" s="28"/>
      <c r="H52" s="28"/>
      <c r="I52" s="28"/>
    </row>
    <row r="53" customFormat="false" ht="51" hidden="false" customHeight="false" outlineLevel="0" collapsed="false">
      <c r="A53" s="71"/>
      <c r="B53" s="28"/>
      <c r="C53" s="161" t="s">
        <v>447</v>
      </c>
      <c r="D53" s="145" t="s">
        <v>448</v>
      </c>
      <c r="E53" s="154" t="s">
        <v>439</v>
      </c>
      <c r="F53" s="28" t="s">
        <v>449</v>
      </c>
      <c r="G53" s="143"/>
      <c r="H53" s="28"/>
      <c r="I53" s="28"/>
    </row>
    <row r="54" customFormat="false" ht="34" hidden="false" customHeight="false" outlineLevel="0" collapsed="false">
      <c r="A54" s="71"/>
      <c r="B54" s="163"/>
      <c r="C54" s="161" t="s">
        <v>450</v>
      </c>
      <c r="D54" s="145" t="s">
        <v>451</v>
      </c>
      <c r="E54" s="146" t="s">
        <v>439</v>
      </c>
      <c r="F54" s="140" t="s">
        <v>452</v>
      </c>
      <c r="G54" s="143"/>
      <c r="H54" s="28"/>
      <c r="I54" s="28"/>
    </row>
    <row r="55" customFormat="false" ht="16" hidden="false" customHeight="false" outlineLevel="0" collapsed="false">
      <c r="A55" s="71"/>
      <c r="B55" s="28"/>
      <c r="C55" s="141"/>
      <c r="D55" s="141"/>
      <c r="E55" s="28"/>
      <c r="F55" s="28"/>
      <c r="G55" s="28"/>
      <c r="H55" s="28"/>
      <c r="I55" s="28"/>
    </row>
    <row r="56" customFormat="false" ht="17" hidden="false" customHeight="false" outlineLevel="0" collapsed="false">
      <c r="A56" s="73" t="s">
        <v>87</v>
      </c>
      <c r="B56" s="73" t="str">
        <f aca="false">VLOOKUP(A56,ProcessDefinitionsTab,2, 0)</f>
        <v>Identity Evidence Acceptance</v>
      </c>
      <c r="C56" s="139"/>
      <c r="D56" s="139"/>
      <c r="E56" s="139"/>
      <c r="F56" s="139"/>
      <c r="G56" s="139"/>
      <c r="H56" s="139"/>
      <c r="I56" s="139"/>
    </row>
    <row r="57" customFormat="false" ht="51" hidden="false" customHeight="false" outlineLevel="0" collapsed="false">
      <c r="A57" s="71"/>
      <c r="B57" s="28" t="str">
        <f aca="false">VLOOKUP(A56,ProcessDefinitionsTab,3,0)</f>
        <v>Identity Evidence Acceptance is the process of confirming that the evidence of identity presented (whether physical or electronic) is acceptable.</v>
      </c>
      <c r="C57" s="141" t="s">
        <v>49</v>
      </c>
      <c r="D57" s="141"/>
      <c r="E57" s="28"/>
      <c r="F57" s="28"/>
      <c r="G57" s="28"/>
      <c r="H57" s="28"/>
      <c r="I57" s="28"/>
    </row>
    <row r="58" customFormat="false" ht="34" hidden="false" customHeight="false" outlineLevel="0" collapsed="false">
      <c r="A58" s="71"/>
      <c r="B58" s="143" t="s">
        <v>453</v>
      </c>
      <c r="C58" s="141"/>
      <c r="D58" s="152"/>
      <c r="E58" s="28"/>
      <c r="F58" s="28"/>
      <c r="G58" s="28"/>
      <c r="H58" s="28"/>
      <c r="I58" s="28"/>
    </row>
    <row r="59" customFormat="false" ht="34" hidden="false" customHeight="false" outlineLevel="0" collapsed="false">
      <c r="A59" s="71"/>
      <c r="B59" s="144" t="s">
        <v>431</v>
      </c>
      <c r="C59" s="141"/>
      <c r="D59" s="152"/>
      <c r="E59" s="28"/>
      <c r="F59" s="28"/>
      <c r="G59" s="28"/>
      <c r="H59" s="28"/>
      <c r="I59" s="28"/>
    </row>
    <row r="60" customFormat="false" ht="51" hidden="false" customHeight="false" outlineLevel="0" collapsed="false">
      <c r="A60" s="71"/>
      <c r="B60" s="105"/>
      <c r="C60" s="161" t="s">
        <v>454</v>
      </c>
      <c r="D60" s="145" t="s">
        <v>455</v>
      </c>
      <c r="E60" s="154" t="s">
        <v>456</v>
      </c>
      <c r="F60" s="164" t="s">
        <v>457</v>
      </c>
      <c r="G60" s="28"/>
      <c r="H60" s="28"/>
      <c r="I60" s="28"/>
    </row>
    <row r="61" customFormat="false" ht="34" hidden="false" customHeight="false" outlineLevel="0" collapsed="false">
      <c r="A61" s="71"/>
      <c r="B61" s="28"/>
      <c r="C61" s="161" t="s">
        <v>458</v>
      </c>
      <c r="D61" s="145" t="s">
        <v>459</v>
      </c>
      <c r="E61" s="154" t="s">
        <v>404</v>
      </c>
      <c r="F61" s="28" t="s">
        <v>460</v>
      </c>
      <c r="G61" s="28"/>
      <c r="H61" s="28"/>
      <c r="I61" s="28"/>
    </row>
    <row r="62" customFormat="false" ht="34" hidden="false" customHeight="false" outlineLevel="0" collapsed="false">
      <c r="A62" s="71"/>
      <c r="B62" s="28"/>
      <c r="C62" s="161" t="s">
        <v>461</v>
      </c>
      <c r="D62" s="145" t="s">
        <v>462</v>
      </c>
      <c r="E62" s="154" t="s">
        <v>463</v>
      </c>
      <c r="F62" s="28" t="s">
        <v>464</v>
      </c>
      <c r="G62" s="28"/>
      <c r="H62" s="28"/>
      <c r="I62" s="28"/>
    </row>
    <row r="63" customFormat="false" ht="34" hidden="false" customHeight="false" outlineLevel="0" collapsed="false">
      <c r="A63" s="71"/>
      <c r="B63" s="28"/>
      <c r="C63" s="161" t="s">
        <v>465</v>
      </c>
      <c r="D63" s="145" t="s">
        <v>466</v>
      </c>
      <c r="E63" s="154" t="s">
        <v>467</v>
      </c>
      <c r="F63" s="28" t="s">
        <v>468</v>
      </c>
      <c r="G63" s="28"/>
      <c r="H63" s="28"/>
      <c r="I63" s="28"/>
    </row>
    <row r="64" customFormat="false" ht="68" hidden="false" customHeight="false" outlineLevel="0" collapsed="false">
      <c r="A64" s="71"/>
      <c r="B64" s="28"/>
      <c r="C64" s="161" t="s">
        <v>469</v>
      </c>
      <c r="D64" s="145" t="s">
        <v>470</v>
      </c>
      <c r="E64" s="154" t="s">
        <v>456</v>
      </c>
      <c r="F64" s="28" t="s">
        <v>471</v>
      </c>
      <c r="G64" s="28" t="s">
        <v>49</v>
      </c>
      <c r="H64" s="28"/>
      <c r="I64" s="28"/>
    </row>
    <row r="65" customFormat="false" ht="102" hidden="false" customHeight="false" outlineLevel="0" collapsed="false">
      <c r="A65" s="71"/>
      <c r="B65" s="28"/>
      <c r="C65" s="161" t="s">
        <v>472</v>
      </c>
      <c r="D65" s="145" t="s">
        <v>473</v>
      </c>
      <c r="E65" s="154" t="s">
        <v>467</v>
      </c>
      <c r="F65" s="162" t="s">
        <v>474</v>
      </c>
      <c r="G65" s="165" t="s">
        <v>49</v>
      </c>
      <c r="H65" s="28"/>
      <c r="I65" s="28"/>
    </row>
    <row r="66" customFormat="false" ht="85" hidden="false" customHeight="false" outlineLevel="0" collapsed="false">
      <c r="A66" s="71"/>
      <c r="B66" s="76"/>
      <c r="C66" s="161" t="s">
        <v>475</v>
      </c>
      <c r="D66" s="145" t="s">
        <v>476</v>
      </c>
      <c r="E66" s="154" t="s">
        <v>477</v>
      </c>
      <c r="F66" s="140" t="s">
        <v>478</v>
      </c>
      <c r="G66" s="156"/>
      <c r="H66" s="28"/>
      <c r="I66" s="28"/>
    </row>
    <row r="67" customFormat="false" ht="16" hidden="false" customHeight="false" outlineLevel="0" collapsed="false">
      <c r="A67" s="71"/>
      <c r="B67" s="76"/>
      <c r="C67" s="141"/>
      <c r="D67" s="141"/>
      <c r="E67" s="28"/>
      <c r="F67" s="28"/>
      <c r="G67" s="28"/>
      <c r="H67" s="28"/>
      <c r="I67" s="28"/>
    </row>
    <row r="68" customFormat="false" ht="17" hidden="false" customHeight="false" outlineLevel="0" collapsed="false">
      <c r="A68" s="166" t="s">
        <v>95</v>
      </c>
      <c r="B68" s="73" t="str">
        <f aca="false">VLOOKUP(A68,ProcessDefinitionsTab,2, 0)</f>
        <v>Identity Information Validation</v>
      </c>
      <c r="C68" s="167"/>
      <c r="D68" s="167"/>
      <c r="E68" s="167"/>
      <c r="F68" s="167"/>
      <c r="G68" s="167"/>
      <c r="H68" s="167"/>
      <c r="I68" s="167"/>
    </row>
    <row r="69" customFormat="false" ht="51" hidden="false" customHeight="false" outlineLevel="0" collapsed="false">
      <c r="A69" s="162"/>
      <c r="B69" s="28" t="str">
        <f aca="false">VLOOKUP(A68,ProcessDefinitionsTab,3,0)</f>
        <v>Identity Information Validation is the process of confirming the accuracy of identity information about a Subject as established by the Issuer. </v>
      </c>
      <c r="C69" s="168" t="s">
        <v>49</v>
      </c>
      <c r="D69" s="104"/>
      <c r="E69" s="109"/>
      <c r="F69" s="109"/>
      <c r="G69" s="109"/>
      <c r="H69" s="109"/>
      <c r="I69" s="109"/>
    </row>
    <row r="70" customFormat="false" ht="34" hidden="false" customHeight="false" outlineLevel="0" collapsed="false">
      <c r="A70" s="162"/>
      <c r="B70" s="143" t="s">
        <v>367</v>
      </c>
      <c r="C70" s="109"/>
      <c r="D70" s="104"/>
      <c r="E70" s="109"/>
      <c r="F70" s="109"/>
      <c r="G70" s="109"/>
      <c r="H70" s="109"/>
      <c r="I70" s="109"/>
    </row>
    <row r="71" customFormat="false" ht="51" hidden="false" customHeight="false" outlineLevel="0" collapsed="false">
      <c r="A71" s="162"/>
      <c r="B71" s="143" t="s">
        <v>479</v>
      </c>
      <c r="C71" s="109"/>
      <c r="D71" s="104"/>
      <c r="E71" s="109"/>
      <c r="F71" s="109"/>
      <c r="G71" s="109"/>
      <c r="H71" s="109"/>
      <c r="I71" s="109"/>
    </row>
    <row r="72" customFormat="false" ht="34" hidden="false" customHeight="false" outlineLevel="0" collapsed="false">
      <c r="A72" s="162"/>
      <c r="B72" s="109"/>
      <c r="C72" s="169" t="s">
        <v>480</v>
      </c>
      <c r="D72" s="170" t="s">
        <v>481</v>
      </c>
      <c r="E72" s="171" t="s">
        <v>404</v>
      </c>
      <c r="F72" s="109" t="s">
        <v>482</v>
      </c>
      <c r="G72" s="109"/>
      <c r="H72" s="109"/>
      <c r="I72" s="109"/>
    </row>
    <row r="73" customFormat="false" ht="34" hidden="false" customHeight="false" outlineLevel="0" collapsed="false">
      <c r="A73" s="162"/>
      <c r="B73" s="109"/>
      <c r="C73" s="169" t="s">
        <v>483</v>
      </c>
      <c r="D73" s="170" t="s">
        <v>484</v>
      </c>
      <c r="E73" s="171" t="s">
        <v>404</v>
      </c>
      <c r="F73" s="109" t="s">
        <v>485</v>
      </c>
      <c r="G73" s="109"/>
      <c r="H73" s="109"/>
      <c r="I73" s="109"/>
    </row>
    <row r="74" customFormat="false" ht="34" hidden="false" customHeight="false" outlineLevel="0" collapsed="false">
      <c r="A74" s="162"/>
      <c r="B74" s="109"/>
      <c r="C74" s="169" t="s">
        <v>486</v>
      </c>
      <c r="D74" s="170" t="s">
        <v>487</v>
      </c>
      <c r="E74" s="171" t="s">
        <v>488</v>
      </c>
      <c r="F74" s="109" t="s">
        <v>489</v>
      </c>
      <c r="G74" s="172" t="s">
        <v>49</v>
      </c>
      <c r="H74" s="109"/>
      <c r="I74" s="109"/>
    </row>
    <row r="75" customFormat="false" ht="51" hidden="false" customHeight="false" outlineLevel="0" collapsed="false">
      <c r="A75" s="162"/>
      <c r="B75" s="109"/>
      <c r="C75" s="169" t="s">
        <v>490</v>
      </c>
      <c r="D75" s="170" t="s">
        <v>491</v>
      </c>
      <c r="E75" s="171" t="s">
        <v>488</v>
      </c>
      <c r="F75" s="109" t="s">
        <v>492</v>
      </c>
      <c r="G75" s="172" t="s">
        <v>49</v>
      </c>
      <c r="H75" s="109"/>
      <c r="I75" s="109"/>
    </row>
    <row r="76" customFormat="false" ht="136" hidden="false" customHeight="false" outlineLevel="0" collapsed="false">
      <c r="A76" s="162"/>
      <c r="B76" s="109"/>
      <c r="C76" s="169" t="s">
        <v>493</v>
      </c>
      <c r="D76" s="170" t="s">
        <v>494</v>
      </c>
      <c r="E76" s="171" t="s">
        <v>463</v>
      </c>
      <c r="F76" s="109" t="s">
        <v>495</v>
      </c>
      <c r="G76" s="109"/>
      <c r="H76" s="109"/>
      <c r="I76" s="109"/>
    </row>
    <row r="77" customFormat="false" ht="126.75" hidden="false" customHeight="true" outlineLevel="0" collapsed="false">
      <c r="A77" s="162"/>
      <c r="B77" s="109"/>
      <c r="C77" s="169" t="s">
        <v>496</v>
      </c>
      <c r="D77" s="170" t="s">
        <v>497</v>
      </c>
      <c r="E77" s="171" t="s">
        <v>467</v>
      </c>
      <c r="F77" s="109" t="s">
        <v>498</v>
      </c>
      <c r="G77" s="172" t="s">
        <v>49</v>
      </c>
      <c r="H77" s="109"/>
      <c r="I77" s="109"/>
    </row>
    <row r="78" customFormat="false" ht="16" hidden="false" customHeight="false" outlineLevel="0" collapsed="false">
      <c r="A78" s="71"/>
      <c r="B78" s="76"/>
      <c r="C78" s="141"/>
      <c r="D78" s="141"/>
      <c r="E78" s="28"/>
      <c r="F78" s="28"/>
      <c r="G78" s="28"/>
      <c r="H78" s="28"/>
      <c r="I78" s="28"/>
    </row>
    <row r="79" customFormat="false" ht="17" hidden="false" customHeight="false" outlineLevel="0" collapsed="false">
      <c r="A79" s="73" t="s">
        <v>103</v>
      </c>
      <c r="B79" s="73" t="str">
        <f aca="false">VLOOKUP(A79,ProcessDefinitionsTab,2, 0)</f>
        <v>Identity Resolution</v>
      </c>
      <c r="C79" s="139"/>
      <c r="D79" s="139"/>
      <c r="E79" s="139"/>
      <c r="F79" s="139"/>
      <c r="G79" s="139"/>
      <c r="H79" s="139"/>
      <c r="I79" s="139"/>
    </row>
    <row r="80" customFormat="false" ht="51" hidden="false" customHeight="false" outlineLevel="0" collapsed="false">
      <c r="A80" s="71"/>
      <c r="B80" s="28" t="str">
        <f aca="false">VLOOKUP(A79,ProcessDefinitionsTab,3,0)</f>
        <v>Identity Resolution is the process of establishing the uniqueness of a Subject within a population through the use of identity information.</v>
      </c>
      <c r="C80" s="141"/>
      <c r="D80" s="141"/>
      <c r="E80" s="28"/>
      <c r="F80" s="28"/>
      <c r="G80" s="28"/>
      <c r="H80" s="28"/>
      <c r="I80" s="28"/>
    </row>
    <row r="81" customFormat="false" ht="34" hidden="false" customHeight="false" outlineLevel="0" collapsed="false">
      <c r="A81" s="71"/>
      <c r="B81" s="143" t="s">
        <v>367</v>
      </c>
      <c r="C81" s="141"/>
      <c r="D81" s="152"/>
      <c r="E81" s="28"/>
      <c r="F81" s="28"/>
      <c r="G81" s="28"/>
      <c r="H81" s="28"/>
      <c r="I81" s="28"/>
    </row>
    <row r="82" customFormat="false" ht="68" hidden="false" customHeight="false" outlineLevel="0" collapsed="false">
      <c r="A82" s="71"/>
      <c r="B82" s="144" t="s">
        <v>499</v>
      </c>
      <c r="C82" s="141"/>
      <c r="D82" s="152"/>
      <c r="E82" s="28"/>
      <c r="F82" s="28"/>
      <c r="G82" s="28"/>
      <c r="H82" s="28"/>
      <c r="I82" s="28"/>
    </row>
    <row r="83" customFormat="false" ht="51" hidden="false" customHeight="false" outlineLevel="0" collapsed="false">
      <c r="A83" s="71"/>
      <c r="B83" s="76"/>
      <c r="C83" s="161" t="s">
        <v>500</v>
      </c>
      <c r="D83" s="145" t="s">
        <v>501</v>
      </c>
      <c r="E83" s="154" t="s">
        <v>432</v>
      </c>
      <c r="F83" s="28" t="s">
        <v>502</v>
      </c>
      <c r="G83" s="28"/>
      <c r="H83" s="28"/>
      <c r="I83" s="28"/>
    </row>
    <row r="84" customFormat="false" ht="16" hidden="false" customHeight="false" outlineLevel="0" collapsed="false">
      <c r="A84" s="71"/>
      <c r="B84" s="76"/>
      <c r="C84" s="141"/>
      <c r="D84" s="141"/>
      <c r="E84" s="28"/>
      <c r="F84" s="28"/>
      <c r="G84" s="28"/>
      <c r="H84" s="28"/>
      <c r="I84" s="28"/>
    </row>
    <row r="85" customFormat="false" ht="17" hidden="false" customHeight="false" outlineLevel="0" collapsed="false">
      <c r="A85" s="73" t="s">
        <v>111</v>
      </c>
      <c r="B85" s="73" t="str">
        <f aca="false">VLOOKUP(A85,ProcessDefinitionsTab,2, 0)</f>
        <v>Identity Establishment</v>
      </c>
      <c r="C85" s="139"/>
      <c r="D85" s="139"/>
      <c r="E85" s="139"/>
      <c r="F85" s="139"/>
      <c r="G85" s="139"/>
      <c r="H85" s="139"/>
      <c r="I85" s="139"/>
    </row>
    <row r="86" customFormat="false" ht="34" hidden="false" customHeight="false" outlineLevel="0" collapsed="false">
      <c r="A86" s="71"/>
      <c r="B86" s="28" t="str">
        <f aca="false">VLOOKUP(A85,ProcessDefinitionsTab,3,0)</f>
        <v>Identity Establishment is the process of creating a record of identity of a Subject within a population.</v>
      </c>
      <c r="C86" s="141"/>
      <c r="D86" s="138"/>
      <c r="E86" s="28"/>
      <c r="F86" s="28"/>
      <c r="G86" s="28"/>
      <c r="H86" s="28"/>
      <c r="I86" s="28"/>
    </row>
    <row r="87" customFormat="false" ht="68" hidden="false" customHeight="false" outlineLevel="0" collapsed="false">
      <c r="A87" s="71"/>
      <c r="B87" s="143" t="s">
        <v>503</v>
      </c>
      <c r="C87" s="141"/>
      <c r="D87" s="152"/>
      <c r="E87" s="28"/>
      <c r="F87" s="28"/>
      <c r="G87" s="28"/>
      <c r="H87" s="28"/>
      <c r="I87" s="28"/>
    </row>
    <row r="88" customFormat="false" ht="34" hidden="false" customHeight="false" outlineLevel="0" collapsed="false">
      <c r="A88" s="71"/>
      <c r="B88" s="144" t="s">
        <v>431</v>
      </c>
      <c r="C88" s="141"/>
      <c r="D88" s="152"/>
      <c r="E88" s="28"/>
      <c r="F88" s="28"/>
      <c r="G88" s="28"/>
      <c r="H88" s="28"/>
      <c r="I88" s="28"/>
    </row>
    <row r="89" customFormat="false" ht="51" hidden="false" customHeight="false" outlineLevel="0" collapsed="false">
      <c r="A89" s="76"/>
      <c r="B89" s="76"/>
      <c r="C89" s="161" t="s">
        <v>504</v>
      </c>
      <c r="D89" s="145" t="s">
        <v>505</v>
      </c>
      <c r="E89" s="154" t="s">
        <v>506</v>
      </c>
      <c r="F89" s="28" t="s">
        <v>507</v>
      </c>
      <c r="G89" s="28"/>
      <c r="H89" s="28"/>
      <c r="I89" s="28"/>
    </row>
    <row r="90" customFormat="false" ht="51" hidden="false" customHeight="false" outlineLevel="0" collapsed="false">
      <c r="A90" s="76"/>
      <c r="B90" s="76"/>
      <c r="C90" s="161" t="s">
        <v>508</v>
      </c>
      <c r="D90" s="145" t="s">
        <v>509</v>
      </c>
      <c r="E90" s="154" t="s">
        <v>510</v>
      </c>
      <c r="F90" s="28" t="s">
        <v>511</v>
      </c>
      <c r="G90" s="28"/>
      <c r="H90" s="28"/>
      <c r="I90" s="28"/>
    </row>
    <row r="91" customFormat="false" ht="51" hidden="false" customHeight="false" outlineLevel="0" collapsed="false">
      <c r="A91" s="76"/>
      <c r="B91" s="76"/>
      <c r="C91" s="161" t="s">
        <v>512</v>
      </c>
      <c r="D91" s="145" t="s">
        <v>513</v>
      </c>
      <c r="E91" s="154" t="s">
        <v>514</v>
      </c>
      <c r="F91" s="28" t="s">
        <v>515</v>
      </c>
      <c r="G91" s="28"/>
      <c r="H91" s="28"/>
      <c r="I91" s="28"/>
    </row>
    <row r="92" customFormat="false" ht="34" hidden="false" customHeight="false" outlineLevel="0" collapsed="false">
      <c r="A92" s="76"/>
      <c r="B92" s="76"/>
      <c r="C92" s="161" t="s">
        <v>516</v>
      </c>
      <c r="D92" s="145" t="s">
        <v>517</v>
      </c>
      <c r="E92" s="154" t="s">
        <v>518</v>
      </c>
      <c r="F92" s="28" t="s">
        <v>519</v>
      </c>
      <c r="G92" s="28"/>
      <c r="H92" s="28"/>
      <c r="I92" s="28"/>
    </row>
    <row r="93" customFormat="false" ht="34" hidden="false" customHeight="false" outlineLevel="0" collapsed="false">
      <c r="A93" s="71"/>
      <c r="B93" s="76"/>
      <c r="C93" s="161" t="s">
        <v>520</v>
      </c>
      <c r="D93" s="145" t="s">
        <v>521</v>
      </c>
      <c r="E93" s="154" t="s">
        <v>439</v>
      </c>
      <c r="F93" s="28" t="s">
        <v>522</v>
      </c>
      <c r="G93" s="28"/>
      <c r="H93" s="28"/>
      <c r="I93" s="28"/>
    </row>
    <row r="94" customFormat="false" ht="255" hidden="false" customHeight="false" outlineLevel="0" collapsed="false">
      <c r="A94" s="71"/>
      <c r="B94" s="76"/>
      <c r="C94" s="161" t="s">
        <v>523</v>
      </c>
      <c r="D94" s="145" t="s">
        <v>524</v>
      </c>
      <c r="E94" s="146" t="s">
        <v>525</v>
      </c>
      <c r="F94" s="140" t="s">
        <v>526</v>
      </c>
      <c r="G94" s="28"/>
      <c r="H94" s="28"/>
      <c r="I94" s="28"/>
    </row>
    <row r="95" customFormat="false" ht="187" hidden="false" customHeight="false" outlineLevel="0" collapsed="false">
      <c r="A95" s="71"/>
      <c r="B95" s="76"/>
      <c r="C95" s="161" t="s">
        <v>527</v>
      </c>
      <c r="D95" s="145" t="s">
        <v>528</v>
      </c>
      <c r="E95" s="146" t="s">
        <v>529</v>
      </c>
      <c r="F95" s="28" t="s">
        <v>530</v>
      </c>
      <c r="G95" s="28"/>
      <c r="H95" s="28"/>
      <c r="I95" s="28"/>
    </row>
    <row r="96" customFormat="false" ht="102" hidden="false" customHeight="false" outlineLevel="0" collapsed="false">
      <c r="A96" s="71"/>
      <c r="B96" s="76"/>
      <c r="C96" s="161" t="s">
        <v>531</v>
      </c>
      <c r="D96" s="145" t="s">
        <v>532</v>
      </c>
      <c r="E96" s="154" t="s">
        <v>533</v>
      </c>
      <c r="F96" s="140" t="s">
        <v>534</v>
      </c>
      <c r="G96" s="28"/>
      <c r="H96" s="28"/>
      <c r="I96" s="28"/>
    </row>
    <row r="97" customFormat="false" ht="153" hidden="false" customHeight="false" outlineLevel="0" collapsed="false">
      <c r="A97" s="71"/>
      <c r="B97" s="76"/>
      <c r="C97" s="161" t="s">
        <v>535</v>
      </c>
      <c r="D97" s="145" t="s">
        <v>536</v>
      </c>
      <c r="E97" s="154" t="s">
        <v>537</v>
      </c>
      <c r="F97" s="140" t="s">
        <v>538</v>
      </c>
      <c r="G97" s="142"/>
      <c r="H97" s="28"/>
      <c r="I97" s="28"/>
    </row>
    <row r="98" customFormat="false" ht="409.6" hidden="false" customHeight="false" outlineLevel="0" collapsed="false">
      <c r="A98" s="71"/>
      <c r="B98" s="76"/>
      <c r="C98" s="161" t="s">
        <v>539</v>
      </c>
      <c r="D98" s="145" t="s">
        <v>540</v>
      </c>
      <c r="E98" s="173" t="s">
        <v>541</v>
      </c>
      <c r="F98" s="140" t="s">
        <v>542</v>
      </c>
      <c r="G98" s="117"/>
      <c r="H98" s="117"/>
      <c r="I98" s="117"/>
    </row>
    <row r="99" customFormat="false" ht="340" hidden="false" customHeight="false" outlineLevel="0" collapsed="false">
      <c r="A99" s="71"/>
      <c r="B99" s="76"/>
      <c r="C99" s="174" t="s">
        <v>543</v>
      </c>
      <c r="D99" s="167" t="s">
        <v>544</v>
      </c>
      <c r="E99" s="173" t="s">
        <v>529</v>
      </c>
      <c r="F99" s="140" t="s">
        <v>545</v>
      </c>
      <c r="G99" s="117"/>
      <c r="H99" s="117"/>
      <c r="I99" s="117"/>
    </row>
    <row r="100" customFormat="false" ht="17" hidden="false" customHeight="false" outlineLevel="0" collapsed="false">
      <c r="A100" s="73" t="s">
        <v>118</v>
      </c>
      <c r="B100" s="73" t="str">
        <f aca="false">VLOOKUP(A100,ProcessDefinitionsTab,2, 0)</f>
        <v>Identity Verification</v>
      </c>
      <c r="C100" s="139"/>
      <c r="D100" s="139"/>
      <c r="E100" s="139"/>
      <c r="F100" s="139"/>
      <c r="G100" s="139"/>
      <c r="H100" s="139"/>
      <c r="I100" s="139"/>
    </row>
    <row r="101" customFormat="false" ht="34" hidden="false" customHeight="false" outlineLevel="0" collapsed="false">
      <c r="A101" s="71"/>
      <c r="B101" s="28" t="str">
        <f aca="false">VLOOKUP(A100,ProcessDefinitionsTab,3,0)</f>
        <v>Identity Verification is the process of confirming that the identity information is under the control of the Subject.</v>
      </c>
      <c r="C101" s="141"/>
      <c r="D101" s="138"/>
      <c r="E101" s="28"/>
      <c r="F101" s="28"/>
      <c r="G101" s="28"/>
      <c r="H101" s="28"/>
      <c r="I101" s="28"/>
    </row>
    <row r="102" customFormat="false" ht="34" hidden="false" customHeight="false" outlineLevel="0" collapsed="false">
      <c r="A102" s="71"/>
      <c r="B102" s="143" t="s">
        <v>546</v>
      </c>
      <c r="C102" s="141"/>
      <c r="D102" s="152"/>
      <c r="E102" s="28"/>
      <c r="F102" s="28"/>
      <c r="G102" s="142"/>
      <c r="H102" s="28"/>
      <c r="I102" s="28"/>
    </row>
    <row r="103" customFormat="false" ht="34" hidden="false" customHeight="false" outlineLevel="0" collapsed="false">
      <c r="A103" s="71"/>
      <c r="B103" s="144" t="s">
        <v>431</v>
      </c>
      <c r="C103" s="141"/>
      <c r="D103" s="152"/>
      <c r="E103" s="28"/>
      <c r="F103" s="28"/>
      <c r="G103" s="28"/>
      <c r="H103" s="28"/>
      <c r="I103" s="28"/>
    </row>
    <row r="104" customFormat="false" ht="34" hidden="false" customHeight="false" outlineLevel="0" collapsed="false">
      <c r="A104" s="71"/>
      <c r="B104" s="28"/>
      <c r="C104" s="161" t="s">
        <v>547</v>
      </c>
      <c r="D104" s="145" t="s">
        <v>548</v>
      </c>
      <c r="E104" s="154" t="s">
        <v>549</v>
      </c>
      <c r="F104" s="140" t="s">
        <v>550</v>
      </c>
      <c r="G104" s="175"/>
      <c r="H104" s="176"/>
      <c r="I104" s="176" t="s">
        <v>49</v>
      </c>
    </row>
    <row r="105" customFormat="false" ht="34" hidden="false" customHeight="false" outlineLevel="0" collapsed="false">
      <c r="A105" s="71"/>
      <c r="B105" s="28"/>
      <c r="C105" s="161" t="s">
        <v>551</v>
      </c>
      <c r="D105" s="145" t="s">
        <v>552</v>
      </c>
      <c r="E105" s="154" t="s">
        <v>553</v>
      </c>
      <c r="F105" s="140" t="s">
        <v>554</v>
      </c>
      <c r="G105" s="175"/>
      <c r="H105" s="28"/>
      <c r="I105" s="28"/>
    </row>
    <row r="106" customFormat="false" ht="204" hidden="false" customHeight="false" outlineLevel="0" collapsed="false">
      <c r="A106" s="71"/>
      <c r="B106" s="76"/>
      <c r="C106" s="161" t="s">
        <v>555</v>
      </c>
      <c r="D106" s="145" t="s">
        <v>556</v>
      </c>
      <c r="E106" s="154" t="s">
        <v>477</v>
      </c>
      <c r="F106" s="140" t="s">
        <v>557</v>
      </c>
      <c r="G106" s="175"/>
      <c r="H106" s="28"/>
      <c r="I106" s="28"/>
    </row>
    <row r="107" customFormat="false" ht="16" hidden="false" customHeight="false" outlineLevel="0" collapsed="false">
      <c r="A107" s="71"/>
      <c r="B107" s="76"/>
      <c r="C107" s="141"/>
      <c r="D107" s="141"/>
      <c r="E107" s="28"/>
      <c r="F107" s="28"/>
      <c r="G107" s="28"/>
      <c r="H107" s="28"/>
      <c r="I107" s="28"/>
    </row>
    <row r="108" customFormat="false" ht="17" hidden="false" customHeight="false" outlineLevel="0" collapsed="false">
      <c r="A108" s="177" t="s">
        <v>126</v>
      </c>
      <c r="B108" s="177" t="str">
        <f aca="false">VLOOKUP(A108,ProcessDefinitionsTab,2, 0)</f>
        <v>Identity Continuity</v>
      </c>
      <c r="C108" s="178"/>
      <c r="D108" s="178"/>
      <c r="E108" s="178"/>
      <c r="F108" s="178"/>
      <c r="G108" s="178"/>
      <c r="H108" s="178"/>
      <c r="I108" s="178"/>
    </row>
    <row r="109" customFormat="false" ht="85" hidden="false" customHeight="false" outlineLevel="0" collapsed="false">
      <c r="A109" s="71"/>
      <c r="B109" s="28" t="str">
        <f aca="false">VLOOKUP(A108,ProcessDefinitionsTab,3,0)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09" s="179"/>
      <c r="D109" s="179"/>
      <c r="E109" s="162"/>
      <c r="F109" s="162"/>
      <c r="G109" s="162"/>
      <c r="H109" s="162"/>
      <c r="I109" s="162"/>
    </row>
    <row r="110" customFormat="false" ht="34" hidden="false" customHeight="false" outlineLevel="0" collapsed="false">
      <c r="A110" s="71"/>
      <c r="B110" s="143" t="s">
        <v>546</v>
      </c>
      <c r="C110" s="141"/>
      <c r="D110" s="152"/>
      <c r="E110" s="28"/>
      <c r="F110" s="28"/>
      <c r="G110" s="142"/>
      <c r="H110" s="28"/>
      <c r="I110" s="28"/>
    </row>
    <row r="111" customFormat="false" ht="34" hidden="false" customHeight="false" outlineLevel="0" collapsed="false">
      <c r="A111" s="71"/>
      <c r="B111" s="144" t="s">
        <v>431</v>
      </c>
      <c r="C111" s="141"/>
      <c r="D111" s="152"/>
      <c r="E111" s="28"/>
      <c r="F111" s="28"/>
      <c r="G111" s="28"/>
      <c r="H111" s="28"/>
      <c r="I111" s="28"/>
    </row>
    <row r="112" customFormat="false" ht="187" hidden="false" customHeight="false" outlineLevel="0" collapsed="false">
      <c r="A112" s="71"/>
      <c r="B112" s="28"/>
      <c r="C112" s="161" t="s">
        <v>558</v>
      </c>
      <c r="D112" s="180" t="s">
        <v>559</v>
      </c>
      <c r="E112" s="154"/>
      <c r="F112" s="181" t="s">
        <v>560</v>
      </c>
      <c r="G112" s="28"/>
      <c r="H112" s="28"/>
      <c r="I112" s="28"/>
    </row>
    <row r="113" customFormat="false" ht="16" hidden="false" customHeight="false" outlineLevel="0" collapsed="false">
      <c r="A113" s="71"/>
      <c r="B113" s="28"/>
      <c r="C113" s="182"/>
      <c r="D113" s="183"/>
      <c r="E113" s="184"/>
      <c r="F113" s="185"/>
      <c r="G113" s="98"/>
      <c r="H113" s="98"/>
      <c r="I113" s="117"/>
    </row>
    <row r="114" customFormat="false" ht="17" hidden="false" customHeight="false" outlineLevel="0" collapsed="false">
      <c r="A114" s="73" t="s">
        <v>134</v>
      </c>
      <c r="B114" s="73" t="str">
        <f aca="false">VLOOKUP(A114,ProcessDefinitionsTab,2, 0)</f>
        <v>Identity Maintenance</v>
      </c>
      <c r="C114" s="139"/>
      <c r="D114" s="139"/>
      <c r="E114" s="139"/>
      <c r="F114" s="139"/>
      <c r="G114" s="139"/>
      <c r="H114" s="139"/>
      <c r="I114" s="139"/>
    </row>
    <row r="115" customFormat="false" ht="34" hidden="false" customHeight="false" outlineLevel="0" collapsed="false">
      <c r="A115" s="71"/>
      <c r="B115" s="28" t="str">
        <f aca="false">VLOOKUP(A114,ProcessDefinitionsTab,3,0)</f>
        <v>Identity Maintenance is the process of ensuring that a Subject’s identity information is accurate, complete, and up-to-date.</v>
      </c>
      <c r="C115" s="141"/>
      <c r="D115" s="138"/>
      <c r="E115" s="28"/>
      <c r="F115" s="28"/>
      <c r="G115" s="28"/>
      <c r="H115" s="28"/>
      <c r="I115" s="28"/>
    </row>
    <row r="116" customFormat="false" ht="34" hidden="false" customHeight="false" outlineLevel="0" collapsed="false">
      <c r="A116" s="71"/>
      <c r="B116" s="143" t="s">
        <v>546</v>
      </c>
      <c r="C116" s="141"/>
      <c r="D116" s="152"/>
      <c r="E116" s="28"/>
      <c r="F116" s="28"/>
      <c r="G116" s="142"/>
      <c r="H116" s="28"/>
      <c r="I116" s="28"/>
    </row>
    <row r="117" customFormat="false" ht="34" hidden="false" customHeight="false" outlineLevel="0" collapsed="false">
      <c r="A117" s="71"/>
      <c r="B117" s="144" t="s">
        <v>431</v>
      </c>
      <c r="C117" s="141"/>
      <c r="D117" s="152"/>
      <c r="E117" s="28"/>
      <c r="F117" s="28"/>
      <c r="G117" s="28"/>
      <c r="H117" s="28"/>
      <c r="I117" s="28"/>
    </row>
    <row r="118" customFormat="false" ht="51" hidden="false" customHeight="false" outlineLevel="0" collapsed="false">
      <c r="A118" s="71"/>
      <c r="B118" s="38"/>
      <c r="C118" s="161" t="s">
        <v>561</v>
      </c>
      <c r="D118" s="145" t="s">
        <v>562</v>
      </c>
      <c r="E118" s="146" t="s">
        <v>432</v>
      </c>
      <c r="F118" s="140" t="s">
        <v>563</v>
      </c>
      <c r="G118" s="28"/>
      <c r="H118" s="28"/>
      <c r="I118" s="28"/>
    </row>
    <row r="119" customFormat="false" ht="85" hidden="false" customHeight="false" outlineLevel="0" collapsed="false">
      <c r="A119" s="71"/>
      <c r="B119" s="76"/>
      <c r="C119" s="161" t="s">
        <v>564</v>
      </c>
      <c r="D119" s="145" t="s">
        <v>565</v>
      </c>
      <c r="E119" s="146" t="s">
        <v>549</v>
      </c>
      <c r="F119" s="28" t="s">
        <v>566</v>
      </c>
      <c r="G119" s="28"/>
      <c r="H119" s="28"/>
      <c r="I119" s="28"/>
    </row>
    <row r="120" customFormat="false" ht="119" hidden="false" customHeight="false" outlineLevel="0" collapsed="false">
      <c r="A120" s="71"/>
      <c r="B120" s="76"/>
      <c r="C120" s="161" t="s">
        <v>567</v>
      </c>
      <c r="D120" s="145" t="s">
        <v>568</v>
      </c>
      <c r="E120" s="146" t="s">
        <v>569</v>
      </c>
      <c r="F120" s="28" t="s">
        <v>570</v>
      </c>
      <c r="G120" s="28"/>
      <c r="H120" s="28"/>
      <c r="I120" s="28"/>
    </row>
    <row r="121" customFormat="false" ht="85" hidden="false" customHeight="false" outlineLevel="0" collapsed="false">
      <c r="A121" s="71"/>
      <c r="B121" s="76"/>
      <c r="C121" s="161" t="s">
        <v>571</v>
      </c>
      <c r="D121" s="145" t="s">
        <v>572</v>
      </c>
      <c r="E121" s="154" t="s">
        <v>573</v>
      </c>
      <c r="F121" s="28" t="s">
        <v>574</v>
      </c>
      <c r="G121" s="28"/>
      <c r="H121" s="28"/>
      <c r="I121" s="28"/>
    </row>
    <row r="122" customFormat="false" ht="153" hidden="false" customHeight="false" outlineLevel="0" collapsed="false">
      <c r="A122" s="71"/>
      <c r="B122" s="76"/>
      <c r="C122" s="161" t="s">
        <v>575</v>
      </c>
      <c r="D122" s="145" t="s">
        <v>576</v>
      </c>
      <c r="E122" s="154" t="s">
        <v>577</v>
      </c>
      <c r="F122" s="28" t="s">
        <v>578</v>
      </c>
      <c r="G122" s="28"/>
      <c r="H122" s="28"/>
      <c r="I122" s="28"/>
    </row>
    <row r="123" customFormat="false" ht="51" hidden="false" customHeight="false" outlineLevel="0" collapsed="false">
      <c r="A123" s="71"/>
      <c r="B123" s="76"/>
      <c r="C123" s="161" t="s">
        <v>579</v>
      </c>
      <c r="D123" s="145" t="s">
        <v>580</v>
      </c>
      <c r="E123" s="154" t="s">
        <v>404</v>
      </c>
      <c r="F123" s="28" t="s">
        <v>581</v>
      </c>
      <c r="G123" s="28"/>
      <c r="H123" s="28"/>
      <c r="I123" s="28"/>
    </row>
    <row r="124" customFormat="false" ht="34" hidden="false" customHeight="false" outlineLevel="0" collapsed="false">
      <c r="A124" s="71"/>
      <c r="B124" s="76"/>
      <c r="C124" s="161" t="s">
        <v>582</v>
      </c>
      <c r="D124" s="145" t="s">
        <v>583</v>
      </c>
      <c r="E124" s="154" t="s">
        <v>488</v>
      </c>
      <c r="F124" s="28" t="s">
        <v>584</v>
      </c>
      <c r="G124" s="28"/>
      <c r="H124" s="28"/>
      <c r="I124" s="28"/>
    </row>
    <row r="125" customFormat="false" ht="51" hidden="false" customHeight="false" outlineLevel="0" collapsed="false">
      <c r="A125" s="71"/>
      <c r="B125" s="186"/>
      <c r="C125" s="161" t="s">
        <v>585</v>
      </c>
      <c r="D125" s="145" t="s">
        <v>586</v>
      </c>
      <c r="E125" s="146" t="s">
        <v>432</v>
      </c>
      <c r="F125" s="187" t="s">
        <v>587</v>
      </c>
      <c r="G125" s="28"/>
      <c r="H125" s="28"/>
      <c r="I125" s="28"/>
    </row>
    <row r="126" customFormat="false" ht="51" hidden="false" customHeight="false" outlineLevel="0" collapsed="false">
      <c r="A126" s="71"/>
      <c r="B126" s="186"/>
      <c r="C126" s="161" t="s">
        <v>588</v>
      </c>
      <c r="D126" s="145" t="s">
        <v>589</v>
      </c>
      <c r="E126" s="146" t="s">
        <v>432</v>
      </c>
      <c r="F126" s="164" t="s">
        <v>590</v>
      </c>
      <c r="G126" s="148"/>
      <c r="H126" s="28"/>
      <c r="I126" s="28"/>
    </row>
    <row r="127" customFormat="false" ht="16" hidden="false" customHeight="false" outlineLevel="0" collapsed="false">
      <c r="A127" s="71"/>
      <c r="B127" s="76"/>
      <c r="C127" s="141"/>
      <c r="D127" s="141"/>
      <c r="E127" s="28"/>
      <c r="F127" s="28"/>
      <c r="G127" s="28"/>
      <c r="H127" s="28"/>
      <c r="I127" s="28"/>
    </row>
    <row r="128" customFormat="false" ht="17" hidden="false" customHeight="false" outlineLevel="0" collapsed="false">
      <c r="A128" s="73" t="s">
        <v>141</v>
      </c>
      <c r="B128" s="73" t="str">
        <f aca="false">VLOOKUP(A128,ProcessDefinitionsTab,2, 0)</f>
        <v>Identity Linking</v>
      </c>
      <c r="C128" s="139"/>
      <c r="D128" s="139"/>
      <c r="E128" s="139"/>
      <c r="F128" s="139"/>
      <c r="G128" s="139"/>
      <c r="H128" s="139"/>
      <c r="I128" s="139"/>
    </row>
    <row r="129" customFormat="false" ht="34" hidden="false" customHeight="false" outlineLevel="0" collapsed="false">
      <c r="A129" s="71"/>
      <c r="B129" s="28" t="str">
        <f aca="false">VLOOKUP(A128,ProcessDefinitionsTab,3,0)</f>
        <v>Identity Linking is the process of mapping one or more assigned identifiers to a Subject.</v>
      </c>
      <c r="C129" s="141"/>
      <c r="D129" s="138"/>
      <c r="E129" s="28"/>
      <c r="F129" s="28"/>
      <c r="G129" s="28"/>
      <c r="H129" s="28"/>
      <c r="I129" s="28"/>
    </row>
    <row r="130" customFormat="false" ht="34" hidden="false" customHeight="false" outlineLevel="0" collapsed="false">
      <c r="A130" s="71"/>
      <c r="B130" s="143" t="s">
        <v>546</v>
      </c>
      <c r="C130" s="141"/>
      <c r="D130" s="152"/>
      <c r="E130" s="28"/>
      <c r="F130" s="28"/>
      <c r="G130" s="142"/>
      <c r="H130" s="28"/>
      <c r="I130" s="28"/>
    </row>
    <row r="131" customFormat="false" ht="51" hidden="false" customHeight="false" outlineLevel="0" collapsed="false">
      <c r="A131" s="71"/>
      <c r="B131" s="144" t="s">
        <v>591</v>
      </c>
      <c r="C131" s="141"/>
      <c r="D131" s="152"/>
      <c r="E131" s="28"/>
      <c r="F131" s="28"/>
      <c r="G131" s="28"/>
      <c r="H131" s="28"/>
      <c r="I131" s="28"/>
    </row>
    <row r="132" customFormat="false" ht="51" hidden="false" customHeight="false" outlineLevel="0" collapsed="false">
      <c r="A132" s="71"/>
      <c r="B132" s="78"/>
      <c r="C132" s="188" t="s">
        <v>592</v>
      </c>
      <c r="D132" s="189" t="s">
        <v>593</v>
      </c>
      <c r="E132" s="190" t="s">
        <v>432</v>
      </c>
      <c r="F132" s="28" t="s">
        <v>594</v>
      </c>
      <c r="G132" s="142"/>
      <c r="H132" s="28"/>
      <c r="I132" s="28"/>
    </row>
    <row r="133" customFormat="false" ht="68" hidden="false" customHeight="false" outlineLevel="0" collapsed="false">
      <c r="A133" s="71"/>
      <c r="B133" s="71"/>
      <c r="C133" s="161" t="s">
        <v>595</v>
      </c>
      <c r="D133" s="145" t="s">
        <v>596</v>
      </c>
      <c r="E133" s="154" t="s">
        <v>549</v>
      </c>
      <c r="F133" s="140" t="s">
        <v>597</v>
      </c>
      <c r="G133" s="142"/>
      <c r="H133" s="28"/>
      <c r="I133" s="28"/>
    </row>
    <row r="134" customFormat="false" ht="68" hidden="false" customHeight="false" outlineLevel="0" collapsed="false">
      <c r="A134" s="71"/>
      <c r="B134" s="71"/>
      <c r="C134" s="161" t="s">
        <v>598</v>
      </c>
      <c r="D134" s="145" t="s">
        <v>599</v>
      </c>
      <c r="E134" s="154" t="s">
        <v>553</v>
      </c>
      <c r="F134" s="140" t="s">
        <v>600</v>
      </c>
      <c r="G134" s="142"/>
      <c r="H134" s="28"/>
      <c r="I134" s="28"/>
    </row>
    <row r="135" customFormat="false" ht="68" hidden="false" customHeight="false" outlineLevel="0" collapsed="false">
      <c r="A135" s="71"/>
      <c r="B135" s="71"/>
      <c r="C135" s="161" t="s">
        <v>601</v>
      </c>
      <c r="D135" s="145" t="s">
        <v>602</v>
      </c>
      <c r="E135" s="154" t="s">
        <v>477</v>
      </c>
      <c r="F135" s="140" t="s">
        <v>603</v>
      </c>
      <c r="G135" s="142"/>
      <c r="H135" s="28"/>
      <c r="I135" s="28"/>
    </row>
    <row r="136" customFormat="false" ht="34" hidden="false" customHeight="false" outlineLevel="0" collapsed="false">
      <c r="A136" s="71"/>
      <c r="B136" s="76"/>
      <c r="C136" s="161" t="s">
        <v>604</v>
      </c>
      <c r="D136" s="145" t="s">
        <v>605</v>
      </c>
      <c r="E136" s="154" t="s">
        <v>477</v>
      </c>
      <c r="F136" s="28" t="s">
        <v>606</v>
      </c>
      <c r="G136" s="28"/>
      <c r="H136" s="28"/>
      <c r="I136" s="28"/>
    </row>
    <row r="137" customFormat="false" ht="16" hidden="false" customHeight="false" outlineLevel="0" collapsed="false">
      <c r="A137" s="71"/>
      <c r="B137" s="76"/>
      <c r="C137" s="191"/>
      <c r="D137" s="183"/>
      <c r="E137" s="184"/>
      <c r="F137" s="98"/>
      <c r="G137" s="98"/>
      <c r="H137" s="98"/>
      <c r="I137" s="117"/>
    </row>
    <row r="138" customFormat="false" ht="17" hidden="false" customHeight="false" outlineLevel="0" collapsed="false">
      <c r="A138" s="73" t="s">
        <v>148</v>
      </c>
      <c r="B138" s="73" t="str">
        <f aca="false">VLOOKUP(A138,ProcessDefinitionsTab,2, 0)</f>
        <v>Relationship Domain General</v>
      </c>
      <c r="C138" s="139"/>
      <c r="D138" s="139"/>
      <c r="E138" s="139"/>
      <c r="F138" s="139"/>
      <c r="G138" s="139"/>
      <c r="H138" s="139"/>
      <c r="I138" s="139"/>
    </row>
    <row r="139" customFormat="false" ht="34" hidden="false" customHeight="false" outlineLevel="0" collapsed="false">
      <c r="A139" s="71"/>
      <c r="B139" s="28" t="str">
        <f aca="false">VLOOKUP(A138,ProcessDefinitionsTab,3,0)</f>
        <v>General requirements for the relationship domain atomic processes</v>
      </c>
      <c r="C139" s="141"/>
      <c r="D139" s="141"/>
      <c r="E139" s="28"/>
      <c r="F139" s="28"/>
      <c r="G139" s="28"/>
      <c r="H139" s="28"/>
      <c r="I139" s="28"/>
    </row>
    <row r="140" customFormat="false" ht="34" hidden="false" customHeight="false" outlineLevel="0" collapsed="false">
      <c r="A140" s="71"/>
      <c r="B140" s="143" t="s">
        <v>401</v>
      </c>
      <c r="C140" s="141"/>
      <c r="D140" s="141"/>
      <c r="E140" s="117"/>
      <c r="F140" s="117"/>
      <c r="G140" s="148"/>
      <c r="H140" s="28"/>
      <c r="I140" s="117"/>
    </row>
    <row r="141" customFormat="false" ht="51" hidden="false" customHeight="false" outlineLevel="0" collapsed="false">
      <c r="A141" s="71"/>
      <c r="B141" s="144" t="s">
        <v>402</v>
      </c>
      <c r="C141" s="141"/>
      <c r="D141" s="141"/>
      <c r="E141" s="117"/>
      <c r="F141" s="117"/>
      <c r="G141" s="148"/>
      <c r="H141" s="28"/>
      <c r="I141" s="117"/>
    </row>
    <row r="142" customFormat="false" ht="51" hidden="false" customHeight="false" outlineLevel="0" collapsed="false">
      <c r="A142" s="71"/>
      <c r="B142" s="38"/>
      <c r="C142" s="161"/>
      <c r="D142" s="145" t="s">
        <v>607</v>
      </c>
      <c r="E142" s="146" t="s">
        <v>608</v>
      </c>
      <c r="F142" s="140" t="s">
        <v>609</v>
      </c>
      <c r="G142" s="148"/>
      <c r="H142" s="143"/>
      <c r="I142" s="117"/>
    </row>
    <row r="143" customFormat="false" ht="51" hidden="false" customHeight="false" outlineLevel="0" collapsed="false">
      <c r="A143" s="71"/>
      <c r="B143" s="38"/>
      <c r="C143" s="161"/>
      <c r="D143" s="145" t="s">
        <v>610</v>
      </c>
      <c r="E143" s="146" t="s">
        <v>611</v>
      </c>
      <c r="F143" s="140" t="s">
        <v>612</v>
      </c>
      <c r="G143" s="148"/>
      <c r="H143" s="143"/>
      <c r="I143" s="117"/>
    </row>
    <row r="144" customFormat="false" ht="32.25" hidden="false" customHeight="true" outlineLevel="0" collapsed="false">
      <c r="A144" s="71"/>
      <c r="B144" s="38"/>
      <c r="C144" s="161"/>
      <c r="D144" s="145" t="s">
        <v>613</v>
      </c>
      <c r="E144" s="146" t="s">
        <v>611</v>
      </c>
      <c r="F144" s="140" t="s">
        <v>614</v>
      </c>
      <c r="G144" s="148"/>
      <c r="H144" s="143"/>
      <c r="I144" s="117"/>
    </row>
    <row r="145" customFormat="false" ht="51" hidden="false" customHeight="false" outlineLevel="0" collapsed="false">
      <c r="A145" s="71"/>
      <c r="B145" s="38"/>
      <c r="C145" s="161"/>
      <c r="D145" s="145" t="s">
        <v>615</v>
      </c>
      <c r="E145" s="146" t="s">
        <v>611</v>
      </c>
      <c r="F145" s="140" t="s">
        <v>616</v>
      </c>
      <c r="G145" s="148"/>
      <c r="H145" s="143"/>
      <c r="I145" s="117"/>
    </row>
    <row r="146" customFormat="false" ht="68" hidden="false" customHeight="false" outlineLevel="0" collapsed="false">
      <c r="A146" s="71"/>
      <c r="B146" s="76"/>
      <c r="C146" s="161"/>
      <c r="D146" s="145" t="s">
        <v>617</v>
      </c>
      <c r="E146" s="173" t="s">
        <v>608</v>
      </c>
      <c r="F146" s="27" t="s">
        <v>420</v>
      </c>
      <c r="G146" s="148" t="s">
        <v>49</v>
      </c>
      <c r="H146" s="143"/>
      <c r="I146" s="117"/>
    </row>
    <row r="147" customFormat="false" ht="68" hidden="false" customHeight="false" outlineLevel="0" collapsed="false">
      <c r="A147" s="71"/>
      <c r="B147" s="76"/>
      <c r="C147" s="161"/>
      <c r="D147" s="145" t="s">
        <v>618</v>
      </c>
      <c r="E147" s="173" t="s">
        <v>619</v>
      </c>
      <c r="F147" s="28" t="s">
        <v>423</v>
      </c>
      <c r="G147" s="151"/>
      <c r="H147" s="143"/>
      <c r="I147" s="117"/>
    </row>
    <row r="148" customFormat="false" ht="48" hidden="false" customHeight="true" outlineLevel="0" collapsed="false">
      <c r="A148" s="71"/>
      <c r="B148" s="76"/>
      <c r="C148" s="161"/>
      <c r="D148" s="145" t="s">
        <v>620</v>
      </c>
      <c r="E148" s="173" t="s">
        <v>346</v>
      </c>
      <c r="F148" s="28" t="s">
        <v>426</v>
      </c>
      <c r="G148" s="151"/>
      <c r="H148" s="143"/>
      <c r="I148" s="117"/>
    </row>
    <row r="149" customFormat="false" ht="51" hidden="false" customHeight="false" outlineLevel="0" collapsed="false">
      <c r="A149" s="71"/>
      <c r="B149" s="76"/>
      <c r="C149" s="161"/>
      <c r="D149" s="145" t="s">
        <v>621</v>
      </c>
      <c r="E149" s="173" t="s">
        <v>346</v>
      </c>
      <c r="F149" s="28" t="s">
        <v>428</v>
      </c>
      <c r="G149" s="151"/>
      <c r="H149" s="143"/>
      <c r="I149" s="117"/>
    </row>
    <row r="150" customFormat="false" ht="51" hidden="false" customHeight="false" outlineLevel="0" collapsed="false">
      <c r="A150" s="71"/>
      <c r="B150" s="76"/>
      <c r="C150" s="161"/>
      <c r="D150" s="145" t="s">
        <v>622</v>
      </c>
      <c r="E150" s="173" t="s">
        <v>623</v>
      </c>
      <c r="F150" s="147" t="s">
        <v>624</v>
      </c>
      <c r="G150" s="142"/>
      <c r="H150" s="143"/>
      <c r="I150" s="117"/>
    </row>
    <row r="151" customFormat="false" ht="16" hidden="false" customHeight="false" outlineLevel="0" collapsed="false">
      <c r="A151" s="71"/>
      <c r="B151" s="76"/>
      <c r="C151" s="191"/>
      <c r="D151" s="192"/>
      <c r="E151" s="193"/>
      <c r="F151" s="194"/>
      <c r="G151" s="195"/>
      <c r="H151" s="196"/>
      <c r="I151" s="117"/>
    </row>
    <row r="152" customFormat="false" ht="17" hidden="false" customHeight="false" outlineLevel="0" collapsed="false">
      <c r="A152" s="73" t="s">
        <v>151</v>
      </c>
      <c r="B152" s="73" t="str">
        <f aca="false">VLOOKUP(A152,ProcessDefinitionsTab,2, 0)</f>
        <v>Relationship Information Determination</v>
      </c>
      <c r="C152" s="139"/>
      <c r="D152" s="139"/>
      <c r="E152" s="139"/>
      <c r="F152" s="139"/>
      <c r="G152" s="139"/>
      <c r="H152" s="139"/>
      <c r="I152" s="139"/>
    </row>
    <row r="153" customFormat="false" ht="51" hidden="false" customHeight="false" outlineLevel="0" collapsed="false">
      <c r="A153" s="71"/>
      <c r="B153" s="28" t="str">
        <f aca="false">VLOOKUP(A152,ProcessDefinitionsTab,3,0)</f>
        <v>Relationship Information Determination is the process of determining the relationship context, the relationship information requirements, and the relationship identifier. </v>
      </c>
      <c r="C153" s="141"/>
      <c r="D153" s="141"/>
      <c r="E153" s="28"/>
      <c r="F153" s="28"/>
      <c r="G153" s="28"/>
      <c r="H153" s="28"/>
      <c r="I153" s="28"/>
    </row>
    <row r="154" customFormat="false" ht="34" hidden="false" customHeight="false" outlineLevel="0" collapsed="false">
      <c r="A154" s="71"/>
      <c r="B154" s="143" t="s">
        <v>367</v>
      </c>
      <c r="C154" s="141"/>
      <c r="D154" s="141"/>
      <c r="E154" s="28"/>
      <c r="F154" s="28"/>
      <c r="G154" s="142"/>
      <c r="H154" s="28"/>
      <c r="I154" s="28"/>
    </row>
    <row r="155" customFormat="false" ht="51" hidden="false" customHeight="false" outlineLevel="0" collapsed="false">
      <c r="A155" s="71"/>
      <c r="B155" s="144" t="s">
        <v>625</v>
      </c>
      <c r="C155" s="141"/>
      <c r="D155" s="141"/>
      <c r="E155" s="28"/>
      <c r="F155" s="28"/>
      <c r="G155" s="28"/>
      <c r="H155" s="28"/>
      <c r="I155" s="28"/>
    </row>
    <row r="156" customFormat="false" ht="51" hidden="false" customHeight="false" outlineLevel="0" collapsed="false">
      <c r="A156" s="71"/>
      <c r="B156" s="71"/>
      <c r="C156" s="188" t="s">
        <v>626</v>
      </c>
      <c r="D156" s="189" t="s">
        <v>627</v>
      </c>
      <c r="E156" s="197" t="s">
        <v>623</v>
      </c>
      <c r="F156" s="140" t="s">
        <v>628</v>
      </c>
      <c r="G156" s="28" t="s">
        <v>49</v>
      </c>
      <c r="H156" s="28"/>
      <c r="I156" s="28"/>
    </row>
    <row r="157" customFormat="false" ht="34" hidden="false" customHeight="false" outlineLevel="0" collapsed="false">
      <c r="A157" s="71"/>
      <c r="B157" s="71"/>
      <c r="C157" s="161" t="s">
        <v>629</v>
      </c>
      <c r="D157" s="145" t="s">
        <v>630</v>
      </c>
      <c r="E157" s="146" t="s">
        <v>631</v>
      </c>
      <c r="F157" s="140" t="s">
        <v>632</v>
      </c>
      <c r="G157" s="117"/>
      <c r="H157" s="117"/>
      <c r="I157" s="117"/>
    </row>
    <row r="158" customFormat="false" ht="51" hidden="false" customHeight="false" outlineLevel="0" collapsed="false">
      <c r="A158" s="71"/>
      <c r="B158" s="71"/>
      <c r="C158" s="161" t="s">
        <v>633</v>
      </c>
      <c r="D158" s="145" t="s">
        <v>634</v>
      </c>
      <c r="E158" s="146" t="s">
        <v>623</v>
      </c>
      <c r="F158" s="140" t="s">
        <v>635</v>
      </c>
      <c r="G158" s="117"/>
      <c r="H158" s="117"/>
      <c r="I158" s="117"/>
    </row>
    <row r="159" customFormat="false" ht="32.25" hidden="false" customHeight="true" outlineLevel="0" collapsed="false">
      <c r="A159" s="71"/>
      <c r="B159" s="71"/>
      <c r="C159" s="161" t="s">
        <v>636</v>
      </c>
      <c r="D159" s="145" t="s">
        <v>637</v>
      </c>
      <c r="E159" s="146" t="s">
        <v>638</v>
      </c>
      <c r="F159" s="140" t="s">
        <v>639</v>
      </c>
      <c r="G159" s="140" t="s">
        <v>49</v>
      </c>
      <c r="H159" s="117"/>
      <c r="I159" s="117"/>
    </row>
    <row r="160" customFormat="false" ht="85" hidden="false" customHeight="false" outlineLevel="0" collapsed="false">
      <c r="A160" s="71"/>
      <c r="B160" s="71"/>
      <c r="C160" s="161" t="s">
        <v>640</v>
      </c>
      <c r="D160" s="145" t="s">
        <v>641</v>
      </c>
      <c r="E160" s="146" t="s">
        <v>638</v>
      </c>
      <c r="F160" s="140" t="s">
        <v>642</v>
      </c>
      <c r="G160" s="117"/>
      <c r="H160" s="117"/>
      <c r="I160" s="117"/>
    </row>
    <row r="161" customFormat="false" ht="16" hidden="false" customHeight="false" outlineLevel="0" collapsed="false">
      <c r="A161" s="71"/>
      <c r="B161" s="71"/>
      <c r="C161" s="191"/>
      <c r="D161" s="183"/>
      <c r="E161" s="193"/>
      <c r="F161" s="196"/>
      <c r="G161" s="98"/>
      <c r="H161" s="98"/>
      <c r="I161" s="117"/>
    </row>
    <row r="162" customFormat="false" ht="17" hidden="false" customHeight="false" outlineLevel="0" collapsed="false">
      <c r="A162" s="73" t="s">
        <v>158</v>
      </c>
      <c r="B162" s="73" t="str">
        <f aca="false">VLOOKUP(A162,ProcessDefinitionsTab,2, 0)</f>
        <v>Relationship Evidence Determination</v>
      </c>
      <c r="C162" s="139"/>
      <c r="D162" s="139"/>
      <c r="E162" s="139"/>
      <c r="F162" s="139"/>
      <c r="G162" s="139"/>
      <c r="H162" s="139"/>
      <c r="I162" s="139"/>
    </row>
    <row r="163" customFormat="false" ht="51" hidden="false" customHeight="false" outlineLevel="0" collapsed="false">
      <c r="A163" s="71"/>
      <c r="B163" s="28" t="str">
        <f aca="false">VLOOKUP(A162,ProcessDefinitionsTab,3,0)</f>
        <v>Relationship Evidence Determination is the process of determining the acceptable evidence of a Relationship (whether physical or electronic).</v>
      </c>
      <c r="C163" s="141"/>
      <c r="D163" s="141"/>
      <c r="E163" s="28"/>
      <c r="F163" s="28"/>
      <c r="G163" s="142"/>
      <c r="H163" s="28"/>
      <c r="I163" s="28"/>
    </row>
    <row r="164" customFormat="false" ht="34" hidden="false" customHeight="false" outlineLevel="0" collapsed="false">
      <c r="A164" s="71"/>
      <c r="B164" s="143" t="s">
        <v>643</v>
      </c>
      <c r="C164" s="141"/>
      <c r="D164" s="141"/>
      <c r="E164" s="28"/>
      <c r="F164" s="28"/>
      <c r="G164" s="28"/>
      <c r="H164" s="28"/>
      <c r="I164" s="28"/>
    </row>
    <row r="165" customFormat="false" ht="51" hidden="false" customHeight="false" outlineLevel="0" collapsed="false">
      <c r="A165" s="71"/>
      <c r="B165" s="144" t="s">
        <v>644</v>
      </c>
      <c r="C165" s="141"/>
      <c r="D165" s="141"/>
      <c r="E165" s="28"/>
      <c r="F165" s="28"/>
      <c r="G165" s="28"/>
      <c r="H165" s="28"/>
      <c r="I165" s="28"/>
    </row>
    <row r="166" customFormat="false" ht="31.5" hidden="false" customHeight="true" outlineLevel="0" collapsed="false">
      <c r="A166" s="71"/>
      <c r="B166" s="28"/>
      <c r="C166" s="161" t="s">
        <v>645</v>
      </c>
      <c r="D166" s="145" t="s">
        <v>646</v>
      </c>
      <c r="E166" s="146" t="s">
        <v>623</v>
      </c>
      <c r="F166" s="140" t="s">
        <v>647</v>
      </c>
      <c r="G166" s="28"/>
      <c r="H166" s="28"/>
      <c r="I166" s="28"/>
    </row>
    <row r="167" customFormat="false" ht="51" hidden="false" customHeight="false" outlineLevel="0" collapsed="false">
      <c r="A167" s="71"/>
      <c r="B167" s="28"/>
      <c r="C167" s="161" t="s">
        <v>648</v>
      </c>
      <c r="D167" s="145" t="s">
        <v>649</v>
      </c>
      <c r="E167" s="146" t="s">
        <v>623</v>
      </c>
      <c r="F167" s="102" t="s">
        <v>650</v>
      </c>
      <c r="G167" s="148"/>
      <c r="H167" s="117"/>
      <c r="I167" s="117"/>
    </row>
    <row r="168" customFormat="false" ht="51" hidden="false" customHeight="false" outlineLevel="0" collapsed="false">
      <c r="A168" s="71"/>
      <c r="B168" s="28"/>
      <c r="C168" s="161" t="s">
        <v>651</v>
      </c>
      <c r="D168" s="145" t="s">
        <v>652</v>
      </c>
      <c r="E168" s="146" t="s">
        <v>623</v>
      </c>
      <c r="F168" s="28" t="s">
        <v>653</v>
      </c>
      <c r="G168" s="117"/>
      <c r="H168" s="117"/>
      <c r="I168" s="117"/>
    </row>
    <row r="169" customFormat="false" ht="51" hidden="false" customHeight="false" outlineLevel="0" collapsed="false">
      <c r="A169" s="71"/>
      <c r="B169" s="28"/>
      <c r="C169" s="161" t="s">
        <v>654</v>
      </c>
      <c r="D169" s="145" t="s">
        <v>655</v>
      </c>
      <c r="E169" s="146" t="s">
        <v>623</v>
      </c>
      <c r="F169" s="28" t="s">
        <v>656</v>
      </c>
      <c r="G169" s="117"/>
      <c r="H169" s="117"/>
      <c r="I169" s="117"/>
    </row>
    <row r="170" customFormat="false" ht="16" hidden="false" customHeight="false" outlineLevel="0" collapsed="false">
      <c r="A170" s="71"/>
      <c r="B170" s="28"/>
      <c r="C170" s="191"/>
      <c r="D170" s="183"/>
      <c r="E170" s="193"/>
      <c r="F170" s="98"/>
      <c r="G170" s="98"/>
      <c r="H170" s="98"/>
      <c r="I170" s="117"/>
    </row>
    <row r="171" customFormat="false" ht="17" hidden="false" customHeight="false" outlineLevel="0" collapsed="false">
      <c r="A171" s="73" t="s">
        <v>163</v>
      </c>
      <c r="B171" s="73" t="str">
        <f aca="false">VLOOKUP(A171,ProcessDefinitionsTab,2, 0)</f>
        <v>Relationship Evidence Acceptance</v>
      </c>
      <c r="C171" s="139"/>
      <c r="D171" s="139"/>
      <c r="E171" s="139"/>
      <c r="F171" s="139"/>
      <c r="G171" s="139"/>
      <c r="H171" s="139"/>
      <c r="I171" s="139"/>
    </row>
    <row r="172" customFormat="false" ht="51" hidden="false" customHeight="false" outlineLevel="0" collapsed="false">
      <c r="A172" s="71"/>
      <c r="B172" s="28" t="str">
        <f aca="false">VLOOKUP(A171,ProcessDefinitionsTab,3,0)</f>
        <v>Relationship Evidence Acceptance is the process of confirming that the evidence of a Relationship presented (whether physical or electronic) is acceptable. </v>
      </c>
      <c r="C172" s="141"/>
      <c r="D172" s="141"/>
      <c r="E172" s="28"/>
      <c r="F172" s="28"/>
      <c r="G172" s="28"/>
      <c r="H172" s="28"/>
      <c r="I172" s="28"/>
    </row>
    <row r="173" customFormat="false" ht="34" hidden="false" customHeight="false" outlineLevel="0" collapsed="false">
      <c r="A173" s="71"/>
      <c r="B173" s="143" t="s">
        <v>657</v>
      </c>
      <c r="C173" s="141"/>
      <c r="D173" s="159"/>
      <c r="E173" s="28"/>
      <c r="F173" s="117"/>
      <c r="G173" s="28"/>
      <c r="H173" s="117"/>
      <c r="I173" s="117"/>
    </row>
    <row r="174" customFormat="false" ht="51" hidden="false" customHeight="false" outlineLevel="0" collapsed="false">
      <c r="A174" s="71"/>
      <c r="B174" s="144" t="s">
        <v>658</v>
      </c>
      <c r="C174" s="141"/>
      <c r="D174" s="159"/>
      <c r="E174" s="28"/>
      <c r="F174" s="117"/>
      <c r="G174" s="28"/>
      <c r="H174" s="117"/>
      <c r="I174" s="117"/>
    </row>
    <row r="175" customFormat="false" ht="34" hidden="false" customHeight="false" outlineLevel="0" collapsed="false">
      <c r="A175" s="71"/>
      <c r="B175" s="76"/>
      <c r="C175" s="161" t="s">
        <v>659</v>
      </c>
      <c r="D175" s="145" t="s">
        <v>660</v>
      </c>
      <c r="E175" s="146" t="s">
        <v>623</v>
      </c>
      <c r="F175" s="164" t="s">
        <v>661</v>
      </c>
      <c r="G175" s="28"/>
      <c r="H175" s="117"/>
      <c r="I175" s="117"/>
    </row>
    <row r="176" customFormat="false" ht="34" hidden="false" customHeight="false" outlineLevel="0" collapsed="false">
      <c r="A176" s="71"/>
      <c r="B176" s="76"/>
      <c r="C176" s="161" t="s">
        <v>662</v>
      </c>
      <c r="D176" s="145" t="s">
        <v>663</v>
      </c>
      <c r="E176" s="146" t="s">
        <v>623</v>
      </c>
      <c r="F176" s="28" t="s">
        <v>664</v>
      </c>
      <c r="G176" s="28" t="s">
        <v>49</v>
      </c>
      <c r="H176" s="117"/>
      <c r="I176" s="117"/>
    </row>
    <row r="177" customFormat="false" ht="34" hidden="false" customHeight="false" outlineLevel="0" collapsed="false">
      <c r="A177" s="71"/>
      <c r="B177" s="76"/>
      <c r="C177" s="161" t="s">
        <v>665</v>
      </c>
      <c r="D177" s="145" t="s">
        <v>666</v>
      </c>
      <c r="E177" s="146" t="s">
        <v>608</v>
      </c>
      <c r="F177" s="140" t="s">
        <v>667</v>
      </c>
      <c r="G177" s="28" t="s">
        <v>49</v>
      </c>
      <c r="H177" s="117"/>
      <c r="I177" s="117"/>
    </row>
    <row r="178" customFormat="false" ht="48.75" hidden="false" customHeight="true" outlineLevel="0" collapsed="false">
      <c r="A178" s="71"/>
      <c r="B178" s="76"/>
      <c r="C178" s="161" t="s">
        <v>668</v>
      </c>
      <c r="D178" s="145" t="s">
        <v>669</v>
      </c>
      <c r="E178" s="173" t="s">
        <v>608</v>
      </c>
      <c r="F178" s="164" t="s">
        <v>670</v>
      </c>
      <c r="G178" s="148"/>
      <c r="H178" s="117"/>
      <c r="I178" s="117"/>
    </row>
    <row r="179" customFormat="false" ht="48" hidden="false" customHeight="true" outlineLevel="0" collapsed="false">
      <c r="A179" s="71"/>
      <c r="B179" s="76"/>
      <c r="C179" s="161" t="s">
        <v>671</v>
      </c>
      <c r="D179" s="145" t="s">
        <v>672</v>
      </c>
      <c r="E179" s="173" t="s">
        <v>619</v>
      </c>
      <c r="F179" s="164" t="s">
        <v>673</v>
      </c>
      <c r="G179" s="148"/>
      <c r="H179" s="117"/>
      <c r="I179" s="117"/>
    </row>
    <row r="180" customFormat="false" ht="51" hidden="false" customHeight="false" outlineLevel="0" collapsed="false">
      <c r="A180" s="71"/>
      <c r="B180" s="76"/>
      <c r="C180" s="161" t="s">
        <v>674</v>
      </c>
      <c r="D180" s="145" t="s">
        <v>675</v>
      </c>
      <c r="E180" s="173" t="s">
        <v>346</v>
      </c>
      <c r="F180" s="164" t="s">
        <v>676</v>
      </c>
      <c r="G180" s="148"/>
      <c r="H180" s="117"/>
      <c r="I180" s="117"/>
    </row>
    <row r="181" customFormat="false" ht="16" hidden="false" customHeight="false" outlineLevel="0" collapsed="false">
      <c r="A181" s="71"/>
      <c r="B181" s="76"/>
      <c r="C181" s="191"/>
      <c r="D181" s="183"/>
      <c r="E181" s="193"/>
      <c r="F181" s="196"/>
      <c r="G181" s="195"/>
      <c r="H181" s="98"/>
      <c r="I181" s="117"/>
    </row>
    <row r="182" customFormat="false" ht="17" hidden="false" customHeight="false" outlineLevel="0" collapsed="false">
      <c r="A182" s="73" t="s">
        <v>168</v>
      </c>
      <c r="B182" s="73" t="str">
        <f aca="false">VLOOKUP(A182,ProcessDefinitionsTab,2, 0)</f>
        <v>Relationship Information Validation</v>
      </c>
      <c r="C182" s="139"/>
      <c r="D182" s="139"/>
      <c r="E182" s="139"/>
      <c r="F182" s="139"/>
      <c r="G182" s="139"/>
      <c r="H182" s="139"/>
      <c r="I182" s="139"/>
    </row>
    <row r="183" customFormat="false" ht="51" hidden="false" customHeight="false" outlineLevel="0" collapsed="false">
      <c r="A183" s="71"/>
      <c r="B183" s="28" t="str">
        <f aca="false">VLOOKUP(A182,ProcessDefinitionsTab,3,0)</f>
        <v>Relationship Information Validation is the process of confirming the accuracy of information about a Relationship between two or more Subjects as established by the Issuer. </v>
      </c>
      <c r="C183" s="141"/>
      <c r="D183" s="141"/>
      <c r="E183" s="28"/>
      <c r="F183" s="28"/>
      <c r="G183" s="28"/>
      <c r="H183" s="28"/>
      <c r="I183" s="28"/>
    </row>
    <row r="184" customFormat="false" ht="34" hidden="false" customHeight="false" outlineLevel="0" collapsed="false">
      <c r="A184" s="71"/>
      <c r="B184" s="143" t="s">
        <v>677</v>
      </c>
      <c r="C184" s="141"/>
      <c r="D184" s="141"/>
      <c r="E184" s="117"/>
      <c r="F184" s="117"/>
      <c r="G184" s="109"/>
      <c r="H184" s="28"/>
      <c r="I184" s="28"/>
    </row>
    <row r="185" customFormat="false" ht="51" hidden="false" customHeight="false" outlineLevel="0" collapsed="false">
      <c r="A185" s="71"/>
      <c r="B185" s="144" t="s">
        <v>678</v>
      </c>
      <c r="C185" s="141"/>
      <c r="D185" s="141"/>
      <c r="E185" s="117"/>
      <c r="F185" s="117"/>
      <c r="G185" s="109"/>
      <c r="H185" s="28"/>
      <c r="I185" s="28"/>
    </row>
    <row r="186" customFormat="false" ht="49.5" hidden="false" customHeight="true" outlineLevel="0" collapsed="false">
      <c r="A186" s="71"/>
      <c r="B186" s="76"/>
      <c r="C186" s="141" t="s">
        <v>679</v>
      </c>
      <c r="D186" s="145" t="s">
        <v>680</v>
      </c>
      <c r="E186" s="173" t="s">
        <v>608</v>
      </c>
      <c r="F186" s="164" t="s">
        <v>681</v>
      </c>
      <c r="G186" s="172"/>
      <c r="H186" s="28"/>
      <c r="I186" s="28"/>
    </row>
    <row r="187" customFormat="false" ht="48.75" hidden="false" customHeight="true" outlineLevel="0" collapsed="false">
      <c r="A187" s="71"/>
      <c r="B187" s="76"/>
      <c r="C187" s="141" t="s">
        <v>682</v>
      </c>
      <c r="D187" s="145" t="s">
        <v>683</v>
      </c>
      <c r="E187" s="173" t="s">
        <v>619</v>
      </c>
      <c r="F187" s="164" t="s">
        <v>684</v>
      </c>
      <c r="G187" s="109"/>
      <c r="H187" s="117"/>
      <c r="I187" s="117"/>
    </row>
    <row r="188" customFormat="false" ht="51" hidden="false" customHeight="false" outlineLevel="0" collapsed="false">
      <c r="A188" s="71"/>
      <c r="B188" s="76"/>
      <c r="C188" s="141" t="s">
        <v>685</v>
      </c>
      <c r="D188" s="145" t="s">
        <v>686</v>
      </c>
      <c r="E188" s="173" t="s">
        <v>346</v>
      </c>
      <c r="F188" s="164" t="s">
        <v>687</v>
      </c>
      <c r="G188" s="109"/>
      <c r="H188" s="117"/>
      <c r="I188" s="117"/>
    </row>
    <row r="189" customFormat="false" ht="34" hidden="false" customHeight="false" outlineLevel="0" collapsed="false">
      <c r="A189" s="71"/>
      <c r="B189" s="76"/>
      <c r="C189" s="141" t="s">
        <v>688</v>
      </c>
      <c r="D189" s="145" t="s">
        <v>689</v>
      </c>
      <c r="E189" s="173" t="s">
        <v>611</v>
      </c>
      <c r="F189" s="164" t="s">
        <v>690</v>
      </c>
      <c r="G189" s="109"/>
      <c r="H189" s="117"/>
      <c r="I189" s="117"/>
    </row>
    <row r="190" customFormat="false" ht="34" hidden="false" customHeight="false" outlineLevel="0" collapsed="false">
      <c r="A190" s="71"/>
      <c r="B190" s="76"/>
      <c r="C190" s="141" t="s">
        <v>691</v>
      </c>
      <c r="D190" s="145" t="s">
        <v>692</v>
      </c>
      <c r="E190" s="173" t="s">
        <v>623</v>
      </c>
      <c r="F190" s="164" t="s">
        <v>693</v>
      </c>
      <c r="G190" s="109"/>
      <c r="H190" s="117"/>
      <c r="I190" s="117"/>
    </row>
    <row r="191" customFormat="false" ht="16" hidden="false" customHeight="false" outlineLevel="0" collapsed="false">
      <c r="A191" s="71"/>
      <c r="B191" s="76"/>
      <c r="C191" s="191"/>
      <c r="D191" s="183"/>
      <c r="E191" s="193"/>
      <c r="F191" s="196"/>
      <c r="G191" s="198"/>
      <c r="H191" s="98"/>
      <c r="I191" s="117"/>
    </row>
    <row r="192" customFormat="false" ht="17" hidden="false" customHeight="false" outlineLevel="0" collapsed="false">
      <c r="A192" s="73" t="s">
        <v>173</v>
      </c>
      <c r="B192" s="73" t="str">
        <f aca="false">VLOOKUP(A192,ProcessDefinitionsTab,2, 0)</f>
        <v>Relationship Resolution</v>
      </c>
      <c r="C192" s="139"/>
      <c r="D192" s="139"/>
      <c r="E192" s="139"/>
      <c r="F192" s="139"/>
      <c r="G192" s="139"/>
      <c r="H192" s="139"/>
      <c r="I192" s="139"/>
    </row>
    <row r="193" customFormat="false" ht="68" hidden="false" customHeight="false" outlineLevel="0" collapsed="false">
      <c r="A193" s="71"/>
      <c r="B193" s="28" t="str">
        <f aca="false">VLOOKUP(A192,ProcessDefinitionsTab,3,0)</f>
        <v>Relationship Resolution is the process of establishing the uniqueness of a Relationship instance within a program/service population through the use of relationship information and identity information.</v>
      </c>
      <c r="C193" s="141"/>
      <c r="D193" s="141"/>
      <c r="E193" s="28"/>
      <c r="F193" s="28"/>
      <c r="G193" s="28"/>
      <c r="H193" s="28"/>
      <c r="I193" s="28"/>
    </row>
    <row r="194" customFormat="false" ht="34" hidden="false" customHeight="false" outlineLevel="0" collapsed="false">
      <c r="A194" s="71"/>
      <c r="B194" s="143" t="s">
        <v>694</v>
      </c>
      <c r="C194" s="141"/>
      <c r="D194" s="141"/>
      <c r="E194" s="117"/>
      <c r="F194" s="28"/>
      <c r="G194" s="28"/>
      <c r="H194" s="28"/>
      <c r="I194" s="28"/>
    </row>
    <row r="195" customFormat="false" ht="34" hidden="false" customHeight="false" outlineLevel="0" collapsed="false">
      <c r="A195" s="71"/>
      <c r="B195" s="144" t="s">
        <v>695</v>
      </c>
      <c r="C195" s="141"/>
      <c r="D195" s="141"/>
      <c r="E195" s="117"/>
      <c r="F195" s="28"/>
      <c r="G195" s="28"/>
      <c r="H195" s="28"/>
      <c r="I195" s="28"/>
    </row>
    <row r="196" customFormat="false" ht="51" hidden="false" customHeight="false" outlineLevel="0" collapsed="false">
      <c r="A196" s="71"/>
      <c r="B196" s="76"/>
      <c r="C196" s="141" t="s">
        <v>696</v>
      </c>
      <c r="D196" s="145" t="s">
        <v>697</v>
      </c>
      <c r="E196" s="173" t="s">
        <v>623</v>
      </c>
      <c r="F196" s="140" t="s">
        <v>698</v>
      </c>
      <c r="G196" s="28"/>
      <c r="H196" s="28"/>
      <c r="I196" s="28"/>
    </row>
    <row r="197" customFormat="false" ht="16" hidden="false" customHeight="false" outlineLevel="0" collapsed="false">
      <c r="A197" s="71"/>
      <c r="B197" s="76"/>
      <c r="C197" s="191"/>
      <c r="D197" s="183"/>
      <c r="E197" s="193"/>
      <c r="F197" s="196"/>
      <c r="G197" s="98"/>
      <c r="H197" s="98"/>
      <c r="I197" s="117"/>
    </row>
    <row r="198" customFormat="false" ht="17" hidden="false" customHeight="false" outlineLevel="0" collapsed="false">
      <c r="A198" s="73" t="s">
        <v>178</v>
      </c>
      <c r="B198" s="73" t="str">
        <f aca="false">VLOOKUP(A198,ProcessDefinitionsTab,2, 0)</f>
        <v>Relationship Establishment</v>
      </c>
      <c r="C198" s="139"/>
      <c r="D198" s="139"/>
      <c r="E198" s="139"/>
      <c r="F198" s="139"/>
      <c r="G198" s="139"/>
      <c r="H198" s="139"/>
      <c r="I198" s="139"/>
    </row>
    <row r="199" customFormat="false" ht="34" hidden="false" customHeight="false" outlineLevel="0" collapsed="false">
      <c r="A199" s="71"/>
      <c r="B199" s="28" t="str">
        <f aca="false">VLOOKUP(A198,ProcessDefinitionsTab,3,0)</f>
        <v>Relationship Establishment is the process of creating a record of a Relationship between two or more Subjects.</v>
      </c>
      <c r="C199" s="141"/>
      <c r="D199" s="141"/>
      <c r="E199" s="28"/>
      <c r="F199" s="28"/>
      <c r="G199" s="28"/>
      <c r="H199" s="28"/>
      <c r="I199" s="28"/>
    </row>
    <row r="200" customFormat="false" ht="34" hidden="false" customHeight="false" outlineLevel="0" collapsed="false">
      <c r="A200" s="71"/>
      <c r="B200" s="143" t="s">
        <v>699</v>
      </c>
      <c r="C200" s="141"/>
      <c r="D200" s="141"/>
      <c r="E200" s="28"/>
      <c r="F200" s="28"/>
      <c r="G200" s="28"/>
      <c r="H200" s="28"/>
      <c r="I200" s="28"/>
    </row>
    <row r="201" customFormat="false" ht="51" hidden="false" customHeight="false" outlineLevel="0" collapsed="false">
      <c r="A201" s="71"/>
      <c r="B201" s="144" t="s">
        <v>700</v>
      </c>
      <c r="C201" s="141"/>
      <c r="D201" s="141"/>
      <c r="E201" s="28"/>
      <c r="F201" s="28"/>
      <c r="G201" s="28"/>
      <c r="H201" s="28"/>
      <c r="I201" s="28"/>
    </row>
    <row r="202" customFormat="false" ht="58.2" hidden="false" customHeight="false" outlineLevel="0" collapsed="false">
      <c r="A202" s="71"/>
      <c r="B202" s="76"/>
      <c r="C202" s="141" t="s">
        <v>701</v>
      </c>
      <c r="D202" s="145" t="s">
        <v>702</v>
      </c>
      <c r="E202" s="154" t="s">
        <v>608</v>
      </c>
      <c r="F202" s="28" t="s">
        <v>507</v>
      </c>
      <c r="G202" s="142"/>
      <c r="H202" s="28"/>
      <c r="I202" s="28"/>
    </row>
    <row r="203" customFormat="false" ht="44" hidden="false" customHeight="false" outlineLevel="0" collapsed="false">
      <c r="A203" s="71"/>
      <c r="B203" s="76"/>
      <c r="C203" s="141" t="s">
        <v>703</v>
      </c>
      <c r="D203" s="145" t="s">
        <v>704</v>
      </c>
      <c r="E203" s="154" t="s">
        <v>619</v>
      </c>
      <c r="F203" s="28" t="s">
        <v>511</v>
      </c>
      <c r="G203" s="142"/>
      <c r="H203" s="28"/>
      <c r="I203" s="28"/>
    </row>
    <row r="204" customFormat="false" ht="72.35" hidden="false" customHeight="false" outlineLevel="0" collapsed="false">
      <c r="A204" s="71"/>
      <c r="B204" s="76"/>
      <c r="C204" s="141" t="s">
        <v>705</v>
      </c>
      <c r="D204" s="145" t="s">
        <v>706</v>
      </c>
      <c r="E204" s="154" t="s">
        <v>346</v>
      </c>
      <c r="F204" s="28" t="s">
        <v>515</v>
      </c>
      <c r="G204" s="142"/>
      <c r="H204" s="28"/>
      <c r="I204" s="28"/>
    </row>
    <row r="205" customFormat="false" ht="44" hidden="false" customHeight="false" outlineLevel="0" collapsed="false">
      <c r="A205" s="71"/>
      <c r="B205" s="76"/>
      <c r="C205" s="141" t="s">
        <v>707</v>
      </c>
      <c r="D205" s="145" t="s">
        <v>708</v>
      </c>
      <c r="E205" s="160" t="s">
        <v>623</v>
      </c>
      <c r="F205" s="28" t="s">
        <v>709</v>
      </c>
      <c r="G205" s="148"/>
      <c r="H205" s="117"/>
      <c r="I205" s="117"/>
    </row>
    <row r="206" customFormat="false" ht="72.35" hidden="false" customHeight="false" outlineLevel="0" collapsed="false">
      <c r="A206" s="71"/>
      <c r="B206" s="76"/>
      <c r="C206" s="141" t="s">
        <v>710</v>
      </c>
      <c r="D206" s="145" t="s">
        <v>711</v>
      </c>
      <c r="E206" s="160" t="s">
        <v>608</v>
      </c>
      <c r="F206" s="117" t="s">
        <v>712</v>
      </c>
      <c r="G206" s="148"/>
      <c r="H206" s="117"/>
      <c r="I206" s="117"/>
    </row>
    <row r="207" customFormat="false" ht="72.35" hidden="false" customHeight="false" outlineLevel="0" collapsed="false">
      <c r="A207" s="71"/>
      <c r="B207" s="76"/>
      <c r="C207" s="141" t="s">
        <v>713</v>
      </c>
      <c r="D207" s="145" t="s">
        <v>714</v>
      </c>
      <c r="E207" s="160" t="s">
        <v>619</v>
      </c>
      <c r="F207" s="117" t="s">
        <v>715</v>
      </c>
      <c r="G207" s="117"/>
      <c r="H207" s="117"/>
      <c r="I207" s="117"/>
    </row>
    <row r="208" customFormat="false" ht="72.35" hidden="false" customHeight="false" outlineLevel="0" collapsed="false">
      <c r="A208" s="71"/>
      <c r="B208" s="76"/>
      <c r="C208" s="141" t="s">
        <v>716</v>
      </c>
      <c r="D208" s="145" t="s">
        <v>717</v>
      </c>
      <c r="E208" s="160" t="s">
        <v>346</v>
      </c>
      <c r="F208" s="117" t="s">
        <v>718</v>
      </c>
      <c r="G208" s="117"/>
      <c r="H208" s="117"/>
      <c r="I208" s="117"/>
    </row>
    <row r="209" customFormat="false" ht="158.25" hidden="false" customHeight="true" outlineLevel="0" collapsed="false">
      <c r="A209" s="71"/>
      <c r="B209" s="76"/>
      <c r="C209" s="141" t="s">
        <v>719</v>
      </c>
      <c r="D209" s="145" t="s">
        <v>720</v>
      </c>
      <c r="E209" s="160" t="s">
        <v>623</v>
      </c>
      <c r="F209" s="117" t="s">
        <v>721</v>
      </c>
      <c r="G209" s="148"/>
      <c r="H209" s="117"/>
      <c r="I209" s="117"/>
    </row>
    <row r="210" customFormat="false" ht="18" hidden="false" customHeight="true" outlineLevel="0" collapsed="false">
      <c r="A210" s="71"/>
      <c r="B210" s="76"/>
      <c r="C210" s="191"/>
      <c r="D210" s="183"/>
      <c r="E210" s="184"/>
      <c r="F210" s="98"/>
      <c r="G210" s="195"/>
      <c r="H210" s="98"/>
      <c r="I210" s="117"/>
    </row>
    <row r="211" customFormat="false" ht="17" hidden="false" customHeight="false" outlineLevel="0" collapsed="false">
      <c r="A211" s="73" t="s">
        <v>183</v>
      </c>
      <c r="B211" s="73" t="str">
        <f aca="false">VLOOKUP(A211,ProcessDefinitionsTab,2, 0)</f>
        <v>Relationship Verification</v>
      </c>
      <c r="C211" s="139"/>
      <c r="D211" s="139"/>
      <c r="E211" s="139"/>
      <c r="F211" s="139"/>
      <c r="G211" s="139"/>
      <c r="H211" s="139"/>
      <c r="I211" s="139"/>
    </row>
    <row r="212" customFormat="false" ht="34" hidden="false" customHeight="false" outlineLevel="0" collapsed="false">
      <c r="A212" s="71"/>
      <c r="B212" s="28" t="str">
        <f aca="false">VLOOKUP(A211,ProcessDefinitionsTab,3,0)</f>
        <v>Relationship Verification is the process of confirming that the relationship information is under the control of the Subjects.</v>
      </c>
      <c r="C212" s="141"/>
      <c r="D212" s="141"/>
      <c r="E212" s="28"/>
      <c r="F212" s="28"/>
      <c r="G212" s="28"/>
      <c r="H212" s="28"/>
      <c r="I212" s="28"/>
    </row>
    <row r="213" customFormat="false" ht="34" hidden="false" customHeight="false" outlineLevel="0" collapsed="false">
      <c r="A213" s="71"/>
      <c r="B213" s="143" t="s">
        <v>722</v>
      </c>
      <c r="C213" s="141"/>
      <c r="D213" s="141"/>
      <c r="E213" s="117"/>
      <c r="F213" s="117"/>
      <c r="G213" s="28"/>
      <c r="H213" s="28"/>
      <c r="I213" s="28"/>
    </row>
    <row r="214" customFormat="false" ht="51" hidden="false" customHeight="false" outlineLevel="0" collapsed="false">
      <c r="A214" s="71"/>
      <c r="B214" s="144" t="s">
        <v>723</v>
      </c>
      <c r="C214" s="141"/>
      <c r="D214" s="141"/>
      <c r="E214" s="117"/>
      <c r="F214" s="117"/>
      <c r="G214" s="28"/>
      <c r="H214" s="28"/>
      <c r="I214" s="28"/>
    </row>
    <row r="215" customFormat="false" ht="58.2" hidden="false" customHeight="false" outlineLevel="0" collapsed="false">
      <c r="A215" s="71"/>
      <c r="B215" s="76"/>
      <c r="C215" s="141" t="s">
        <v>724</v>
      </c>
      <c r="D215" s="145" t="s">
        <v>725</v>
      </c>
      <c r="E215" s="173" t="s">
        <v>608</v>
      </c>
      <c r="F215" s="164" t="s">
        <v>726</v>
      </c>
      <c r="G215" s="142"/>
      <c r="H215" s="28"/>
      <c r="I215" s="28"/>
    </row>
    <row r="216" customFormat="false" ht="58.2" hidden="false" customHeight="false" outlineLevel="0" collapsed="false">
      <c r="A216" s="71"/>
      <c r="B216" s="76"/>
      <c r="C216" s="141" t="s">
        <v>727</v>
      </c>
      <c r="D216" s="145" t="s">
        <v>728</v>
      </c>
      <c r="E216" s="173" t="s">
        <v>619</v>
      </c>
      <c r="F216" s="164" t="s">
        <v>729</v>
      </c>
      <c r="G216" s="199"/>
      <c r="H216" s="117"/>
      <c r="I216" s="117"/>
    </row>
    <row r="217" customFormat="false" ht="44" hidden="false" customHeight="false" outlineLevel="0" collapsed="false">
      <c r="A217" s="71"/>
      <c r="B217" s="76"/>
      <c r="C217" s="141" t="s">
        <v>730</v>
      </c>
      <c r="D217" s="145" t="s">
        <v>731</v>
      </c>
      <c r="E217" s="173" t="s">
        <v>346</v>
      </c>
      <c r="F217" s="164" t="s">
        <v>732</v>
      </c>
      <c r="G217" s="148"/>
      <c r="H217" s="117"/>
      <c r="I217" s="117"/>
    </row>
    <row r="218" customFormat="false" ht="17" hidden="false" customHeight="false" outlineLevel="0" collapsed="false">
      <c r="A218" s="177" t="s">
        <v>188</v>
      </c>
      <c r="B218" s="177" t="str">
        <f aca="false">VLOOKUP(A218,ProcessDefinitionsTab,2, 0)</f>
        <v>Relationship Continuity</v>
      </c>
      <c r="C218" s="178"/>
      <c r="D218" s="178"/>
      <c r="E218" s="178"/>
      <c r="F218" s="178"/>
      <c r="G218" s="178"/>
      <c r="H218" s="178"/>
      <c r="I218" s="178"/>
    </row>
    <row r="219" customFormat="false" ht="51" hidden="false" customHeight="false" outlineLevel="0" collapsed="false">
      <c r="A219" s="71"/>
      <c r="B219" s="28" t="str">
        <f aca="false">VLOOKUP(A218,ProcessDefinitionsTab,3,0)</f>
        <v>Relationship Continuity is the process of dynamically confirming that a Relationship between two or more Subjects has a continuous existence over time.</v>
      </c>
      <c r="C219" s="141"/>
      <c r="D219" s="141"/>
      <c r="E219" s="28"/>
      <c r="F219" s="28"/>
      <c r="G219" s="28"/>
      <c r="H219" s="28"/>
      <c r="I219" s="28"/>
    </row>
    <row r="220" customFormat="false" ht="34" hidden="false" customHeight="false" outlineLevel="0" collapsed="false">
      <c r="A220" s="71"/>
      <c r="B220" s="143" t="s">
        <v>733</v>
      </c>
      <c r="C220" s="141"/>
      <c r="D220" s="141"/>
      <c r="E220" s="28"/>
      <c r="F220" s="28"/>
      <c r="G220" s="28"/>
      <c r="H220" s="28"/>
      <c r="I220" s="28"/>
    </row>
    <row r="221" customFormat="false" ht="34" hidden="false" customHeight="false" outlineLevel="0" collapsed="false">
      <c r="A221" s="71"/>
      <c r="B221" s="144" t="s">
        <v>695</v>
      </c>
      <c r="C221" s="141"/>
      <c r="D221" s="141"/>
      <c r="E221" s="28"/>
      <c r="F221" s="28"/>
      <c r="G221" s="28"/>
      <c r="H221" s="28"/>
      <c r="I221" s="28"/>
    </row>
    <row r="222" customFormat="false" ht="185.8" hidden="false" customHeight="false" outlineLevel="0" collapsed="false">
      <c r="A222" s="71"/>
      <c r="B222" s="76"/>
      <c r="C222" s="141" t="s">
        <v>734</v>
      </c>
      <c r="D222" s="180" t="s">
        <v>735</v>
      </c>
      <c r="E222" s="28"/>
      <c r="F222" s="181" t="s">
        <v>736</v>
      </c>
      <c r="G222" s="28"/>
      <c r="H222" s="28"/>
      <c r="I222" s="28"/>
    </row>
    <row r="223" customFormat="false" ht="16" hidden="false" customHeight="false" outlineLevel="0" collapsed="false">
      <c r="A223" s="71"/>
      <c r="B223" s="76"/>
      <c r="C223" s="191"/>
      <c r="D223" s="183"/>
      <c r="E223" s="98"/>
      <c r="F223" s="200"/>
      <c r="G223" s="98"/>
      <c r="H223" s="98"/>
      <c r="I223" s="117"/>
    </row>
    <row r="224" customFormat="false" ht="17" hidden="false" customHeight="false" outlineLevel="0" collapsed="false">
      <c r="A224" s="73" t="s">
        <v>193</v>
      </c>
      <c r="B224" s="73" t="str">
        <f aca="false">VLOOKUP(A224,ProcessDefinitionsTab,2, 0)</f>
        <v>Relationship Maintenance</v>
      </c>
      <c r="C224" s="139"/>
      <c r="D224" s="139"/>
      <c r="E224" s="139"/>
      <c r="F224" s="139"/>
      <c r="G224" s="139"/>
      <c r="H224" s="139"/>
      <c r="I224" s="139"/>
    </row>
    <row r="225" customFormat="false" ht="51" hidden="false" customHeight="false" outlineLevel="0" collapsed="false">
      <c r="A225" s="71"/>
      <c r="B225" s="28" t="str">
        <f aca="false">VLOOKUP(A224,ProcessDefinitionsTab,3,0)</f>
        <v>Relationship Maintenance is the process of ensuring that the information about a Relationship between two or more Subjects is accurate, complete, and up-to-date.</v>
      </c>
      <c r="C225" s="141"/>
      <c r="D225" s="141"/>
      <c r="E225" s="28"/>
      <c r="F225" s="28"/>
      <c r="G225" s="28"/>
      <c r="H225" s="28"/>
      <c r="I225" s="28"/>
    </row>
    <row r="226" customFormat="false" ht="34" hidden="false" customHeight="false" outlineLevel="0" collapsed="false">
      <c r="A226" s="71"/>
      <c r="B226" s="143" t="s">
        <v>722</v>
      </c>
      <c r="C226" s="141"/>
      <c r="D226" s="159"/>
      <c r="E226" s="117"/>
      <c r="F226" s="28"/>
      <c r="G226" s="28"/>
      <c r="H226" s="117"/>
      <c r="I226" s="117"/>
    </row>
    <row r="227" customFormat="false" ht="51" hidden="false" customHeight="false" outlineLevel="0" collapsed="false">
      <c r="A227" s="71"/>
      <c r="B227" s="144" t="s">
        <v>737</v>
      </c>
      <c r="C227" s="141"/>
      <c r="D227" s="159"/>
      <c r="E227" s="117"/>
      <c r="F227" s="28"/>
      <c r="G227" s="28"/>
      <c r="H227" s="117"/>
      <c r="I227" s="117"/>
    </row>
    <row r="228" customFormat="false" ht="29.85" hidden="false" customHeight="false" outlineLevel="0" collapsed="false">
      <c r="A228" s="71"/>
      <c r="B228" s="76"/>
      <c r="C228" s="141" t="s">
        <v>738</v>
      </c>
      <c r="D228" s="145" t="s">
        <v>739</v>
      </c>
      <c r="E228" s="173" t="s">
        <v>623</v>
      </c>
      <c r="F228" s="147" t="s">
        <v>740</v>
      </c>
      <c r="G228" s="201"/>
      <c r="H228" s="117"/>
      <c r="I228" s="117"/>
    </row>
    <row r="229" customFormat="false" ht="44" hidden="false" customHeight="false" outlineLevel="0" collapsed="false">
      <c r="A229" s="71"/>
      <c r="B229" s="76"/>
      <c r="C229" s="141" t="s">
        <v>741</v>
      </c>
      <c r="D229" s="145" t="s">
        <v>742</v>
      </c>
      <c r="E229" s="173" t="s">
        <v>623</v>
      </c>
      <c r="F229" s="202" t="s">
        <v>743</v>
      </c>
      <c r="G229" s="153"/>
      <c r="H229" s="117"/>
      <c r="I229" s="117"/>
    </row>
    <row r="230" customFormat="false" ht="58.2" hidden="false" customHeight="false" outlineLevel="0" collapsed="false">
      <c r="A230" s="71"/>
      <c r="B230" s="76"/>
      <c r="C230" s="141" t="s">
        <v>744</v>
      </c>
      <c r="D230" s="145" t="s">
        <v>745</v>
      </c>
      <c r="E230" s="173" t="s">
        <v>608</v>
      </c>
      <c r="F230" s="164" t="s">
        <v>746</v>
      </c>
      <c r="G230" s="151"/>
      <c r="H230" s="117"/>
      <c r="I230" s="117"/>
    </row>
    <row r="231" customFormat="false" ht="58.2" hidden="false" customHeight="false" outlineLevel="0" collapsed="false">
      <c r="A231" s="71"/>
      <c r="B231" s="76"/>
      <c r="C231" s="141" t="s">
        <v>747</v>
      </c>
      <c r="D231" s="145" t="s">
        <v>748</v>
      </c>
      <c r="E231" s="173" t="s">
        <v>619</v>
      </c>
      <c r="F231" s="164" t="s">
        <v>749</v>
      </c>
      <c r="G231" s="151"/>
      <c r="H231" s="117"/>
      <c r="I231" s="117"/>
    </row>
    <row r="232" customFormat="false" ht="48.75" hidden="false" customHeight="true" outlineLevel="0" collapsed="false">
      <c r="A232" s="71"/>
      <c r="B232" s="76"/>
      <c r="C232" s="141" t="s">
        <v>750</v>
      </c>
      <c r="D232" s="145" t="s">
        <v>751</v>
      </c>
      <c r="E232" s="173" t="s">
        <v>346</v>
      </c>
      <c r="F232" s="164" t="s">
        <v>752</v>
      </c>
      <c r="G232" s="151"/>
      <c r="H232" s="117"/>
      <c r="I232" s="117"/>
    </row>
    <row r="233" customFormat="false" ht="44" hidden="false" customHeight="false" outlineLevel="0" collapsed="false">
      <c r="A233" s="71"/>
      <c r="B233" s="76"/>
      <c r="C233" s="141" t="s">
        <v>753</v>
      </c>
      <c r="D233" s="145" t="s">
        <v>754</v>
      </c>
      <c r="E233" s="173" t="s">
        <v>623</v>
      </c>
      <c r="F233" s="164" t="s">
        <v>755</v>
      </c>
      <c r="G233" s="148"/>
      <c r="H233" s="117"/>
      <c r="I233" s="117"/>
    </row>
    <row r="234" customFormat="false" ht="16" hidden="false" customHeight="false" outlineLevel="0" collapsed="false">
      <c r="A234" s="71"/>
      <c r="B234" s="76"/>
      <c r="C234" s="191"/>
      <c r="D234" s="183"/>
      <c r="E234" s="193"/>
      <c r="F234" s="196"/>
      <c r="G234" s="195"/>
      <c r="H234" s="98"/>
      <c r="I234" s="117"/>
    </row>
    <row r="235" customFormat="false" ht="17" hidden="false" customHeight="false" outlineLevel="0" collapsed="false">
      <c r="A235" s="73" t="s">
        <v>198</v>
      </c>
      <c r="B235" s="73" t="str">
        <f aca="false">VLOOKUP(A235,ProcessDefinitionsTab,2, 0)</f>
        <v>Relationship Suspension</v>
      </c>
      <c r="C235" s="139"/>
      <c r="D235" s="139"/>
      <c r="E235" s="139"/>
      <c r="F235" s="139"/>
      <c r="G235" s="139"/>
      <c r="H235" s="139"/>
      <c r="I235" s="139"/>
    </row>
    <row r="236" customFormat="false" ht="34" hidden="false" customHeight="false" outlineLevel="0" collapsed="false">
      <c r="A236" s="71"/>
      <c r="B236" s="28" t="str">
        <f aca="false">VLOOKUP(A235,ProcessDefinitionsTab,3,0)</f>
        <v>Relationship Suspension is the process of flagging a record of a Relationship as temporarily no longer in effect. </v>
      </c>
      <c r="C236" s="141"/>
      <c r="D236" s="141"/>
      <c r="E236" s="28"/>
      <c r="F236" s="28"/>
      <c r="G236" s="28"/>
      <c r="H236" s="28"/>
      <c r="I236" s="28"/>
    </row>
    <row r="237" customFormat="false" ht="34" hidden="false" customHeight="false" outlineLevel="0" collapsed="false">
      <c r="A237" s="71"/>
      <c r="B237" s="143" t="s">
        <v>722</v>
      </c>
      <c r="C237" s="141"/>
      <c r="D237" s="159"/>
      <c r="E237" s="117"/>
      <c r="F237" s="148"/>
      <c r="G237" s="117"/>
      <c r="H237" s="117"/>
      <c r="I237" s="117"/>
    </row>
    <row r="238" customFormat="false" ht="34" hidden="false" customHeight="false" outlineLevel="0" collapsed="false">
      <c r="A238" s="71"/>
      <c r="B238" s="144" t="s">
        <v>695</v>
      </c>
      <c r="C238" s="141"/>
      <c r="D238" s="159"/>
      <c r="E238" s="117"/>
      <c r="F238" s="148"/>
      <c r="G238" s="117"/>
      <c r="H238" s="117"/>
      <c r="I238" s="117"/>
    </row>
    <row r="239" customFormat="false" ht="44" hidden="false" customHeight="false" outlineLevel="0" collapsed="false">
      <c r="A239" s="71"/>
      <c r="B239" s="71"/>
      <c r="C239" s="141" t="s">
        <v>756</v>
      </c>
      <c r="D239" s="145" t="s">
        <v>757</v>
      </c>
      <c r="E239" s="160" t="s">
        <v>623</v>
      </c>
      <c r="F239" s="28" t="s">
        <v>758</v>
      </c>
      <c r="G239" s="164" t="s">
        <v>49</v>
      </c>
      <c r="H239" s="28"/>
      <c r="I239" s="28"/>
    </row>
    <row r="240" customFormat="false" ht="44" hidden="false" customHeight="false" outlineLevel="0" collapsed="false">
      <c r="A240" s="71"/>
      <c r="B240" s="71"/>
      <c r="C240" s="141" t="s">
        <v>759</v>
      </c>
      <c r="D240" s="145" t="s">
        <v>760</v>
      </c>
      <c r="E240" s="173" t="s">
        <v>623</v>
      </c>
      <c r="F240" s="164" t="s">
        <v>761</v>
      </c>
      <c r="G240" s="164" t="s">
        <v>49</v>
      </c>
      <c r="H240" s="117"/>
      <c r="I240" s="117"/>
    </row>
    <row r="241" s="53" customFormat="true" ht="44" hidden="false" customHeight="false" outlineLevel="0" collapsed="false">
      <c r="A241" s="55"/>
      <c r="B241" s="12"/>
      <c r="C241" s="141" t="s">
        <v>762</v>
      </c>
      <c r="D241" s="203" t="s">
        <v>763</v>
      </c>
      <c r="E241" s="204" t="s">
        <v>623</v>
      </c>
      <c r="F241" s="33" t="s">
        <v>764</v>
      </c>
      <c r="G241" s="33" t="s">
        <v>49</v>
      </c>
      <c r="H241" s="205"/>
      <c r="I241" s="205"/>
    </row>
    <row r="242" s="53" customFormat="true" ht="44" hidden="false" customHeight="false" outlineLevel="0" collapsed="false">
      <c r="A242" s="55"/>
      <c r="B242" s="12"/>
      <c r="C242" s="141" t="s">
        <v>765</v>
      </c>
      <c r="D242" s="203" t="s">
        <v>766</v>
      </c>
      <c r="E242" s="204" t="s">
        <v>623</v>
      </c>
      <c r="F242" s="33" t="s">
        <v>767</v>
      </c>
      <c r="G242" s="206"/>
      <c r="H242" s="205"/>
      <c r="I242" s="205"/>
    </row>
    <row r="243" s="53" customFormat="true" ht="72.35" hidden="false" customHeight="false" outlineLevel="0" collapsed="false">
      <c r="A243" s="55"/>
      <c r="B243" s="12"/>
      <c r="C243" s="141" t="s">
        <v>768</v>
      </c>
      <c r="D243" s="203" t="s">
        <v>769</v>
      </c>
      <c r="E243" s="207" t="s">
        <v>608</v>
      </c>
      <c r="F243" s="205" t="s">
        <v>770</v>
      </c>
      <c r="G243" s="33" t="s">
        <v>49</v>
      </c>
      <c r="H243" s="205"/>
      <c r="I243" s="205"/>
    </row>
    <row r="244" s="53" customFormat="true" ht="72.35" hidden="false" customHeight="false" outlineLevel="0" collapsed="false">
      <c r="A244" s="55"/>
      <c r="B244" s="12"/>
      <c r="C244" s="141" t="s">
        <v>771</v>
      </c>
      <c r="D244" s="203" t="s">
        <v>772</v>
      </c>
      <c r="E244" s="207" t="s">
        <v>611</v>
      </c>
      <c r="F244" s="205" t="s">
        <v>773</v>
      </c>
      <c r="G244" s="33" t="s">
        <v>49</v>
      </c>
      <c r="H244" s="205"/>
      <c r="I244" s="205"/>
    </row>
    <row r="245" s="53" customFormat="true" ht="72.35" hidden="false" customHeight="false" outlineLevel="0" collapsed="false">
      <c r="A245" s="55"/>
      <c r="B245" s="12"/>
      <c r="C245" s="141" t="s">
        <v>774</v>
      </c>
      <c r="D245" s="203" t="s">
        <v>775</v>
      </c>
      <c r="E245" s="207" t="s">
        <v>623</v>
      </c>
      <c r="F245" s="205" t="s">
        <v>776</v>
      </c>
      <c r="G245" s="206" t="s">
        <v>49</v>
      </c>
      <c r="H245" s="205"/>
      <c r="I245" s="205"/>
    </row>
    <row r="246" s="53" customFormat="true" ht="58.2" hidden="false" customHeight="false" outlineLevel="0" collapsed="false">
      <c r="A246" s="55"/>
      <c r="B246" s="12"/>
      <c r="C246" s="141" t="s">
        <v>777</v>
      </c>
      <c r="D246" s="203" t="s">
        <v>778</v>
      </c>
      <c r="E246" s="207" t="s">
        <v>623</v>
      </c>
      <c r="F246" s="205" t="s">
        <v>779</v>
      </c>
      <c r="G246" s="206" t="s">
        <v>49</v>
      </c>
      <c r="H246" s="205"/>
      <c r="I246" s="205"/>
    </row>
    <row r="247" s="53" customFormat="true" ht="29.85" hidden="false" customHeight="false" outlineLevel="0" collapsed="false">
      <c r="A247" s="55"/>
      <c r="B247" s="12"/>
      <c r="C247" s="141" t="s">
        <v>780</v>
      </c>
      <c r="D247" s="203" t="s">
        <v>781</v>
      </c>
      <c r="E247" s="204" t="s">
        <v>623</v>
      </c>
      <c r="F247" s="205" t="s">
        <v>782</v>
      </c>
      <c r="G247" s="206" t="s">
        <v>49</v>
      </c>
      <c r="H247" s="205"/>
      <c r="I247" s="205"/>
    </row>
    <row r="248" s="53" customFormat="true" ht="44" hidden="false" customHeight="false" outlineLevel="0" collapsed="false">
      <c r="A248" s="55"/>
      <c r="B248" s="12"/>
      <c r="C248" s="141" t="s">
        <v>783</v>
      </c>
      <c r="D248" s="203" t="s">
        <v>784</v>
      </c>
      <c r="E248" s="204" t="s">
        <v>623</v>
      </c>
      <c r="F248" s="205" t="s">
        <v>785</v>
      </c>
      <c r="G248" s="206" t="s">
        <v>49</v>
      </c>
      <c r="H248" s="205"/>
      <c r="I248" s="205"/>
    </row>
    <row r="249" s="53" customFormat="true" ht="58.2" hidden="false" customHeight="false" outlineLevel="0" collapsed="false">
      <c r="A249" s="55"/>
      <c r="B249" s="55"/>
      <c r="C249" s="141" t="s">
        <v>786</v>
      </c>
      <c r="D249" s="203" t="s">
        <v>787</v>
      </c>
      <c r="E249" s="207" t="s">
        <v>623</v>
      </c>
      <c r="F249" s="205" t="s">
        <v>788</v>
      </c>
      <c r="G249" s="206" t="s">
        <v>49</v>
      </c>
      <c r="H249" s="205"/>
      <c r="I249" s="205"/>
    </row>
    <row r="250" s="53" customFormat="true" ht="16" hidden="false" customHeight="false" outlineLevel="0" collapsed="false">
      <c r="A250" s="55"/>
      <c r="B250" s="55"/>
      <c r="C250" s="208"/>
      <c r="D250" s="209"/>
      <c r="E250" s="210"/>
      <c r="F250" s="211"/>
      <c r="G250" s="212"/>
      <c r="H250" s="211"/>
      <c r="I250" s="205"/>
    </row>
    <row r="251" customFormat="false" ht="17" hidden="false" customHeight="false" outlineLevel="0" collapsed="false">
      <c r="A251" s="73" t="s">
        <v>202</v>
      </c>
      <c r="B251" s="73" t="str">
        <f aca="false">VLOOKUP(A251,ProcessDefinitionsTab,2, 0)</f>
        <v>Relationship Reinstatement</v>
      </c>
      <c r="C251" s="139"/>
      <c r="D251" s="139"/>
      <c r="E251" s="139"/>
      <c r="F251" s="139"/>
      <c r="G251" s="139"/>
      <c r="H251" s="139"/>
      <c r="I251" s="139"/>
    </row>
    <row r="252" customFormat="false" ht="34" hidden="false" customHeight="false" outlineLevel="0" collapsed="false">
      <c r="A252" s="71"/>
      <c r="B252" s="28" t="str">
        <f aca="false">VLOOKUP(A251,ProcessDefinitionsTab,3,0)</f>
        <v>Relationship Reinstatement is the process of transforming a suspended Relationship back to an active state.</v>
      </c>
      <c r="C252" s="141"/>
      <c r="D252" s="141"/>
      <c r="E252" s="28"/>
      <c r="F252" s="28"/>
      <c r="G252" s="28"/>
      <c r="H252" s="28"/>
      <c r="I252" s="28"/>
    </row>
    <row r="253" customFormat="false" ht="34" hidden="false" customHeight="false" outlineLevel="0" collapsed="false">
      <c r="A253" s="71"/>
      <c r="B253" s="143" t="s">
        <v>789</v>
      </c>
      <c r="C253" s="141"/>
      <c r="D253" s="141"/>
      <c r="E253" s="117"/>
      <c r="F253" s="117"/>
      <c r="G253" s="28" t="s">
        <v>49</v>
      </c>
      <c r="H253" s="28"/>
      <c r="I253" s="28"/>
    </row>
    <row r="254" customFormat="false" ht="85" hidden="false" customHeight="false" outlineLevel="0" collapsed="false">
      <c r="A254" s="71"/>
      <c r="B254" s="144" t="s">
        <v>790</v>
      </c>
      <c r="C254" s="141"/>
      <c r="D254" s="141"/>
      <c r="E254" s="117"/>
      <c r="F254" s="117"/>
      <c r="G254" s="28" t="s">
        <v>49</v>
      </c>
      <c r="H254" s="28"/>
      <c r="I254" s="28"/>
    </row>
    <row r="255" customFormat="false" ht="29.85" hidden="false" customHeight="false" outlineLevel="0" collapsed="false">
      <c r="A255" s="71"/>
      <c r="B255" s="71"/>
      <c r="C255" s="141" t="s">
        <v>791</v>
      </c>
      <c r="D255" s="145" t="s">
        <v>792</v>
      </c>
      <c r="E255" s="160" t="s">
        <v>623</v>
      </c>
      <c r="F255" s="28" t="s">
        <v>793</v>
      </c>
      <c r="G255" s="28"/>
      <c r="H255" s="28"/>
      <c r="I255" s="28"/>
    </row>
    <row r="256" customFormat="false" ht="44" hidden="false" customHeight="false" outlineLevel="0" collapsed="false">
      <c r="A256" s="213"/>
      <c r="B256" s="76"/>
      <c r="C256" s="141" t="s">
        <v>794</v>
      </c>
      <c r="D256" s="145" t="s">
        <v>795</v>
      </c>
      <c r="E256" s="160" t="s">
        <v>623</v>
      </c>
      <c r="F256" s="28" t="s">
        <v>796</v>
      </c>
      <c r="G256" s="28" t="s">
        <v>49</v>
      </c>
      <c r="H256" s="117"/>
      <c r="I256" s="117"/>
    </row>
    <row r="257" customFormat="false" ht="44" hidden="false" customHeight="false" outlineLevel="0" collapsed="false">
      <c r="A257" s="213"/>
      <c r="B257" s="76"/>
      <c r="C257" s="141" t="s">
        <v>797</v>
      </c>
      <c r="D257" s="145" t="s">
        <v>798</v>
      </c>
      <c r="E257" s="160" t="s">
        <v>623</v>
      </c>
      <c r="F257" s="28" t="s">
        <v>799</v>
      </c>
      <c r="G257" s="164"/>
      <c r="H257" s="117"/>
      <c r="I257" s="117"/>
    </row>
    <row r="258" customFormat="false" ht="72.35" hidden="false" customHeight="false" outlineLevel="0" collapsed="false">
      <c r="A258" s="71"/>
      <c r="B258" s="76"/>
      <c r="C258" s="141" t="s">
        <v>800</v>
      </c>
      <c r="D258" s="145" t="s">
        <v>801</v>
      </c>
      <c r="E258" s="173" t="s">
        <v>623</v>
      </c>
      <c r="F258" s="28" t="s">
        <v>802</v>
      </c>
      <c r="G258" s="164" t="s">
        <v>49</v>
      </c>
      <c r="H258" s="117"/>
      <c r="I258" s="117"/>
    </row>
    <row r="259" customFormat="false" ht="58.2" hidden="false" customHeight="false" outlineLevel="0" collapsed="false">
      <c r="A259" s="71"/>
      <c r="B259" s="76"/>
      <c r="C259" s="141" t="s">
        <v>803</v>
      </c>
      <c r="D259" s="145" t="s">
        <v>804</v>
      </c>
      <c r="E259" s="160" t="s">
        <v>623</v>
      </c>
      <c r="F259" s="28" t="s">
        <v>805</v>
      </c>
      <c r="G259" s="140" t="s">
        <v>49</v>
      </c>
      <c r="H259" s="117"/>
      <c r="I259" s="117"/>
    </row>
    <row r="260" customFormat="false" ht="58.2" hidden="false" customHeight="false" outlineLevel="0" collapsed="false">
      <c r="A260" s="71"/>
      <c r="B260" s="76"/>
      <c r="C260" s="141" t="s">
        <v>806</v>
      </c>
      <c r="D260" s="145" t="s">
        <v>807</v>
      </c>
      <c r="E260" s="160" t="s">
        <v>623</v>
      </c>
      <c r="F260" s="117" t="s">
        <v>808</v>
      </c>
      <c r="G260" s="28" t="s">
        <v>49</v>
      </c>
      <c r="H260" s="28"/>
      <c r="I260" s="28"/>
    </row>
    <row r="261" customFormat="false" ht="29.85" hidden="false" customHeight="false" outlineLevel="0" collapsed="false">
      <c r="A261" s="71"/>
      <c r="B261" s="76"/>
      <c r="C261" s="141" t="s">
        <v>809</v>
      </c>
      <c r="D261" s="145" t="s">
        <v>810</v>
      </c>
      <c r="E261" s="160" t="s">
        <v>623</v>
      </c>
      <c r="F261" s="117" t="s">
        <v>782</v>
      </c>
      <c r="G261" s="164" t="s">
        <v>49</v>
      </c>
      <c r="H261" s="117"/>
      <c r="I261" s="117"/>
    </row>
    <row r="262" customFormat="false" ht="44" hidden="false" customHeight="false" outlineLevel="0" collapsed="false">
      <c r="A262" s="71"/>
      <c r="B262" s="76"/>
      <c r="C262" s="141" t="s">
        <v>811</v>
      </c>
      <c r="D262" s="145" t="s">
        <v>812</v>
      </c>
      <c r="E262" s="160" t="s">
        <v>623</v>
      </c>
      <c r="F262" s="117" t="s">
        <v>813</v>
      </c>
      <c r="G262" s="164" t="s">
        <v>49</v>
      </c>
      <c r="H262" s="117"/>
      <c r="I262" s="117"/>
    </row>
    <row r="263" customFormat="false" ht="16" hidden="false" customHeight="false" outlineLevel="0" collapsed="false">
      <c r="A263" s="71"/>
      <c r="B263" s="76"/>
      <c r="C263" s="191"/>
      <c r="D263" s="183"/>
      <c r="E263" s="184"/>
      <c r="F263" s="98"/>
      <c r="G263" s="196"/>
      <c r="H263" s="98"/>
      <c r="I263" s="117"/>
    </row>
    <row r="264" customFormat="false" ht="17" hidden="false" customHeight="false" outlineLevel="0" collapsed="false">
      <c r="A264" s="73" t="s">
        <v>207</v>
      </c>
      <c r="B264" s="73" t="str">
        <f aca="false">VLOOKUP(A264,ProcessDefinitionsTab,2, 0)</f>
        <v>Relationship Revocation</v>
      </c>
      <c r="C264" s="139"/>
      <c r="D264" s="139"/>
      <c r="E264" s="139"/>
      <c r="F264" s="139"/>
      <c r="G264" s="139"/>
      <c r="H264" s="139"/>
      <c r="I264" s="139"/>
    </row>
    <row r="265" customFormat="false" ht="34" hidden="false" customHeight="false" outlineLevel="0" collapsed="false">
      <c r="A265" s="71"/>
      <c r="B265" s="28" t="str">
        <f aca="false">VLOOKUP(A264,ProcessDefinitionsTab,3,0)</f>
        <v>Relationship Revocation is the process of flagging a record of a Relationship as no longer in effect.</v>
      </c>
      <c r="C265" s="141"/>
      <c r="D265" s="141"/>
      <c r="E265" s="28"/>
      <c r="F265" s="28"/>
      <c r="G265" s="28"/>
      <c r="H265" s="28"/>
      <c r="I265" s="28"/>
    </row>
    <row r="266" customFormat="false" ht="34" hidden="false" customHeight="false" outlineLevel="0" collapsed="false">
      <c r="A266" s="71"/>
      <c r="B266" s="143" t="s">
        <v>722</v>
      </c>
      <c r="C266" s="141"/>
      <c r="D266" s="141"/>
      <c r="E266" s="117"/>
      <c r="F266" s="117"/>
      <c r="G266" s="117"/>
      <c r="H266" s="28"/>
      <c r="I266" s="28"/>
    </row>
    <row r="267" customFormat="false" ht="51" hidden="false" customHeight="false" outlineLevel="0" collapsed="false">
      <c r="A267" s="71"/>
      <c r="B267" s="144" t="s">
        <v>814</v>
      </c>
      <c r="C267" s="141"/>
      <c r="D267" s="141"/>
      <c r="E267" s="117"/>
      <c r="F267" s="117"/>
      <c r="G267" s="117"/>
      <c r="H267" s="28"/>
      <c r="I267" s="28"/>
    </row>
    <row r="268" s="53" customFormat="true" ht="44" hidden="false" customHeight="false" outlineLevel="0" collapsed="false">
      <c r="A268" s="55"/>
      <c r="B268" s="12"/>
      <c r="C268" s="214" t="s">
        <v>815</v>
      </c>
      <c r="D268" s="203" t="s">
        <v>816</v>
      </c>
      <c r="E268" s="207" t="s">
        <v>623</v>
      </c>
      <c r="F268" s="33" t="s">
        <v>817</v>
      </c>
      <c r="G268" s="36" t="s">
        <v>49</v>
      </c>
      <c r="H268" s="205"/>
      <c r="I268" s="205"/>
    </row>
    <row r="269" s="53" customFormat="true" ht="58.2" hidden="false" customHeight="false" outlineLevel="0" collapsed="false">
      <c r="A269" s="55"/>
      <c r="B269" s="12"/>
      <c r="C269" s="215" t="s">
        <v>818</v>
      </c>
      <c r="D269" s="203" t="s">
        <v>819</v>
      </c>
      <c r="E269" s="207" t="s">
        <v>623</v>
      </c>
      <c r="F269" s="33" t="s">
        <v>820</v>
      </c>
      <c r="G269" s="36" t="s">
        <v>49</v>
      </c>
      <c r="H269" s="205"/>
      <c r="I269" s="205"/>
    </row>
    <row r="270" s="53" customFormat="true" ht="44" hidden="false" customHeight="false" outlineLevel="0" collapsed="false">
      <c r="A270" s="55"/>
      <c r="B270" s="12"/>
      <c r="C270" s="215" t="s">
        <v>821</v>
      </c>
      <c r="D270" s="203" t="s">
        <v>822</v>
      </c>
      <c r="E270" s="204" t="s">
        <v>623</v>
      </c>
      <c r="F270" s="33" t="s">
        <v>823</v>
      </c>
      <c r="G270" s="33" t="s">
        <v>49</v>
      </c>
      <c r="H270" s="205"/>
      <c r="I270" s="205"/>
    </row>
    <row r="271" s="53" customFormat="true" ht="44" hidden="false" customHeight="false" outlineLevel="0" collapsed="false">
      <c r="A271" s="55"/>
      <c r="B271" s="12"/>
      <c r="C271" s="215" t="s">
        <v>824</v>
      </c>
      <c r="D271" s="203" t="s">
        <v>825</v>
      </c>
      <c r="E271" s="204" t="s">
        <v>623</v>
      </c>
      <c r="F271" s="33" t="s">
        <v>826</v>
      </c>
      <c r="G271" s="206"/>
      <c r="H271" s="205"/>
      <c r="I271" s="205"/>
    </row>
    <row r="272" s="53" customFormat="true" ht="44" hidden="false" customHeight="false" outlineLevel="0" collapsed="false">
      <c r="A272" s="55"/>
      <c r="B272" s="12"/>
      <c r="C272" s="215" t="s">
        <v>827</v>
      </c>
      <c r="D272" s="203" t="s">
        <v>828</v>
      </c>
      <c r="E272" s="207" t="s">
        <v>623</v>
      </c>
      <c r="F272" s="33" t="s">
        <v>829</v>
      </c>
      <c r="G272" s="206" t="s">
        <v>49</v>
      </c>
      <c r="H272" s="205"/>
      <c r="I272" s="205"/>
    </row>
    <row r="273" s="53" customFormat="true" ht="72.35" hidden="false" customHeight="false" outlineLevel="0" collapsed="false">
      <c r="A273" s="55"/>
      <c r="B273" s="12"/>
      <c r="C273" s="215" t="s">
        <v>830</v>
      </c>
      <c r="D273" s="203" t="s">
        <v>831</v>
      </c>
      <c r="E273" s="207" t="s">
        <v>623</v>
      </c>
      <c r="F273" s="205" t="s">
        <v>832</v>
      </c>
      <c r="G273" s="205" t="s">
        <v>49</v>
      </c>
      <c r="H273" s="205"/>
      <c r="I273" s="205"/>
    </row>
    <row r="274" s="53" customFormat="true" ht="58.2" hidden="false" customHeight="false" outlineLevel="0" collapsed="false">
      <c r="A274" s="55"/>
      <c r="B274" s="12"/>
      <c r="C274" s="215" t="s">
        <v>833</v>
      </c>
      <c r="D274" s="203" t="s">
        <v>834</v>
      </c>
      <c r="E274" s="207" t="s">
        <v>623</v>
      </c>
      <c r="F274" s="205" t="s">
        <v>835</v>
      </c>
      <c r="G274" s="33" t="s">
        <v>49</v>
      </c>
      <c r="H274" s="33"/>
      <c r="I274" s="33"/>
    </row>
    <row r="275" s="53" customFormat="true" ht="29.85" hidden="false" customHeight="false" outlineLevel="0" collapsed="false">
      <c r="A275" s="55"/>
      <c r="B275" s="12"/>
      <c r="C275" s="215" t="s">
        <v>836</v>
      </c>
      <c r="D275" s="203" t="s">
        <v>837</v>
      </c>
      <c r="E275" s="207" t="s">
        <v>623</v>
      </c>
      <c r="F275" s="205" t="s">
        <v>838</v>
      </c>
      <c r="G275" s="33" t="s">
        <v>49</v>
      </c>
      <c r="H275" s="205"/>
      <c r="I275" s="205"/>
    </row>
    <row r="276" s="53" customFormat="true" ht="44" hidden="false" customHeight="false" outlineLevel="0" collapsed="false">
      <c r="A276" s="55"/>
      <c r="B276" s="12"/>
      <c r="C276" s="215" t="s">
        <v>839</v>
      </c>
      <c r="D276" s="203" t="s">
        <v>840</v>
      </c>
      <c r="E276" s="207" t="s">
        <v>623</v>
      </c>
      <c r="F276" s="205" t="s">
        <v>841</v>
      </c>
      <c r="G276" s="206" t="s">
        <v>49</v>
      </c>
      <c r="H276" s="205"/>
      <c r="I276" s="205"/>
    </row>
    <row r="277" s="53" customFormat="true" ht="16" hidden="false" customHeight="false" outlineLevel="0" collapsed="false">
      <c r="A277" s="55"/>
      <c r="B277" s="12"/>
      <c r="C277" s="208"/>
      <c r="D277" s="209"/>
      <c r="E277" s="210"/>
      <c r="F277" s="211"/>
      <c r="G277" s="212"/>
      <c r="H277" s="211"/>
      <c r="I277" s="205"/>
    </row>
    <row r="278" customFormat="false" ht="17" hidden="false" customHeight="false" outlineLevel="0" collapsed="false">
      <c r="A278" s="73" t="s">
        <v>211</v>
      </c>
      <c r="B278" s="73" t="str">
        <f aca="false">VLOOKUP(A278,ProcessDefinitionsTab,2, 0)</f>
        <v>Credential Domain General</v>
      </c>
      <c r="C278" s="139"/>
      <c r="D278" s="139"/>
      <c r="E278" s="139"/>
      <c r="F278" s="139"/>
      <c r="G278" s="139"/>
      <c r="H278" s="139"/>
      <c r="I278" s="139"/>
    </row>
    <row r="279" customFormat="false" ht="17" hidden="false" customHeight="false" outlineLevel="0" collapsed="false">
      <c r="A279" s="71"/>
      <c r="B279" s="28" t="str">
        <f aca="false">VLOOKUP(A278,ProcessDefinitionsTab,3,0)</f>
        <v>General requirements for the credential domain atomic processes</v>
      </c>
      <c r="C279" s="141"/>
      <c r="D279" s="138"/>
      <c r="E279" s="28"/>
      <c r="F279" s="28"/>
      <c r="G279" s="28"/>
      <c r="H279" s="28"/>
      <c r="I279" s="28"/>
    </row>
    <row r="280" customFormat="false" ht="34" hidden="false" customHeight="false" outlineLevel="0" collapsed="false">
      <c r="A280" s="71"/>
      <c r="B280" s="143" t="s">
        <v>401</v>
      </c>
      <c r="C280" s="141"/>
      <c r="D280" s="141"/>
      <c r="E280" s="28"/>
      <c r="F280" s="28"/>
      <c r="G280" s="28"/>
      <c r="H280" s="28"/>
      <c r="I280" s="28"/>
    </row>
    <row r="281" customFormat="false" ht="34" hidden="false" customHeight="false" outlineLevel="0" collapsed="false">
      <c r="A281" s="71"/>
      <c r="B281" s="144" t="s">
        <v>368</v>
      </c>
      <c r="C281" s="141"/>
      <c r="D281" s="141"/>
      <c r="E281" s="28"/>
      <c r="F281" s="28"/>
      <c r="G281" s="28"/>
      <c r="H281" s="28"/>
      <c r="I281" s="28"/>
    </row>
    <row r="282" customFormat="false" ht="44" hidden="false" customHeight="false" outlineLevel="0" collapsed="false">
      <c r="A282" s="71"/>
      <c r="B282" s="71"/>
      <c r="C282" s="216"/>
      <c r="D282" s="145" t="s">
        <v>842</v>
      </c>
      <c r="E282" s="154" t="s">
        <v>843</v>
      </c>
      <c r="F282" s="140" t="s">
        <v>844</v>
      </c>
      <c r="G282" s="28"/>
      <c r="H282" s="28"/>
      <c r="I282" s="28"/>
    </row>
    <row r="283" customFormat="false" ht="44" hidden="false" customHeight="false" outlineLevel="0" collapsed="false">
      <c r="A283" s="71"/>
      <c r="B283" s="71"/>
      <c r="C283" s="216"/>
      <c r="D283" s="145" t="s">
        <v>845</v>
      </c>
      <c r="E283" s="154" t="s">
        <v>846</v>
      </c>
      <c r="F283" s="140" t="s">
        <v>847</v>
      </c>
      <c r="G283" s="28"/>
      <c r="H283" s="28"/>
      <c r="I283" s="28"/>
    </row>
    <row r="284" customFormat="false" ht="33" hidden="false" customHeight="true" outlineLevel="0" collapsed="false">
      <c r="A284" s="155"/>
      <c r="B284" s="155"/>
      <c r="C284" s="216"/>
      <c r="D284" s="145" t="s">
        <v>848</v>
      </c>
      <c r="E284" s="154" t="s">
        <v>846</v>
      </c>
      <c r="F284" s="140" t="s">
        <v>849</v>
      </c>
      <c r="G284" s="143"/>
      <c r="H284" s="143"/>
      <c r="I284" s="143"/>
    </row>
    <row r="285" customFormat="false" ht="44" hidden="false" customHeight="false" outlineLevel="0" collapsed="false">
      <c r="A285" s="155"/>
      <c r="B285" s="155"/>
      <c r="C285" s="216"/>
      <c r="D285" s="145" t="s">
        <v>850</v>
      </c>
      <c r="E285" s="154" t="s">
        <v>846</v>
      </c>
      <c r="F285" s="140" t="s">
        <v>851</v>
      </c>
      <c r="G285" s="143"/>
      <c r="H285" s="143"/>
      <c r="I285" s="143"/>
    </row>
    <row r="286" customFormat="false" ht="29.85" hidden="false" customHeight="false" outlineLevel="0" collapsed="false">
      <c r="A286" s="71"/>
      <c r="B286" s="71"/>
      <c r="C286" s="216"/>
      <c r="D286" s="145" t="s">
        <v>852</v>
      </c>
      <c r="E286" s="154" t="s">
        <v>843</v>
      </c>
      <c r="F286" s="28" t="s">
        <v>853</v>
      </c>
      <c r="G286" s="28"/>
      <c r="H286" s="28"/>
      <c r="I286" s="28"/>
    </row>
    <row r="287" customFormat="false" ht="29.85" hidden="false" customHeight="false" outlineLevel="0" collapsed="false">
      <c r="A287" s="71"/>
      <c r="B287" s="71"/>
      <c r="C287" s="216"/>
      <c r="D287" s="145" t="s">
        <v>854</v>
      </c>
      <c r="E287" s="154" t="s">
        <v>846</v>
      </c>
      <c r="F287" s="28" t="s">
        <v>855</v>
      </c>
      <c r="G287" s="28"/>
      <c r="H287" s="28"/>
      <c r="I287" s="28"/>
    </row>
    <row r="288" customFormat="false" ht="44" hidden="false" customHeight="false" outlineLevel="0" collapsed="false">
      <c r="A288" s="71"/>
      <c r="B288" s="71"/>
      <c r="C288" s="216"/>
      <c r="D288" s="145" t="s">
        <v>856</v>
      </c>
      <c r="E288" s="154" t="s">
        <v>857</v>
      </c>
      <c r="F288" s="28" t="s">
        <v>858</v>
      </c>
      <c r="G288" s="28"/>
      <c r="H288" s="28"/>
      <c r="I288" s="28"/>
    </row>
    <row r="289" customFormat="false" ht="29.85" hidden="false" customHeight="false" outlineLevel="0" collapsed="false">
      <c r="A289" s="71"/>
      <c r="B289" s="71"/>
      <c r="C289" s="216"/>
      <c r="D289" s="145" t="s">
        <v>859</v>
      </c>
      <c r="E289" s="154" t="s">
        <v>843</v>
      </c>
      <c r="F289" s="28" t="s">
        <v>860</v>
      </c>
      <c r="G289" s="28"/>
      <c r="H289" s="28"/>
      <c r="I289" s="28"/>
    </row>
    <row r="290" customFormat="false" ht="29.85" hidden="false" customHeight="false" outlineLevel="0" collapsed="false">
      <c r="A290" s="71"/>
      <c r="B290" s="71"/>
      <c r="C290" s="216"/>
      <c r="D290" s="145" t="s">
        <v>861</v>
      </c>
      <c r="E290" s="154" t="s">
        <v>846</v>
      </c>
      <c r="F290" s="28" t="s">
        <v>862</v>
      </c>
      <c r="G290" s="28"/>
      <c r="H290" s="28"/>
      <c r="I290" s="28"/>
    </row>
    <row r="291" customFormat="false" ht="16" hidden="false" customHeight="false" outlineLevel="0" collapsed="false">
      <c r="A291" s="71"/>
      <c r="B291" s="71"/>
      <c r="C291" s="159"/>
      <c r="D291" s="159"/>
      <c r="E291" s="117"/>
      <c r="F291" s="117"/>
      <c r="G291" s="117"/>
      <c r="H291" s="117"/>
      <c r="I291" s="117"/>
    </row>
    <row r="292" customFormat="false" ht="17" hidden="false" customHeight="false" outlineLevel="0" collapsed="false">
      <c r="A292" s="73" t="s">
        <v>214</v>
      </c>
      <c r="B292" s="73" t="str">
        <f aca="false">VLOOKUP(A292,ProcessDefinitionsTab,2, 0)</f>
        <v>Credential Issuance</v>
      </c>
      <c r="C292" s="139"/>
      <c r="D292" s="139"/>
      <c r="E292" s="139"/>
      <c r="F292" s="139"/>
      <c r="G292" s="139"/>
      <c r="H292" s="139"/>
      <c r="I292" s="139"/>
    </row>
    <row r="293" customFormat="false" ht="34" hidden="false" customHeight="false" outlineLevel="0" collapsed="false">
      <c r="A293" s="71"/>
      <c r="B293" s="28" t="str">
        <f aca="false">VLOOKUP(A292,ProcessDefinitionsTab,3,0)</f>
        <v>Credential Issuance is the process of creating a Credential from a set of Claims and assigning the Credential to a Holder.</v>
      </c>
      <c r="C293" s="141"/>
      <c r="D293" s="138"/>
      <c r="E293" s="28"/>
      <c r="F293" s="28"/>
      <c r="G293" s="28"/>
      <c r="H293" s="28"/>
      <c r="I293" s="28"/>
    </row>
    <row r="294" customFormat="false" ht="34" hidden="false" customHeight="false" outlineLevel="0" collapsed="false">
      <c r="A294" s="71"/>
      <c r="B294" s="143" t="s">
        <v>367</v>
      </c>
      <c r="C294" s="141"/>
      <c r="D294" s="141"/>
      <c r="E294" s="28"/>
      <c r="F294" s="28"/>
      <c r="G294" s="28"/>
      <c r="H294" s="28"/>
      <c r="I294" s="28"/>
    </row>
    <row r="295" customFormat="false" ht="34" hidden="false" customHeight="false" outlineLevel="0" collapsed="false">
      <c r="A295" s="71"/>
      <c r="B295" s="144" t="s">
        <v>863</v>
      </c>
      <c r="C295" s="141"/>
      <c r="D295" s="141"/>
      <c r="E295" s="28"/>
      <c r="F295" s="28"/>
      <c r="G295" s="28"/>
      <c r="H295" s="28"/>
      <c r="I295" s="28"/>
    </row>
    <row r="296" customFormat="false" ht="29.85" hidden="false" customHeight="false" outlineLevel="0" collapsed="false">
      <c r="A296" s="71"/>
      <c r="B296" s="76"/>
      <c r="C296" s="216" t="s">
        <v>864</v>
      </c>
      <c r="D296" s="145" t="s">
        <v>865</v>
      </c>
      <c r="E296" s="154" t="s">
        <v>857</v>
      </c>
      <c r="F296" s="28" t="s">
        <v>866</v>
      </c>
      <c r="G296" s="28"/>
      <c r="H296" s="28"/>
      <c r="I296" s="28"/>
    </row>
    <row r="297" customFormat="false" ht="29.85" hidden="false" customHeight="false" outlineLevel="0" collapsed="false">
      <c r="A297" s="71"/>
      <c r="B297" s="76"/>
      <c r="C297" s="217" t="s">
        <v>867</v>
      </c>
      <c r="D297" s="145" t="s">
        <v>868</v>
      </c>
      <c r="E297" s="154" t="s">
        <v>857</v>
      </c>
      <c r="F297" s="28" t="s">
        <v>869</v>
      </c>
      <c r="G297" s="28"/>
      <c r="H297" s="28"/>
      <c r="I297" s="28"/>
    </row>
    <row r="298" customFormat="false" ht="29.85" hidden="false" customHeight="false" outlineLevel="0" collapsed="false">
      <c r="A298" s="71"/>
      <c r="B298" s="186"/>
      <c r="C298" s="217" t="s">
        <v>870</v>
      </c>
      <c r="D298" s="145" t="s">
        <v>871</v>
      </c>
      <c r="E298" s="154" t="s">
        <v>857</v>
      </c>
      <c r="F298" s="28" t="s">
        <v>872</v>
      </c>
      <c r="G298" s="28"/>
      <c r="H298" s="28"/>
      <c r="I298" s="28"/>
    </row>
    <row r="299" customFormat="false" ht="29.85" hidden="false" customHeight="false" outlineLevel="0" collapsed="false">
      <c r="A299" s="71"/>
      <c r="B299" s="186"/>
      <c r="C299" s="217" t="s">
        <v>873</v>
      </c>
      <c r="D299" s="145" t="s">
        <v>874</v>
      </c>
      <c r="E299" s="154" t="s">
        <v>843</v>
      </c>
      <c r="F299" s="28" t="s">
        <v>875</v>
      </c>
      <c r="G299" s="28"/>
      <c r="H299" s="28"/>
      <c r="I299" s="28"/>
    </row>
    <row r="300" customFormat="false" ht="29.85" hidden="false" customHeight="false" outlineLevel="0" collapsed="false">
      <c r="A300" s="71"/>
      <c r="B300" s="186"/>
      <c r="C300" s="217" t="s">
        <v>876</v>
      </c>
      <c r="D300" s="145" t="s">
        <v>877</v>
      </c>
      <c r="E300" s="154" t="s">
        <v>846</v>
      </c>
      <c r="F300" s="28" t="s">
        <v>878</v>
      </c>
      <c r="G300" s="28"/>
      <c r="H300" s="28"/>
      <c r="I300" s="28"/>
    </row>
    <row r="301" customFormat="false" ht="29.85" hidden="false" customHeight="false" outlineLevel="0" collapsed="false">
      <c r="A301" s="71"/>
      <c r="B301" s="186"/>
      <c r="C301" s="217" t="s">
        <v>879</v>
      </c>
      <c r="D301" s="145" t="s">
        <v>880</v>
      </c>
      <c r="E301" s="154" t="s">
        <v>857</v>
      </c>
      <c r="F301" s="28" t="s">
        <v>881</v>
      </c>
      <c r="G301" s="28"/>
      <c r="H301" s="28"/>
      <c r="I301" s="28"/>
    </row>
    <row r="302" customFormat="false" ht="29.85" hidden="false" customHeight="false" outlineLevel="0" collapsed="false">
      <c r="A302" s="71"/>
      <c r="B302" s="76"/>
      <c r="C302" s="217" t="s">
        <v>882</v>
      </c>
      <c r="D302" s="145" t="s">
        <v>883</v>
      </c>
      <c r="E302" s="154" t="s">
        <v>857</v>
      </c>
      <c r="F302" s="28" t="s">
        <v>884</v>
      </c>
      <c r="G302" s="28"/>
      <c r="H302" s="28"/>
      <c r="I302" s="28"/>
    </row>
    <row r="303" customFormat="false" ht="16" hidden="false" customHeight="false" outlineLevel="0" collapsed="false">
      <c r="A303" s="71"/>
      <c r="B303" s="76"/>
      <c r="C303" s="141"/>
      <c r="D303" s="141"/>
      <c r="E303" s="154"/>
      <c r="F303" s="28"/>
      <c r="G303" s="28"/>
      <c r="H303" s="28"/>
      <c r="I303" s="28"/>
    </row>
    <row r="304" customFormat="false" ht="17" hidden="false" customHeight="false" outlineLevel="0" collapsed="false">
      <c r="A304" s="73" t="s">
        <v>221</v>
      </c>
      <c r="B304" s="73" t="str">
        <f aca="false">VLOOKUP(A304,ProcessDefinitionsTab,2, 0)</f>
        <v>Credential Authenticator Binding</v>
      </c>
      <c r="C304" s="139"/>
      <c r="D304" s="139"/>
      <c r="E304" s="139"/>
      <c r="F304" s="139"/>
      <c r="G304" s="139"/>
      <c r="H304" s="139"/>
      <c r="I304" s="139"/>
    </row>
    <row r="305" customFormat="false" ht="153" hidden="false" customHeight="false" outlineLevel="0" collapsed="false">
      <c r="A305" s="71"/>
      <c r="B305" s="28" t="str">
        <f aca="false">VLOOKUP(A304,ProcessDefinitionsTab,3,0)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5" s="141"/>
      <c r="D305" s="141"/>
      <c r="E305" s="28"/>
      <c r="F305" s="28"/>
      <c r="G305" s="28"/>
      <c r="H305" s="28"/>
      <c r="I305" s="28"/>
    </row>
    <row r="306" customFormat="false" ht="34" hidden="false" customHeight="false" outlineLevel="0" collapsed="false">
      <c r="A306" s="71"/>
      <c r="B306" s="143" t="s">
        <v>885</v>
      </c>
      <c r="C306" s="141"/>
      <c r="D306" s="141"/>
      <c r="E306" s="28"/>
      <c r="F306" s="28"/>
      <c r="G306" s="28"/>
      <c r="H306" s="28"/>
      <c r="I306" s="28"/>
    </row>
    <row r="307" customFormat="false" ht="51" hidden="false" customHeight="false" outlineLevel="0" collapsed="false">
      <c r="A307" s="71"/>
      <c r="B307" s="144" t="s">
        <v>886</v>
      </c>
      <c r="C307" s="141"/>
      <c r="D307" s="141"/>
      <c r="E307" s="28"/>
      <c r="F307" s="28"/>
      <c r="G307" s="28"/>
      <c r="H307" s="28"/>
      <c r="I307" s="28"/>
    </row>
    <row r="308" customFormat="false" ht="29.85" hidden="false" customHeight="false" outlineLevel="0" collapsed="false">
      <c r="A308" s="71"/>
      <c r="B308" s="76"/>
      <c r="C308" s="216" t="s">
        <v>887</v>
      </c>
      <c r="D308" s="145" t="s">
        <v>888</v>
      </c>
      <c r="E308" s="154" t="s">
        <v>857</v>
      </c>
      <c r="F308" s="28" t="s">
        <v>889</v>
      </c>
      <c r="G308" s="28"/>
      <c r="H308" s="28"/>
      <c r="I308" s="28"/>
    </row>
    <row r="309" customFormat="false" ht="47.25" hidden="false" customHeight="true" outlineLevel="0" collapsed="false">
      <c r="A309" s="71"/>
      <c r="B309" s="155"/>
      <c r="C309" s="217" t="s">
        <v>890</v>
      </c>
      <c r="D309" s="145" t="s">
        <v>891</v>
      </c>
      <c r="E309" s="154" t="s">
        <v>857</v>
      </c>
      <c r="F309" s="140" t="s">
        <v>892</v>
      </c>
      <c r="G309" s="142"/>
      <c r="H309" s="28"/>
      <c r="I309" s="28"/>
    </row>
    <row r="310" customFormat="false" ht="44" hidden="false" customHeight="false" outlineLevel="0" collapsed="false">
      <c r="A310" s="71"/>
      <c r="B310" s="71"/>
      <c r="C310" s="217" t="s">
        <v>893</v>
      </c>
      <c r="D310" s="145" t="s">
        <v>894</v>
      </c>
      <c r="E310" s="154" t="s">
        <v>857</v>
      </c>
      <c r="F310" s="28" t="s">
        <v>895</v>
      </c>
      <c r="G310" s="28"/>
      <c r="H310" s="28"/>
      <c r="I310" s="28"/>
    </row>
    <row r="311" customFormat="false" ht="48" hidden="false" customHeight="true" outlineLevel="0" collapsed="false">
      <c r="A311" s="75"/>
      <c r="B311" s="152"/>
      <c r="C311" s="217" t="s">
        <v>896</v>
      </c>
      <c r="D311" s="145" t="s">
        <v>897</v>
      </c>
      <c r="E311" s="154" t="s">
        <v>843</v>
      </c>
      <c r="F311" s="140" t="s">
        <v>898</v>
      </c>
      <c r="G311" s="28"/>
      <c r="H311" s="28"/>
      <c r="I311" s="28"/>
    </row>
    <row r="312" customFormat="false" ht="48.75" hidden="false" customHeight="true" outlineLevel="0" collapsed="false">
      <c r="A312" s="71"/>
      <c r="B312" s="155"/>
      <c r="C312" s="217" t="s">
        <v>899</v>
      </c>
      <c r="D312" s="145" t="s">
        <v>900</v>
      </c>
      <c r="E312" s="154" t="s">
        <v>846</v>
      </c>
      <c r="F312" s="140" t="s">
        <v>901</v>
      </c>
      <c r="G312" s="28"/>
      <c r="H312" s="28"/>
      <c r="I312" s="28"/>
    </row>
    <row r="313" customFormat="false" ht="16" hidden="false" customHeight="false" outlineLevel="0" collapsed="false">
      <c r="A313" s="71"/>
      <c r="B313" s="71"/>
      <c r="C313" s="141"/>
      <c r="D313" s="141"/>
      <c r="E313" s="28"/>
      <c r="F313" s="28"/>
      <c r="G313" s="28"/>
      <c r="H313" s="28"/>
      <c r="I313" s="28"/>
    </row>
    <row r="314" customFormat="false" ht="17" hidden="false" customHeight="false" outlineLevel="0" collapsed="false">
      <c r="A314" s="73" t="s">
        <v>228</v>
      </c>
      <c r="B314" s="73" t="str">
        <f aca="false">VLOOKUP(A314,ProcessDefinitionsTab,2, 0)</f>
        <v>Credential Validation</v>
      </c>
      <c r="C314" s="139"/>
      <c r="D314" s="139"/>
      <c r="E314" s="139"/>
      <c r="F314" s="139"/>
      <c r="G314" s="139"/>
      <c r="H314" s="139"/>
      <c r="I314" s="139"/>
    </row>
    <row r="315" customFormat="false" ht="68" hidden="false" customHeight="false" outlineLevel="0" collapsed="false">
      <c r="A315" s="155"/>
      <c r="B315" s="28" t="str">
        <f aca="false">VLOOKUP(A314,ProcessDefinitionsTab,3,0)</f>
        <v>Credential Validation is the process of verifying that the issued Credential is valid (e.g., not tampered with, corrupted, modified, suspended, or revoked). The validity of the issued Credential can be used to generate a level of assurance.</v>
      </c>
      <c r="C315" s="161"/>
      <c r="D315" s="161"/>
      <c r="E315" s="143"/>
      <c r="F315" s="143"/>
      <c r="G315" s="143"/>
      <c r="H315" s="143"/>
      <c r="I315" s="143"/>
    </row>
    <row r="316" customFormat="false" ht="34" hidden="false" customHeight="false" outlineLevel="0" collapsed="false">
      <c r="A316" s="71"/>
      <c r="B316" s="143" t="s">
        <v>885</v>
      </c>
      <c r="C316" s="141"/>
      <c r="D316" s="141"/>
      <c r="E316" s="28"/>
      <c r="F316" s="28"/>
      <c r="G316" s="28"/>
      <c r="H316" s="28"/>
      <c r="I316" s="28"/>
    </row>
    <row r="317" customFormat="false" ht="34" hidden="false" customHeight="false" outlineLevel="0" collapsed="false">
      <c r="A317" s="71"/>
      <c r="B317" s="144" t="s">
        <v>863</v>
      </c>
      <c r="C317" s="141"/>
      <c r="D317" s="141"/>
      <c r="E317" s="28"/>
      <c r="F317" s="28"/>
      <c r="G317" s="28"/>
      <c r="H317" s="28"/>
      <c r="I317" s="28"/>
    </row>
    <row r="318" customFormat="false" ht="64.9" hidden="false" customHeight="true" outlineLevel="0" collapsed="false">
      <c r="A318" s="155"/>
      <c r="B318" s="155"/>
      <c r="C318" s="216" t="s">
        <v>902</v>
      </c>
      <c r="D318" s="145" t="s">
        <v>903</v>
      </c>
      <c r="E318" s="154" t="s">
        <v>857</v>
      </c>
      <c r="F318" s="28" t="s">
        <v>904</v>
      </c>
      <c r="G318" s="143"/>
      <c r="H318" s="143"/>
      <c r="I318" s="143"/>
    </row>
    <row r="319" customFormat="false" ht="29.85" hidden="false" customHeight="false" outlineLevel="0" collapsed="false">
      <c r="A319" s="155"/>
      <c r="B319" s="155"/>
      <c r="C319" s="216" t="s">
        <v>905</v>
      </c>
      <c r="D319" s="145" t="s">
        <v>906</v>
      </c>
      <c r="E319" s="154" t="s">
        <v>857</v>
      </c>
      <c r="F319" s="33" t="s">
        <v>907</v>
      </c>
      <c r="G319" s="143"/>
      <c r="H319" s="143"/>
      <c r="I319" s="143"/>
    </row>
    <row r="320" customFormat="false" ht="16" hidden="false" customHeight="false" outlineLevel="0" collapsed="false">
      <c r="A320" s="155"/>
      <c r="B320" s="155"/>
      <c r="C320" s="141"/>
      <c r="D320" s="161"/>
      <c r="E320" s="143"/>
      <c r="F320" s="143"/>
      <c r="G320" s="143"/>
      <c r="H320" s="143"/>
      <c r="I320" s="143"/>
    </row>
    <row r="321" customFormat="false" ht="17" hidden="false" customHeight="false" outlineLevel="0" collapsed="false">
      <c r="A321" s="73" t="s">
        <v>234</v>
      </c>
      <c r="B321" s="73" t="str">
        <f aca="false">VLOOKUP(A321,ProcessDefinitionsTab,2, 0)</f>
        <v>Credential Verification</v>
      </c>
      <c r="C321" s="139"/>
      <c r="D321" s="139"/>
      <c r="E321" s="139"/>
      <c r="F321" s="139"/>
      <c r="G321" s="139"/>
      <c r="H321" s="139"/>
      <c r="I321" s="139"/>
    </row>
    <row r="322" customFormat="false" ht="102" hidden="false" customHeight="false" outlineLevel="0" collapsed="false">
      <c r="A322" s="28" t="s">
        <v>49</v>
      </c>
      <c r="B322" s="28" t="str">
        <f aca="false">VLOOKUP(A321,ProcessDefinitionsTab,3,0)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22" s="28" t="s">
        <v>49</v>
      </c>
      <c r="D322" s="28"/>
      <c r="E322" s="28" t="s">
        <v>49</v>
      </c>
      <c r="F322" s="28" t="s">
        <v>49</v>
      </c>
      <c r="G322" s="28" t="s">
        <v>49</v>
      </c>
      <c r="H322" s="28"/>
      <c r="I322" s="28" t="s">
        <v>49</v>
      </c>
    </row>
    <row r="323" customFormat="false" ht="51" hidden="false" customHeight="false" outlineLevel="0" collapsed="false">
      <c r="A323" s="71"/>
      <c r="B323" s="143" t="s">
        <v>908</v>
      </c>
      <c r="C323" s="141"/>
      <c r="D323" s="141"/>
      <c r="E323" s="28"/>
      <c r="F323" s="28"/>
      <c r="G323" s="28"/>
      <c r="H323" s="28"/>
      <c r="I323" s="28"/>
    </row>
    <row r="324" customFormat="false" ht="34" hidden="false" customHeight="false" outlineLevel="0" collapsed="false">
      <c r="A324" s="71"/>
      <c r="B324" s="144" t="s">
        <v>863</v>
      </c>
      <c r="C324" s="141"/>
      <c r="D324" s="141"/>
      <c r="E324" s="28"/>
      <c r="F324" s="28"/>
      <c r="G324" s="28"/>
      <c r="H324" s="28"/>
      <c r="I324" s="28"/>
    </row>
    <row r="325" customFormat="false" ht="31.5" hidden="false" customHeight="true" outlineLevel="0" collapsed="false">
      <c r="A325" s="155"/>
      <c r="B325" s="155"/>
      <c r="C325" s="216" t="s">
        <v>909</v>
      </c>
      <c r="D325" s="145" t="s">
        <v>910</v>
      </c>
      <c r="E325" s="154" t="s">
        <v>857</v>
      </c>
      <c r="F325" s="28" t="s">
        <v>911</v>
      </c>
      <c r="G325" s="143"/>
      <c r="H325" s="143"/>
      <c r="I325" s="143"/>
    </row>
    <row r="326" customFormat="false" ht="44" hidden="false" customHeight="false" outlineLevel="0" collapsed="false">
      <c r="A326" s="155"/>
      <c r="B326" s="155"/>
      <c r="C326" s="217" t="s">
        <v>912</v>
      </c>
      <c r="D326" s="145" t="s">
        <v>913</v>
      </c>
      <c r="E326" s="154" t="s">
        <v>857</v>
      </c>
      <c r="F326" s="28" t="s">
        <v>914</v>
      </c>
      <c r="G326" s="143"/>
      <c r="H326" s="143"/>
      <c r="I326" s="143"/>
    </row>
    <row r="327" customFormat="false" ht="44" hidden="false" customHeight="false" outlineLevel="0" collapsed="false">
      <c r="A327" s="71"/>
      <c r="B327" s="71"/>
      <c r="C327" s="217" t="s">
        <v>915</v>
      </c>
      <c r="D327" s="145" t="s">
        <v>916</v>
      </c>
      <c r="E327" s="154" t="s">
        <v>857</v>
      </c>
      <c r="F327" s="140" t="s">
        <v>917</v>
      </c>
      <c r="G327" s="28"/>
      <c r="H327" s="28"/>
      <c r="I327" s="28"/>
    </row>
    <row r="328" customFormat="false" ht="16" hidden="false" customHeight="false" outlineLevel="0" collapsed="false">
      <c r="A328" s="75"/>
      <c r="B328" s="152"/>
      <c r="C328" s="159"/>
      <c r="D328" s="141"/>
      <c r="E328" s="117"/>
      <c r="F328" s="117"/>
      <c r="G328" s="117"/>
      <c r="H328" s="117"/>
      <c r="I328" s="117"/>
    </row>
    <row r="329" customFormat="false" ht="17" hidden="false" customHeight="false" outlineLevel="0" collapsed="false">
      <c r="A329" s="73" t="s">
        <v>240</v>
      </c>
      <c r="B329" s="73" t="str">
        <f aca="false">VLOOKUP(A329,ProcessDefinitionsTab,2, 0)</f>
        <v>Credential Maintenance</v>
      </c>
      <c r="C329" s="139"/>
      <c r="D329" s="139"/>
      <c r="E329" s="139"/>
      <c r="F329" s="139"/>
      <c r="G329" s="139"/>
      <c r="H329" s="139"/>
      <c r="I329" s="139"/>
    </row>
    <row r="330" customFormat="false" ht="51" hidden="false" customHeight="false" outlineLevel="0" collapsed="false">
      <c r="A330" s="71"/>
      <c r="B330" s="28" t="str">
        <f aca="false">VLOOKUP(A329,ProcessDefinitionsTab,3,0)</f>
        <v>Credential Maintenance is the process of updating the Credential attributes (e.g., expiry date, status of the Credential) of an issued Credential.</v>
      </c>
      <c r="C330" s="141"/>
      <c r="D330" s="152"/>
      <c r="E330" s="28"/>
      <c r="F330" s="28"/>
      <c r="G330" s="28"/>
      <c r="H330" s="28"/>
      <c r="I330" s="28"/>
    </row>
    <row r="331" customFormat="false" ht="34" hidden="false" customHeight="false" outlineLevel="0" collapsed="false">
      <c r="A331" s="71"/>
      <c r="B331" s="143" t="s">
        <v>885</v>
      </c>
      <c r="C331" s="141"/>
      <c r="D331" s="141"/>
      <c r="E331" s="28"/>
      <c r="F331" s="28"/>
      <c r="G331" s="28"/>
      <c r="H331" s="28"/>
      <c r="I331" s="28"/>
    </row>
    <row r="332" customFormat="false" ht="34" hidden="false" customHeight="false" outlineLevel="0" collapsed="false">
      <c r="A332" s="71"/>
      <c r="B332" s="144" t="s">
        <v>863</v>
      </c>
      <c r="C332" s="141"/>
      <c r="D332" s="141"/>
      <c r="E332" s="28"/>
      <c r="F332" s="28"/>
      <c r="G332" s="28"/>
      <c r="H332" s="28"/>
      <c r="I332" s="28"/>
    </row>
    <row r="333" customFormat="false" ht="29.85" hidden="false" customHeight="false" outlineLevel="0" collapsed="false">
      <c r="A333" s="71"/>
      <c r="B333" s="78"/>
      <c r="C333" s="216" t="s">
        <v>918</v>
      </c>
      <c r="D333" s="145" t="s">
        <v>919</v>
      </c>
      <c r="E333" s="146" t="s">
        <v>857</v>
      </c>
      <c r="F333" s="147" t="s">
        <v>920</v>
      </c>
      <c r="G333" s="28"/>
      <c r="H333" s="28"/>
      <c r="I333" s="28"/>
    </row>
    <row r="334" customFormat="false" ht="44" hidden="false" customHeight="false" outlineLevel="0" collapsed="false">
      <c r="A334" s="71"/>
      <c r="B334" s="71"/>
      <c r="C334" s="217" t="s">
        <v>921</v>
      </c>
      <c r="D334" s="145" t="s">
        <v>922</v>
      </c>
      <c r="E334" s="154" t="s">
        <v>857</v>
      </c>
      <c r="F334" s="28" t="s">
        <v>923</v>
      </c>
      <c r="G334" s="28"/>
      <c r="H334" s="28"/>
      <c r="I334" s="28"/>
    </row>
    <row r="335" customFormat="false" ht="44" hidden="false" customHeight="false" outlineLevel="0" collapsed="false">
      <c r="A335" s="71"/>
      <c r="B335" s="218"/>
      <c r="C335" s="217" t="s">
        <v>924</v>
      </c>
      <c r="D335" s="145" t="s">
        <v>925</v>
      </c>
      <c r="E335" s="146" t="s">
        <v>857</v>
      </c>
      <c r="F335" s="164" t="s">
        <v>926</v>
      </c>
      <c r="G335" s="199"/>
      <c r="H335" s="28"/>
      <c r="I335" s="28"/>
    </row>
    <row r="336" customFormat="false" ht="16" hidden="false" customHeight="false" outlineLevel="0" collapsed="false">
      <c r="A336" s="71"/>
      <c r="B336" s="155"/>
      <c r="C336" s="141"/>
      <c r="D336" s="161"/>
      <c r="E336" s="28"/>
      <c r="F336" s="28"/>
      <c r="G336" s="28"/>
      <c r="H336" s="28"/>
      <c r="I336" s="28"/>
    </row>
    <row r="337" customFormat="false" ht="17" hidden="false" customHeight="false" outlineLevel="0" collapsed="false">
      <c r="A337" s="73" t="s">
        <v>245</v>
      </c>
      <c r="B337" s="73" t="str">
        <f aca="false">VLOOKUP(A337,ProcessDefinitionsTab,2, 0)</f>
        <v>Credential Suspension</v>
      </c>
      <c r="C337" s="139"/>
      <c r="D337" s="139"/>
      <c r="E337" s="139"/>
      <c r="F337" s="139"/>
      <c r="G337" s="139"/>
      <c r="H337" s="139"/>
      <c r="I337" s="139"/>
    </row>
    <row r="338" customFormat="false" ht="69.4" hidden="false" customHeight="true" outlineLevel="0" collapsed="false">
      <c r="A338" s="71"/>
      <c r="B338" s="28" t="str">
        <f aca="false">VLOOKUP(A337,ProcessDefinitionsTab,3,0)</f>
        <v>Credential Suspension is the process of transforming an issued Credential into a suspended Credential by flagging the issued Credential as temporarily unusable. </v>
      </c>
      <c r="C338" s="141"/>
      <c r="D338" s="138"/>
      <c r="E338" s="28"/>
      <c r="F338" s="28"/>
      <c r="G338" s="28"/>
      <c r="H338" s="28"/>
      <c r="I338" s="28"/>
    </row>
    <row r="339" customFormat="false" ht="34" hidden="false" customHeight="false" outlineLevel="0" collapsed="false">
      <c r="A339" s="71"/>
      <c r="B339" s="143" t="s">
        <v>885</v>
      </c>
      <c r="C339" s="141"/>
      <c r="D339" s="141"/>
      <c r="E339" s="28"/>
      <c r="F339" s="28"/>
      <c r="G339" s="28"/>
      <c r="H339" s="28"/>
      <c r="I339" s="28"/>
    </row>
    <row r="340" customFormat="false" ht="51" hidden="false" customHeight="false" outlineLevel="0" collapsed="false">
      <c r="A340" s="71"/>
      <c r="B340" s="144" t="s">
        <v>927</v>
      </c>
      <c r="C340" s="141"/>
      <c r="D340" s="141"/>
      <c r="E340" s="28"/>
      <c r="F340" s="28"/>
      <c r="G340" s="28"/>
      <c r="H340" s="28"/>
      <c r="I340" s="28"/>
    </row>
    <row r="341" customFormat="false" ht="44" hidden="false" customHeight="false" outlineLevel="0" collapsed="false">
      <c r="A341" s="71"/>
      <c r="B341" s="71"/>
      <c r="C341" s="216" t="s">
        <v>928</v>
      </c>
      <c r="D341" s="145" t="s">
        <v>929</v>
      </c>
      <c r="E341" s="154" t="s">
        <v>857</v>
      </c>
      <c r="F341" s="28" t="s">
        <v>930</v>
      </c>
      <c r="G341" s="28"/>
      <c r="H341" s="28"/>
      <c r="I341" s="28"/>
    </row>
    <row r="342" customFormat="false" ht="44" hidden="false" customHeight="false" outlineLevel="0" collapsed="false">
      <c r="A342" s="71"/>
      <c r="B342" s="218"/>
      <c r="C342" s="217" t="s">
        <v>931</v>
      </c>
      <c r="D342" s="145" t="s">
        <v>932</v>
      </c>
      <c r="E342" s="146" t="s">
        <v>857</v>
      </c>
      <c r="F342" s="164" t="s">
        <v>933</v>
      </c>
      <c r="G342" s="199"/>
      <c r="H342" s="28"/>
      <c r="I342" s="28"/>
    </row>
    <row r="343" customFormat="false" ht="29.85" hidden="false" customHeight="false" outlineLevel="0" collapsed="false">
      <c r="A343" s="71"/>
      <c r="B343" s="71"/>
      <c r="C343" s="217" t="s">
        <v>934</v>
      </c>
      <c r="D343" s="145" t="s">
        <v>935</v>
      </c>
      <c r="E343" s="154" t="s">
        <v>857</v>
      </c>
      <c r="F343" s="33" t="s">
        <v>936</v>
      </c>
      <c r="G343" s="28"/>
      <c r="H343" s="28"/>
      <c r="I343" s="28"/>
    </row>
    <row r="344" s="53" customFormat="true" ht="29.85" hidden="false" customHeight="false" outlineLevel="0" collapsed="false">
      <c r="A344" s="55"/>
      <c r="B344" s="55"/>
      <c r="C344" s="217" t="s">
        <v>937</v>
      </c>
      <c r="D344" s="203" t="s">
        <v>938</v>
      </c>
      <c r="E344" s="219" t="s">
        <v>857</v>
      </c>
      <c r="F344" s="33" t="s">
        <v>939</v>
      </c>
      <c r="G344" s="33"/>
      <c r="H344" s="33"/>
      <c r="I344" s="33"/>
    </row>
    <row r="345" customFormat="false" ht="72.35" hidden="false" customHeight="false" outlineLevel="0" collapsed="false">
      <c r="A345" s="71"/>
      <c r="B345" s="218"/>
      <c r="C345" s="217" t="s">
        <v>940</v>
      </c>
      <c r="D345" s="203" t="s">
        <v>941</v>
      </c>
      <c r="E345" s="173" t="s">
        <v>843</v>
      </c>
      <c r="F345" s="164" t="s">
        <v>942</v>
      </c>
      <c r="G345" s="199"/>
      <c r="H345" s="28"/>
      <c r="I345" s="28"/>
    </row>
    <row r="346" customFormat="false" ht="72.35" hidden="false" customHeight="false" outlineLevel="0" collapsed="false">
      <c r="A346" s="71"/>
      <c r="B346" s="218"/>
      <c r="C346" s="217" t="s">
        <v>943</v>
      </c>
      <c r="D346" s="203" t="s">
        <v>944</v>
      </c>
      <c r="E346" s="173" t="s">
        <v>846</v>
      </c>
      <c r="F346" s="164" t="s">
        <v>945</v>
      </c>
      <c r="G346" s="199"/>
      <c r="H346" s="28"/>
      <c r="I346" s="28"/>
    </row>
    <row r="347" customFormat="false" ht="58.2" hidden="false" customHeight="false" outlineLevel="0" collapsed="false">
      <c r="A347" s="71"/>
      <c r="B347" s="218"/>
      <c r="C347" s="217" t="s">
        <v>946</v>
      </c>
      <c r="D347" s="203" t="s">
        <v>947</v>
      </c>
      <c r="E347" s="146" t="s">
        <v>857</v>
      </c>
      <c r="F347" s="164" t="s">
        <v>948</v>
      </c>
      <c r="G347" s="199" t="s">
        <v>49</v>
      </c>
      <c r="H347" s="28"/>
      <c r="I347" s="28"/>
    </row>
    <row r="348" customFormat="false" ht="29.85" hidden="false" customHeight="false" outlineLevel="0" collapsed="false">
      <c r="A348" s="71"/>
      <c r="B348" s="218"/>
      <c r="C348" s="217" t="s">
        <v>949</v>
      </c>
      <c r="D348" s="203" t="s">
        <v>950</v>
      </c>
      <c r="E348" s="146" t="s">
        <v>857</v>
      </c>
      <c r="F348" s="164" t="s">
        <v>951</v>
      </c>
      <c r="G348" s="199"/>
      <c r="H348" s="28"/>
      <c r="I348" s="28"/>
    </row>
    <row r="349" customFormat="false" ht="29.85" hidden="false" customHeight="false" outlineLevel="0" collapsed="false">
      <c r="A349" s="71"/>
      <c r="B349" s="218"/>
      <c r="C349" s="217" t="s">
        <v>952</v>
      </c>
      <c r="D349" s="203" t="s">
        <v>953</v>
      </c>
      <c r="E349" s="146" t="s">
        <v>857</v>
      </c>
      <c r="F349" s="164" t="s">
        <v>954</v>
      </c>
      <c r="G349" s="153"/>
      <c r="H349" s="28"/>
      <c r="I349" s="28"/>
    </row>
    <row r="350" customFormat="false" ht="58.2" hidden="false" customHeight="false" outlineLevel="0" collapsed="false">
      <c r="A350" s="71"/>
      <c r="B350" s="218"/>
      <c r="C350" s="217" t="s">
        <v>955</v>
      </c>
      <c r="D350" s="203" t="s">
        <v>956</v>
      </c>
      <c r="E350" s="146" t="s">
        <v>857</v>
      </c>
      <c r="F350" s="164" t="s">
        <v>957</v>
      </c>
      <c r="G350" s="199"/>
      <c r="H350" s="28"/>
      <c r="I350" s="28"/>
    </row>
    <row r="351" customFormat="false" ht="16" hidden="false" customHeight="false" outlineLevel="0" collapsed="false">
      <c r="A351" s="71"/>
      <c r="B351" s="71"/>
      <c r="C351" s="141"/>
      <c r="D351" s="141"/>
      <c r="E351" s="28"/>
      <c r="F351" s="28"/>
      <c r="G351" s="28"/>
      <c r="H351" s="28"/>
      <c r="I351" s="28"/>
    </row>
    <row r="352" customFormat="false" ht="17" hidden="false" customHeight="false" outlineLevel="0" collapsed="false">
      <c r="A352" s="73" t="s">
        <v>252</v>
      </c>
      <c r="B352" s="73" t="str">
        <f aca="false">VLOOKUP(A352,ProcessDefinitionsTab,2, 0)</f>
        <v>Credential Recovery</v>
      </c>
      <c r="C352" s="139"/>
      <c r="D352" s="139"/>
      <c r="E352" s="139"/>
      <c r="F352" s="139"/>
      <c r="G352" s="139"/>
      <c r="H352" s="139"/>
      <c r="I352" s="139"/>
    </row>
    <row r="353" customFormat="false" ht="34" hidden="false" customHeight="false" outlineLevel="0" collapsed="false">
      <c r="A353" s="71"/>
      <c r="B353" s="28" t="str">
        <f aca="false">VLOOKUP(A352,ProcessDefinitionsTab,3,0)</f>
        <v>Credential Recovery is the process of transforming a suspended Credential back to a usable state (i.e., an issued Credential).</v>
      </c>
      <c r="C353" s="141"/>
      <c r="D353" s="138"/>
      <c r="E353" s="28"/>
      <c r="F353" s="28"/>
      <c r="G353" s="28"/>
      <c r="H353" s="28"/>
      <c r="I353" s="28"/>
    </row>
    <row r="354" customFormat="false" ht="34" hidden="false" customHeight="false" outlineLevel="0" collapsed="false">
      <c r="A354" s="71"/>
      <c r="B354" s="143" t="s">
        <v>958</v>
      </c>
      <c r="C354" s="141"/>
      <c r="D354" s="141"/>
      <c r="E354" s="28"/>
      <c r="F354" s="28"/>
      <c r="G354" s="28"/>
      <c r="H354" s="28"/>
      <c r="I354" s="28"/>
    </row>
    <row r="355" customFormat="false" ht="68" hidden="false" customHeight="false" outlineLevel="0" collapsed="false">
      <c r="A355" s="71"/>
      <c r="B355" s="144" t="s">
        <v>959</v>
      </c>
      <c r="C355" s="141"/>
      <c r="D355" s="141"/>
      <c r="E355" s="28"/>
      <c r="F355" s="28"/>
      <c r="G355" s="28"/>
      <c r="H355" s="28"/>
      <c r="I355" s="28"/>
    </row>
    <row r="356" customFormat="false" ht="34" hidden="false" customHeight="false" outlineLevel="0" collapsed="false">
      <c r="A356" s="71"/>
      <c r="B356" s="71"/>
      <c r="C356" s="145" t="s">
        <v>960</v>
      </c>
      <c r="D356" s="141" t="s">
        <v>961</v>
      </c>
      <c r="E356" s="154" t="s">
        <v>857</v>
      </c>
      <c r="F356" s="28" t="s">
        <v>962</v>
      </c>
      <c r="G356" s="28"/>
      <c r="H356" s="28"/>
      <c r="I356" s="28"/>
    </row>
    <row r="357" customFormat="false" ht="34" hidden="false" customHeight="false" outlineLevel="0" collapsed="false">
      <c r="A357" s="71"/>
      <c r="B357" s="71"/>
      <c r="C357" s="145" t="s">
        <v>963</v>
      </c>
      <c r="D357" s="141"/>
      <c r="E357" s="154" t="s">
        <v>857</v>
      </c>
      <c r="F357" s="33" t="s">
        <v>964</v>
      </c>
      <c r="G357" s="28"/>
      <c r="H357" s="28"/>
      <c r="I357" s="28"/>
    </row>
    <row r="358" customFormat="false" ht="34" hidden="false" customHeight="false" outlineLevel="0" collapsed="false">
      <c r="A358" s="71"/>
      <c r="B358" s="71"/>
      <c r="C358" s="145" t="s">
        <v>965</v>
      </c>
      <c r="D358" s="141" t="s">
        <v>966</v>
      </c>
      <c r="E358" s="154" t="s">
        <v>857</v>
      </c>
      <c r="F358" s="28" t="s">
        <v>967</v>
      </c>
      <c r="G358" s="28"/>
      <c r="H358" s="28"/>
      <c r="I358" s="28"/>
    </row>
    <row r="359" customFormat="false" ht="51" hidden="false" customHeight="false" outlineLevel="0" collapsed="false">
      <c r="A359" s="71"/>
      <c r="B359" s="218"/>
      <c r="C359" s="145" t="s">
        <v>968</v>
      </c>
      <c r="D359" s="159"/>
      <c r="E359" s="146" t="s">
        <v>857</v>
      </c>
      <c r="F359" s="140" t="s">
        <v>969</v>
      </c>
      <c r="G359" s="142"/>
      <c r="H359" s="28"/>
      <c r="I359" s="28"/>
    </row>
    <row r="360" customFormat="false" ht="51" hidden="false" customHeight="false" outlineLevel="0" collapsed="false">
      <c r="A360" s="71"/>
      <c r="B360" s="218"/>
      <c r="C360" s="145" t="s">
        <v>970</v>
      </c>
      <c r="D360" s="159"/>
      <c r="E360" s="146" t="s">
        <v>857</v>
      </c>
      <c r="F360" s="140" t="s">
        <v>971</v>
      </c>
      <c r="G360" s="28"/>
      <c r="H360" s="28"/>
      <c r="I360" s="28"/>
    </row>
    <row r="361" customFormat="false" ht="51" hidden="false" customHeight="false" outlineLevel="0" collapsed="false">
      <c r="A361" s="71"/>
      <c r="B361" s="218"/>
      <c r="C361" s="145" t="s">
        <v>972</v>
      </c>
      <c r="D361" s="141"/>
      <c r="E361" s="146" t="s">
        <v>857</v>
      </c>
      <c r="F361" s="164" t="s">
        <v>973</v>
      </c>
      <c r="G361" s="28"/>
      <c r="H361" s="28"/>
      <c r="I361" s="28"/>
    </row>
    <row r="362" customFormat="false" ht="34" hidden="false" customHeight="false" outlineLevel="0" collapsed="false">
      <c r="A362" s="71"/>
      <c r="B362" s="218"/>
      <c r="C362" s="145" t="s">
        <v>974</v>
      </c>
      <c r="D362" s="159"/>
      <c r="E362" s="146" t="s">
        <v>857</v>
      </c>
      <c r="F362" s="164" t="s">
        <v>951</v>
      </c>
      <c r="G362" s="28"/>
      <c r="H362" s="28"/>
      <c r="I362" s="28"/>
    </row>
    <row r="363" customFormat="false" ht="34" hidden="false" customHeight="false" outlineLevel="0" collapsed="false">
      <c r="A363" s="71"/>
      <c r="B363" s="218"/>
      <c r="C363" s="145" t="s">
        <v>975</v>
      </c>
      <c r="D363" s="159"/>
      <c r="E363" s="146" t="s">
        <v>857</v>
      </c>
      <c r="F363" s="164" t="s">
        <v>976</v>
      </c>
      <c r="G363" s="28"/>
      <c r="H363" s="28"/>
      <c r="I363" s="28"/>
    </row>
    <row r="364" customFormat="false" ht="16" hidden="false" customHeight="false" outlineLevel="0" collapsed="false">
      <c r="A364" s="71"/>
      <c r="B364" s="71"/>
      <c r="C364" s="141"/>
      <c r="D364" s="141"/>
      <c r="E364" s="28"/>
      <c r="F364" s="28"/>
      <c r="G364" s="28"/>
      <c r="H364" s="28"/>
      <c r="I364" s="28"/>
    </row>
    <row r="365" customFormat="false" ht="17" hidden="false" customHeight="false" outlineLevel="0" collapsed="false">
      <c r="A365" s="73" t="s">
        <v>259</v>
      </c>
      <c r="B365" s="73" t="str">
        <f aca="false">VLOOKUP(A365,ProcessDefinitionsTab,2, 0)</f>
        <v>Credential Revocation</v>
      </c>
      <c r="C365" s="139"/>
      <c r="D365" s="139"/>
      <c r="E365" s="139"/>
      <c r="F365" s="139"/>
      <c r="G365" s="139"/>
      <c r="H365" s="139"/>
      <c r="I365" s="139"/>
    </row>
    <row r="366" customFormat="false" ht="34" hidden="false" customHeight="false" outlineLevel="0" collapsed="false">
      <c r="A366" s="71"/>
      <c r="B366" s="28" t="str">
        <f aca="false">VLOOKUP(A365,ProcessDefinitionsTab,3,0)</f>
        <v>Credential Revocation is the process of ensuring that an issued Credential is permanently flagged as unusable.</v>
      </c>
      <c r="C366" s="141"/>
      <c r="D366" s="138"/>
      <c r="E366" s="28"/>
      <c r="F366" s="28"/>
      <c r="G366" s="28"/>
      <c r="H366" s="28"/>
      <c r="I366" s="28"/>
    </row>
    <row r="367" customFormat="false" ht="34" hidden="false" customHeight="false" outlineLevel="0" collapsed="false">
      <c r="A367" s="71"/>
      <c r="B367" s="143" t="s">
        <v>885</v>
      </c>
      <c r="C367" s="141"/>
      <c r="D367" s="141"/>
      <c r="E367" s="28"/>
      <c r="F367" s="28"/>
      <c r="G367" s="28"/>
      <c r="H367" s="28"/>
      <c r="I367" s="28"/>
    </row>
    <row r="368" customFormat="false" ht="68" hidden="false" customHeight="false" outlineLevel="0" collapsed="false">
      <c r="A368" s="71"/>
      <c r="B368" s="144" t="s">
        <v>977</v>
      </c>
      <c r="C368" s="141"/>
      <c r="D368" s="141"/>
      <c r="E368" s="28"/>
      <c r="F368" s="28"/>
      <c r="G368" s="28"/>
      <c r="H368" s="28"/>
      <c r="I368" s="28"/>
    </row>
    <row r="369" customFormat="false" ht="51" hidden="false" customHeight="false" outlineLevel="0" collapsed="false">
      <c r="A369" s="71"/>
      <c r="B369" s="71"/>
      <c r="C369" s="145" t="s">
        <v>978</v>
      </c>
      <c r="D369" s="141"/>
      <c r="E369" s="154" t="s">
        <v>857</v>
      </c>
      <c r="F369" s="28" t="s">
        <v>979</v>
      </c>
      <c r="G369" s="28"/>
      <c r="H369" s="28"/>
      <c r="I369" s="28"/>
    </row>
    <row r="370" customFormat="false" ht="51" hidden="false" customHeight="false" outlineLevel="0" collapsed="false">
      <c r="A370" s="71"/>
      <c r="B370" s="218"/>
      <c r="C370" s="145" t="s">
        <v>980</v>
      </c>
      <c r="D370" s="159"/>
      <c r="E370" s="146" t="s">
        <v>857</v>
      </c>
      <c r="F370" s="140" t="s">
        <v>981</v>
      </c>
      <c r="G370" s="28"/>
      <c r="H370" s="28"/>
      <c r="I370" s="28"/>
    </row>
    <row r="371" customFormat="false" ht="34" hidden="false" customHeight="false" outlineLevel="0" collapsed="false">
      <c r="A371" s="71"/>
      <c r="B371" s="71"/>
      <c r="C371" s="145" t="s">
        <v>982</v>
      </c>
      <c r="D371" s="141" t="s">
        <v>983</v>
      </c>
      <c r="E371" s="154" t="s">
        <v>857</v>
      </c>
      <c r="F371" s="33" t="s">
        <v>984</v>
      </c>
      <c r="G371" s="28"/>
      <c r="H371" s="28"/>
      <c r="I371" s="28"/>
    </row>
    <row r="372" s="53" customFormat="true" ht="34" hidden="false" customHeight="false" outlineLevel="0" collapsed="false">
      <c r="A372" s="55"/>
      <c r="B372" s="55"/>
      <c r="C372" s="203" t="s">
        <v>985</v>
      </c>
      <c r="D372" s="220" t="s">
        <v>49</v>
      </c>
      <c r="E372" s="219" t="s">
        <v>857</v>
      </c>
      <c r="F372" s="33" t="s">
        <v>986</v>
      </c>
      <c r="G372" s="33"/>
      <c r="H372" s="33"/>
      <c r="I372" s="33"/>
    </row>
    <row r="373" customFormat="false" ht="34" hidden="false" customHeight="false" outlineLevel="0" collapsed="false">
      <c r="A373" s="71"/>
      <c r="B373" s="218"/>
      <c r="C373" s="203" t="s">
        <v>987</v>
      </c>
      <c r="D373" s="159"/>
      <c r="E373" s="146" t="s">
        <v>857</v>
      </c>
      <c r="F373" s="140" t="s">
        <v>988</v>
      </c>
      <c r="G373" s="28"/>
      <c r="H373" s="28"/>
      <c r="I373" s="28"/>
    </row>
    <row r="374" customFormat="false" ht="51" hidden="false" customHeight="false" outlineLevel="0" collapsed="false">
      <c r="A374" s="71"/>
      <c r="B374" s="218"/>
      <c r="C374" s="203" t="s">
        <v>989</v>
      </c>
      <c r="D374" s="141"/>
      <c r="E374" s="146" t="s">
        <v>857</v>
      </c>
      <c r="F374" s="164" t="s">
        <v>990</v>
      </c>
      <c r="G374" s="28"/>
      <c r="H374" s="28"/>
      <c r="I374" s="28"/>
    </row>
    <row r="375" customFormat="false" ht="34" hidden="false" customHeight="false" outlineLevel="0" collapsed="false">
      <c r="A375" s="71"/>
      <c r="B375" s="218"/>
      <c r="C375" s="203" t="s">
        <v>991</v>
      </c>
      <c r="D375" s="159"/>
      <c r="E375" s="146" t="s">
        <v>857</v>
      </c>
      <c r="F375" s="117" t="s">
        <v>992</v>
      </c>
      <c r="G375" s="28"/>
      <c r="H375" s="28"/>
      <c r="I375" s="28"/>
    </row>
    <row r="376" customFormat="false" ht="34" hidden="false" customHeight="false" outlineLevel="0" collapsed="false">
      <c r="A376" s="71"/>
      <c r="B376" s="218"/>
      <c r="C376" s="203" t="s">
        <v>993</v>
      </c>
      <c r="D376" s="159"/>
      <c r="E376" s="146" t="s">
        <v>857</v>
      </c>
      <c r="F376" s="164" t="s">
        <v>994</v>
      </c>
      <c r="G376" s="28"/>
      <c r="H376" s="28"/>
      <c r="I376" s="28"/>
    </row>
    <row r="377" customFormat="false" ht="16" hidden="false" customHeight="false" outlineLevel="0" collapsed="false">
      <c r="A377" s="71"/>
      <c r="B377" s="71"/>
      <c r="C377" s="141"/>
      <c r="D377" s="141"/>
      <c r="E377" s="28"/>
      <c r="F377" s="28"/>
      <c r="G377" s="28"/>
      <c r="H377" s="28"/>
      <c r="I377" s="28"/>
    </row>
    <row r="378" customFormat="false" ht="17" hidden="false" customHeight="false" outlineLevel="0" collapsed="false">
      <c r="A378" s="73" t="s">
        <v>265</v>
      </c>
      <c r="B378" s="73" t="str">
        <f aca="false">VLOOKUP(A378,ProcessDefinitionsTab,2, 0)</f>
        <v>Consent Domain General</v>
      </c>
      <c r="C378" s="139"/>
      <c r="D378" s="139"/>
      <c r="E378" s="139"/>
      <c r="F378" s="139"/>
      <c r="G378" s="139"/>
      <c r="H378" s="139"/>
      <c r="I378" s="139"/>
    </row>
    <row r="379" customFormat="false" ht="17" hidden="false" customHeight="false" outlineLevel="0" collapsed="false">
      <c r="A379" s="71"/>
      <c r="B379" s="28" t="str">
        <f aca="false">VLOOKUP(A378,ProcessDefinitionsTab,3,0)</f>
        <v>General requirements for the consent domain atomic processes</v>
      </c>
      <c r="C379" s="141"/>
      <c r="D379" s="141"/>
      <c r="E379" s="28"/>
      <c r="F379" s="28"/>
      <c r="G379" s="28"/>
      <c r="H379" s="28"/>
      <c r="I379" s="28"/>
    </row>
    <row r="380" customFormat="false" ht="34" hidden="false" customHeight="false" outlineLevel="0" collapsed="false">
      <c r="A380" s="71"/>
      <c r="B380" s="143" t="s">
        <v>401</v>
      </c>
      <c r="C380" s="141"/>
      <c r="D380" s="141"/>
      <c r="E380" s="28"/>
      <c r="F380" s="28"/>
      <c r="G380" s="28"/>
      <c r="H380" s="28"/>
      <c r="I380" s="28"/>
    </row>
    <row r="381" customFormat="false" ht="34" hidden="false" customHeight="false" outlineLevel="0" collapsed="false">
      <c r="A381" s="71"/>
      <c r="B381" s="144" t="s">
        <v>368</v>
      </c>
      <c r="C381" s="141"/>
      <c r="D381" s="141"/>
      <c r="E381" s="28"/>
      <c r="F381" s="28"/>
      <c r="G381" s="28"/>
      <c r="H381" s="28"/>
      <c r="I381" s="28"/>
    </row>
    <row r="382" customFormat="false" ht="63.75" hidden="false" customHeight="true" outlineLevel="0" collapsed="false">
      <c r="A382" s="71"/>
      <c r="B382" s="71"/>
      <c r="C382" s="145" t="s">
        <v>995</v>
      </c>
      <c r="D382" s="141"/>
      <c r="E382" s="146" t="s">
        <v>342</v>
      </c>
      <c r="F382" s="36" t="s">
        <v>996</v>
      </c>
      <c r="G382" s="221"/>
      <c r="H382" s="28"/>
      <c r="I382" s="28"/>
    </row>
    <row r="383" customFormat="false" ht="68" hidden="false" customHeight="false" outlineLevel="0" collapsed="false">
      <c r="A383" s="71"/>
      <c r="B383" s="71"/>
      <c r="C383" s="145" t="s">
        <v>997</v>
      </c>
      <c r="D383" s="141"/>
      <c r="E383" s="154" t="s">
        <v>342</v>
      </c>
      <c r="F383" s="140" t="s">
        <v>998</v>
      </c>
      <c r="G383" s="28"/>
      <c r="H383" s="28"/>
      <c r="I383" s="28"/>
    </row>
    <row r="384" customFormat="false" ht="51" hidden="false" customHeight="false" outlineLevel="0" collapsed="false">
      <c r="A384" s="71"/>
      <c r="B384" s="71"/>
      <c r="C384" s="145" t="s">
        <v>999</v>
      </c>
      <c r="D384" s="141"/>
      <c r="E384" s="154" t="s">
        <v>342</v>
      </c>
      <c r="F384" s="140" t="s">
        <v>1000</v>
      </c>
      <c r="G384" s="28"/>
      <c r="H384" s="28"/>
      <c r="I384" s="28"/>
    </row>
    <row r="385" customFormat="false" ht="51" hidden="false" customHeight="false" outlineLevel="0" collapsed="false">
      <c r="A385" s="71"/>
      <c r="B385" s="71"/>
      <c r="C385" s="145" t="s">
        <v>1001</v>
      </c>
      <c r="D385" s="141"/>
      <c r="E385" s="154" t="s">
        <v>342</v>
      </c>
      <c r="F385" s="140" t="s">
        <v>1002</v>
      </c>
      <c r="G385" s="28"/>
      <c r="H385" s="28"/>
      <c r="I385" s="28"/>
    </row>
    <row r="386" customFormat="false" ht="68" hidden="false" customHeight="false" outlineLevel="0" collapsed="false">
      <c r="A386" s="71"/>
      <c r="B386" s="71"/>
      <c r="C386" s="145" t="s">
        <v>1003</v>
      </c>
      <c r="D386" s="141"/>
      <c r="E386" s="154" t="s">
        <v>342</v>
      </c>
      <c r="F386" s="28" t="s">
        <v>1004</v>
      </c>
      <c r="G386" s="28"/>
      <c r="H386" s="28"/>
      <c r="I386" s="28"/>
    </row>
    <row r="387" customFormat="false" ht="16" hidden="false" customHeight="false" outlineLevel="0" collapsed="false">
      <c r="A387" s="71"/>
      <c r="B387" s="71"/>
      <c r="C387" s="141"/>
      <c r="D387" s="141"/>
      <c r="E387" s="154"/>
      <c r="F387" s="28"/>
      <c r="G387" s="28"/>
      <c r="H387" s="28"/>
      <c r="I387" s="28"/>
    </row>
    <row r="388" customFormat="false" ht="17" hidden="false" customHeight="false" outlineLevel="0" collapsed="false">
      <c r="A388" s="73" t="s">
        <v>268</v>
      </c>
      <c r="B388" s="73" t="str">
        <f aca="false">VLOOKUP(A388,ProcessDefinitionsTab,2, 0)</f>
        <v>Consent Notice Formulation</v>
      </c>
      <c r="C388" s="139"/>
      <c r="D388" s="139"/>
      <c r="E388" s="139"/>
      <c r="F388" s="139"/>
      <c r="G388" s="139"/>
      <c r="H388" s="139"/>
      <c r="I388" s="139"/>
    </row>
    <row r="389" customFormat="false" ht="238" hidden="false" customHeight="false" outlineLevel="0" collapsed="false">
      <c r="A389" s="71"/>
      <c r="B389" s="28" t="str">
        <f aca="false">VLOOKUP(A388,ProcessDefinitionsTab,3,0)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389" s="141"/>
      <c r="D389" s="141"/>
      <c r="E389" s="28"/>
      <c r="F389" s="28"/>
      <c r="G389" s="28"/>
      <c r="H389" s="28"/>
      <c r="I389" s="28"/>
    </row>
    <row r="390" customFormat="false" ht="34" hidden="false" customHeight="false" outlineLevel="0" collapsed="false">
      <c r="A390" s="71"/>
      <c r="B390" s="143" t="s">
        <v>367</v>
      </c>
      <c r="C390" s="141"/>
      <c r="D390" s="141"/>
      <c r="E390" s="28"/>
      <c r="F390" s="28"/>
      <c r="G390" s="28"/>
      <c r="H390" s="28"/>
      <c r="I390" s="28"/>
    </row>
    <row r="391" customFormat="false" ht="34" hidden="false" customHeight="false" outlineLevel="0" collapsed="false">
      <c r="A391" s="71"/>
      <c r="B391" s="144" t="s">
        <v>1005</v>
      </c>
      <c r="C391" s="141"/>
      <c r="D391" s="141"/>
      <c r="E391" s="28"/>
      <c r="F391" s="28"/>
      <c r="G391" s="28"/>
      <c r="H391" s="28"/>
      <c r="I391" s="28"/>
    </row>
    <row r="392" customFormat="false" ht="255" hidden="false" customHeight="false" outlineLevel="0" collapsed="false">
      <c r="A392" s="71"/>
      <c r="B392" s="71"/>
      <c r="C392" s="145" t="s">
        <v>1006</v>
      </c>
      <c r="D392" s="141" t="s">
        <v>1007</v>
      </c>
      <c r="E392" s="154" t="s">
        <v>342</v>
      </c>
      <c r="F392" s="28" t="s">
        <v>1008</v>
      </c>
      <c r="G392" s="28"/>
      <c r="H392" s="28"/>
      <c r="I392" s="28"/>
    </row>
    <row r="393" customFormat="false" ht="17" hidden="false" customHeight="false" outlineLevel="0" collapsed="false">
      <c r="A393" s="71"/>
      <c r="B393" s="71"/>
      <c r="C393" s="145" t="s">
        <v>1009</v>
      </c>
      <c r="D393" s="141" t="s">
        <v>1010</v>
      </c>
      <c r="E393" s="154" t="s">
        <v>342</v>
      </c>
      <c r="F393" s="28" t="s">
        <v>1011</v>
      </c>
      <c r="G393" s="28"/>
      <c r="H393" s="28"/>
      <c r="I393" s="28"/>
    </row>
    <row r="394" customFormat="false" ht="189.75" hidden="false" customHeight="true" outlineLevel="0" collapsed="false">
      <c r="A394" s="71"/>
      <c r="B394" s="71"/>
      <c r="C394" s="145" t="s">
        <v>1012</v>
      </c>
      <c r="D394" s="141" t="s">
        <v>1010</v>
      </c>
      <c r="E394" s="154" t="s">
        <v>342</v>
      </c>
      <c r="F394" s="33" t="s">
        <v>1013</v>
      </c>
      <c r="G394" s="28"/>
      <c r="H394" s="28"/>
      <c r="I394" s="28"/>
    </row>
    <row r="395" customFormat="false" ht="80.25" hidden="false" customHeight="true" outlineLevel="0" collapsed="false">
      <c r="A395" s="71"/>
      <c r="B395" s="71"/>
      <c r="C395" s="145" t="s">
        <v>1014</v>
      </c>
      <c r="D395" s="141" t="s">
        <v>1015</v>
      </c>
      <c r="E395" s="154" t="s">
        <v>342</v>
      </c>
      <c r="F395" s="28" t="s">
        <v>1016</v>
      </c>
      <c r="G395" s="28"/>
      <c r="H395" s="28"/>
      <c r="I395" s="28"/>
    </row>
    <row r="396" customFormat="false" ht="204" hidden="false" customHeight="false" outlineLevel="0" collapsed="false">
      <c r="A396" s="71"/>
      <c r="B396" s="71"/>
      <c r="C396" s="145" t="s">
        <v>1017</v>
      </c>
      <c r="D396" s="141" t="s">
        <v>1018</v>
      </c>
      <c r="E396" s="154" t="s">
        <v>342</v>
      </c>
      <c r="F396" s="28" t="s">
        <v>1019</v>
      </c>
      <c r="G396" s="28"/>
      <c r="H396" s="28"/>
      <c r="I396" s="28"/>
    </row>
    <row r="397" customFormat="false" ht="17" hidden="false" customHeight="false" outlineLevel="0" collapsed="false">
      <c r="A397" s="73" t="s">
        <v>275</v>
      </c>
      <c r="B397" s="73" t="str">
        <f aca="false">VLOOKUP(A397,ProcessDefinitionsTab,2, 0)</f>
        <v>Consent Notice Presentation</v>
      </c>
      <c r="C397" s="139"/>
      <c r="D397" s="139"/>
      <c r="E397" s="139"/>
      <c r="F397" s="139"/>
      <c r="G397" s="139"/>
      <c r="H397" s="139"/>
      <c r="I397" s="139"/>
    </row>
    <row r="398" customFormat="false" ht="34" hidden="false" customHeight="false" outlineLevel="0" collapsed="false">
      <c r="A398" s="71"/>
      <c r="B398" s="28" t="str">
        <f aca="false">VLOOKUP(A397,ProcessDefinitionsTab,3,0)</f>
        <v>Consent Notice Presentation is the process of presenting a consent notice statement to a person.</v>
      </c>
      <c r="C398" s="141"/>
      <c r="D398" s="141"/>
      <c r="E398" s="28"/>
      <c r="F398" s="28"/>
      <c r="G398" s="28"/>
      <c r="H398" s="28"/>
      <c r="I398" s="28"/>
    </row>
    <row r="399" customFormat="false" ht="34" hidden="false" customHeight="false" outlineLevel="0" collapsed="false">
      <c r="A399" s="71"/>
      <c r="B399" s="143" t="s">
        <v>1020</v>
      </c>
      <c r="C399" s="141"/>
      <c r="D399" s="141"/>
      <c r="E399" s="28"/>
      <c r="F399" s="28"/>
      <c r="G399" s="28"/>
      <c r="H399" s="28"/>
      <c r="I399" s="28"/>
    </row>
    <row r="400" customFormat="false" ht="51" hidden="false" customHeight="false" outlineLevel="0" collapsed="false">
      <c r="A400" s="71"/>
      <c r="B400" s="144" t="s">
        <v>1021</v>
      </c>
      <c r="C400" s="141"/>
      <c r="D400" s="141"/>
      <c r="E400" s="28"/>
      <c r="F400" s="28"/>
      <c r="G400" s="28"/>
      <c r="H400" s="28"/>
      <c r="I400" s="28"/>
    </row>
    <row r="401" customFormat="false" ht="34" hidden="false" customHeight="false" outlineLevel="0" collapsed="false">
      <c r="A401" s="71"/>
      <c r="B401" s="71"/>
      <c r="C401" s="145" t="s">
        <v>1022</v>
      </c>
      <c r="D401" s="152"/>
      <c r="E401" s="154" t="s">
        <v>342</v>
      </c>
      <c r="F401" s="28" t="s">
        <v>1023</v>
      </c>
      <c r="G401" s="28"/>
      <c r="H401" s="28"/>
      <c r="I401" s="28"/>
    </row>
    <row r="402" customFormat="false" ht="85" hidden="false" customHeight="false" outlineLevel="0" collapsed="false">
      <c r="A402" s="71"/>
      <c r="B402" s="71"/>
      <c r="C402" s="145" t="s">
        <v>1024</v>
      </c>
      <c r="D402" s="141" t="s">
        <v>1025</v>
      </c>
      <c r="E402" s="154" t="s">
        <v>342</v>
      </c>
      <c r="F402" s="28" t="s">
        <v>1026</v>
      </c>
      <c r="G402" s="143"/>
      <c r="H402" s="28"/>
      <c r="I402" s="28"/>
    </row>
    <row r="403" customFormat="false" ht="16" hidden="false" customHeight="false" outlineLevel="0" collapsed="false">
      <c r="A403" s="71"/>
      <c r="B403" s="71"/>
      <c r="C403" s="141"/>
      <c r="D403" s="141"/>
      <c r="E403" s="28"/>
      <c r="F403" s="28"/>
      <c r="G403" s="28"/>
      <c r="H403" s="28"/>
      <c r="I403" s="28"/>
    </row>
    <row r="404" customFormat="false" ht="17" hidden="false" customHeight="false" outlineLevel="0" collapsed="false">
      <c r="A404" s="73" t="s">
        <v>281</v>
      </c>
      <c r="B404" s="73" t="str">
        <f aca="false">VLOOKUP(A404,ProcessDefinitionsTab,2, 0)</f>
        <v>Consent Request</v>
      </c>
      <c r="C404" s="139"/>
      <c r="D404" s="139"/>
      <c r="E404" s="139"/>
      <c r="F404" s="139"/>
      <c r="G404" s="139"/>
      <c r="H404" s="139"/>
      <c r="I404" s="139"/>
    </row>
    <row r="405" customFormat="false" ht="68" hidden="false" customHeight="false" outlineLevel="0" collapsed="false">
      <c r="A405" s="71"/>
      <c r="B405" s="28" t="str">
        <f aca="false">VLOOKUP(A404,ProcessDefinitionsTab,3,0)</f>
        <v>Consent Request is the process of asking a person to agree to provide consent (“Yes”) or decline to provide consent (“No”) based on the contents of a presented consent notice statement, resulting in either a “yes” or “no” consent decision.</v>
      </c>
      <c r="C405" s="141"/>
      <c r="D405" s="141"/>
      <c r="E405" s="28"/>
      <c r="F405" s="28"/>
      <c r="G405" s="28"/>
      <c r="H405" s="28"/>
      <c r="I405" s="28"/>
    </row>
    <row r="406" customFormat="false" ht="34" hidden="false" customHeight="false" outlineLevel="0" collapsed="false">
      <c r="A406" s="71"/>
      <c r="B406" s="143" t="s">
        <v>1027</v>
      </c>
      <c r="C406" s="141"/>
      <c r="D406" s="141"/>
      <c r="E406" s="28"/>
      <c r="F406" s="28"/>
      <c r="G406" s="28"/>
      <c r="H406" s="28"/>
      <c r="I406" s="28"/>
    </row>
    <row r="407" customFormat="false" ht="51" hidden="false" customHeight="false" outlineLevel="0" collapsed="false">
      <c r="A407" s="71"/>
      <c r="B407" s="144" t="s">
        <v>1021</v>
      </c>
      <c r="C407" s="141"/>
      <c r="D407" s="141"/>
      <c r="E407" s="28"/>
      <c r="F407" s="28"/>
      <c r="G407" s="28"/>
      <c r="H407" s="28"/>
      <c r="I407" s="28"/>
    </row>
    <row r="408" customFormat="false" ht="34" hidden="false" customHeight="false" outlineLevel="0" collapsed="false">
      <c r="A408" s="71"/>
      <c r="B408" s="71"/>
      <c r="C408" s="145" t="s">
        <v>1028</v>
      </c>
      <c r="D408" s="141" t="s">
        <v>1029</v>
      </c>
      <c r="E408" s="154" t="s">
        <v>342</v>
      </c>
      <c r="F408" s="28" t="s">
        <v>1030</v>
      </c>
      <c r="G408" s="28"/>
      <c r="H408" s="28"/>
      <c r="I408" s="28"/>
    </row>
    <row r="409" customFormat="false" ht="34" hidden="false" customHeight="false" outlineLevel="0" collapsed="false">
      <c r="A409" s="71"/>
      <c r="B409" s="71"/>
      <c r="C409" s="145" t="s">
        <v>1031</v>
      </c>
      <c r="D409" s="141" t="s">
        <v>1032</v>
      </c>
      <c r="E409" s="154" t="s">
        <v>342</v>
      </c>
      <c r="F409" s="28" t="s">
        <v>1033</v>
      </c>
      <c r="G409" s="28"/>
      <c r="H409" s="28"/>
      <c r="I409" s="28"/>
    </row>
    <row r="410" customFormat="false" ht="187" hidden="false" customHeight="false" outlineLevel="0" collapsed="false">
      <c r="A410" s="71"/>
      <c r="B410" s="71"/>
      <c r="C410" s="145" t="s">
        <v>1034</v>
      </c>
      <c r="D410" s="141" t="s">
        <v>1035</v>
      </c>
      <c r="E410" s="154" t="s">
        <v>342</v>
      </c>
      <c r="F410" s="28" t="s">
        <v>1036</v>
      </c>
      <c r="G410" s="28"/>
      <c r="H410" s="28"/>
      <c r="I410" s="28"/>
    </row>
    <row r="411" customFormat="false" ht="102" hidden="false" customHeight="false" outlineLevel="0" collapsed="false">
      <c r="A411" s="71"/>
      <c r="B411" s="71"/>
      <c r="C411" s="145" t="s">
        <v>1037</v>
      </c>
      <c r="D411" s="141" t="s">
        <v>1038</v>
      </c>
      <c r="E411" s="154" t="s">
        <v>342</v>
      </c>
      <c r="F411" s="28" t="s">
        <v>1039</v>
      </c>
      <c r="G411" s="28"/>
      <c r="H411" s="28"/>
      <c r="I411" s="28"/>
    </row>
    <row r="412" customFormat="false" ht="102" hidden="false" customHeight="false" outlineLevel="0" collapsed="false">
      <c r="A412" s="71"/>
      <c r="B412" s="71"/>
      <c r="C412" s="145" t="s">
        <v>1040</v>
      </c>
      <c r="D412" s="141" t="s">
        <v>1041</v>
      </c>
      <c r="E412" s="154" t="s">
        <v>342</v>
      </c>
      <c r="F412" s="28" t="s">
        <v>1042</v>
      </c>
      <c r="G412" s="28"/>
      <c r="H412" s="28"/>
      <c r="I412" s="28"/>
    </row>
    <row r="413" customFormat="false" ht="34" hidden="false" customHeight="false" outlineLevel="0" collapsed="false">
      <c r="A413" s="71"/>
      <c r="B413" s="71"/>
      <c r="C413" s="145" t="s">
        <v>1043</v>
      </c>
      <c r="D413" s="141" t="s">
        <v>1044</v>
      </c>
      <c r="E413" s="154" t="s">
        <v>342</v>
      </c>
      <c r="F413" s="28" t="s">
        <v>1045</v>
      </c>
      <c r="G413" s="28"/>
      <c r="H413" s="28"/>
      <c r="I413" s="28"/>
    </row>
    <row r="414" customFormat="false" ht="51" hidden="false" customHeight="false" outlineLevel="0" collapsed="false">
      <c r="A414" s="71"/>
      <c r="B414" s="71"/>
      <c r="C414" s="145" t="s">
        <v>1046</v>
      </c>
      <c r="D414" s="141" t="s">
        <v>1047</v>
      </c>
      <c r="E414" s="154" t="s">
        <v>342</v>
      </c>
      <c r="F414" s="28" t="s">
        <v>1048</v>
      </c>
      <c r="G414" s="28"/>
      <c r="H414" s="28"/>
      <c r="I414" s="28"/>
    </row>
    <row r="415" customFormat="false" ht="16" hidden="false" customHeight="false" outlineLevel="0" collapsed="false">
      <c r="A415" s="71"/>
      <c r="B415" s="71"/>
      <c r="C415" s="141"/>
      <c r="D415" s="141"/>
      <c r="E415" s="154"/>
      <c r="F415" s="28"/>
      <c r="G415" s="28"/>
      <c r="H415" s="28"/>
      <c r="I415" s="28"/>
    </row>
    <row r="416" customFormat="false" ht="17" hidden="false" customHeight="false" outlineLevel="0" collapsed="false">
      <c r="A416" s="73" t="s">
        <v>287</v>
      </c>
      <c r="B416" s="73" t="str">
        <f aca="false">VLOOKUP(A416,ProcessDefinitionsTab,2, 0)</f>
        <v>Consent Registration</v>
      </c>
      <c r="C416" s="139"/>
      <c r="D416" s="139"/>
      <c r="E416" s="139"/>
      <c r="F416" s="139"/>
      <c r="G416" s="139"/>
      <c r="H416" s="139"/>
      <c r="I416" s="139"/>
    </row>
    <row r="417" customFormat="false" ht="153" hidden="false" customHeight="false" outlineLevel="0" collapsed="false">
      <c r="A417" s="71"/>
      <c r="B417" s="28" t="str">
        <f aca="false">VLOOKUP(A416,ProcessDefinitionsTab,3,0)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417" s="141"/>
      <c r="D417" s="141"/>
      <c r="E417" s="28"/>
      <c r="F417" s="28"/>
      <c r="G417" s="28"/>
      <c r="H417" s="28"/>
      <c r="I417" s="28"/>
    </row>
    <row r="418" customFormat="false" ht="34" hidden="false" customHeight="false" outlineLevel="0" collapsed="false">
      <c r="A418" s="71"/>
      <c r="B418" s="143" t="s">
        <v>1049</v>
      </c>
      <c r="C418" s="141"/>
      <c r="D418" s="141"/>
      <c r="E418" s="28"/>
      <c r="F418" s="28"/>
      <c r="G418" s="28"/>
      <c r="H418" s="28"/>
      <c r="I418" s="28"/>
    </row>
    <row r="419" customFormat="false" ht="34" hidden="false" customHeight="false" outlineLevel="0" collapsed="false">
      <c r="A419" s="71"/>
      <c r="B419" s="144" t="s">
        <v>1005</v>
      </c>
      <c r="C419" s="141"/>
      <c r="D419" s="141"/>
      <c r="E419" s="28"/>
      <c r="F419" s="28"/>
      <c r="G419" s="28"/>
      <c r="H419" s="28"/>
      <c r="I419" s="28"/>
    </row>
    <row r="420" customFormat="false" ht="170" hidden="false" customHeight="false" outlineLevel="0" collapsed="false">
      <c r="A420" s="71"/>
      <c r="B420" s="28"/>
      <c r="C420" s="145" t="s">
        <v>1050</v>
      </c>
      <c r="D420" s="141"/>
      <c r="E420" s="154" t="s">
        <v>342</v>
      </c>
      <c r="F420" s="28" t="s">
        <v>1051</v>
      </c>
      <c r="G420" s="28"/>
      <c r="H420" s="28"/>
      <c r="I420" s="28"/>
    </row>
    <row r="421" customFormat="false" ht="111" hidden="false" customHeight="true" outlineLevel="0" collapsed="false">
      <c r="A421" s="71"/>
      <c r="B421" s="28"/>
      <c r="C421" s="145" t="s">
        <v>1052</v>
      </c>
      <c r="D421" s="141"/>
      <c r="E421" s="154" t="s">
        <v>342</v>
      </c>
      <c r="F421" s="28" t="s">
        <v>1053</v>
      </c>
      <c r="G421" s="28"/>
      <c r="H421" s="28"/>
      <c r="I421" s="28"/>
    </row>
    <row r="422" customFormat="false" ht="34" hidden="false" customHeight="false" outlineLevel="0" collapsed="false">
      <c r="A422" s="71"/>
      <c r="B422" s="28"/>
      <c r="C422" s="145" t="s">
        <v>1054</v>
      </c>
      <c r="D422" s="141"/>
      <c r="E422" s="154" t="s">
        <v>342</v>
      </c>
      <c r="F422" s="28" t="s">
        <v>1055</v>
      </c>
      <c r="G422" s="28"/>
      <c r="H422" s="28"/>
      <c r="I422" s="28"/>
    </row>
    <row r="423" customFormat="false" ht="51" hidden="false" customHeight="false" outlineLevel="0" collapsed="false">
      <c r="A423" s="71"/>
      <c r="B423" s="28"/>
      <c r="C423" s="145" t="s">
        <v>1056</v>
      </c>
      <c r="D423" s="141"/>
      <c r="E423" s="154" t="s">
        <v>342</v>
      </c>
      <c r="F423" s="28" t="s">
        <v>1057</v>
      </c>
      <c r="G423" s="28"/>
      <c r="H423" s="28"/>
      <c r="I423" s="28"/>
    </row>
    <row r="424" customFormat="false" ht="68" hidden="false" customHeight="false" outlineLevel="0" collapsed="false">
      <c r="A424" s="71"/>
      <c r="B424" s="28"/>
      <c r="C424" s="145" t="s">
        <v>1058</v>
      </c>
      <c r="D424" s="141"/>
      <c r="E424" s="154" t="s">
        <v>342</v>
      </c>
      <c r="F424" s="28" t="s">
        <v>1059</v>
      </c>
      <c r="G424" s="28"/>
      <c r="H424" s="28"/>
      <c r="I424" s="28"/>
    </row>
    <row r="425" customFormat="false" ht="136" hidden="false" customHeight="false" outlineLevel="0" collapsed="false">
      <c r="A425" s="71"/>
      <c r="B425" s="28"/>
      <c r="C425" s="145" t="s">
        <v>1060</v>
      </c>
      <c r="D425" s="141"/>
      <c r="E425" s="154" t="s">
        <v>342</v>
      </c>
      <c r="F425" s="28" t="s">
        <v>1061</v>
      </c>
      <c r="G425" s="28"/>
      <c r="H425" s="28"/>
      <c r="I425" s="28"/>
    </row>
    <row r="426" customFormat="false" ht="16" hidden="false" customHeight="false" outlineLevel="0" collapsed="false">
      <c r="A426" s="71"/>
      <c r="B426" s="28"/>
      <c r="C426" s="141"/>
      <c r="D426" s="141"/>
      <c r="E426" s="154"/>
      <c r="F426" s="28"/>
      <c r="G426" s="28"/>
      <c r="H426" s="28"/>
      <c r="I426" s="28"/>
    </row>
    <row r="427" customFormat="false" ht="17" hidden="false" customHeight="false" outlineLevel="0" collapsed="false">
      <c r="A427" s="73" t="s">
        <v>293</v>
      </c>
      <c r="B427" s="73" t="str">
        <f aca="false">VLOOKUP(A427,ProcessDefinitionsTab,2, 0)</f>
        <v>Consent Review</v>
      </c>
      <c r="C427" s="139"/>
      <c r="D427" s="139"/>
      <c r="E427" s="139"/>
      <c r="F427" s="139"/>
      <c r="G427" s="139"/>
      <c r="H427" s="139"/>
      <c r="I427" s="139"/>
    </row>
    <row r="428" customFormat="false" ht="34" hidden="false" customHeight="false" outlineLevel="0" collapsed="false">
      <c r="A428" s="71"/>
      <c r="B428" s="28" t="str">
        <f aca="false">VLOOKUP(A427,ProcessDefinitionsTab,3,0)</f>
        <v>Consent Review is the process of making the details of a stored consent decision visible to the person who provided the consent.</v>
      </c>
      <c r="C428" s="141"/>
      <c r="D428" s="141"/>
      <c r="E428" s="141"/>
      <c r="F428" s="141"/>
      <c r="G428" s="141"/>
      <c r="H428" s="141"/>
      <c r="I428" s="141"/>
    </row>
    <row r="429" customFormat="false" ht="34" hidden="false" customHeight="false" outlineLevel="0" collapsed="false">
      <c r="A429" s="71"/>
      <c r="B429" s="143" t="s">
        <v>1062</v>
      </c>
      <c r="C429" s="141"/>
      <c r="D429" s="141"/>
      <c r="E429" s="28"/>
      <c r="F429" s="28"/>
      <c r="G429" s="28"/>
      <c r="H429" s="28"/>
      <c r="I429" s="28"/>
    </row>
    <row r="430" customFormat="false" ht="34" hidden="false" customHeight="false" outlineLevel="0" collapsed="false">
      <c r="A430" s="71"/>
      <c r="B430" s="144" t="s">
        <v>1005</v>
      </c>
      <c r="C430" s="141"/>
      <c r="D430" s="141"/>
      <c r="E430" s="28"/>
      <c r="F430" s="28"/>
      <c r="G430" s="28"/>
      <c r="H430" s="28"/>
      <c r="I430" s="28"/>
    </row>
    <row r="431" customFormat="false" ht="102" hidden="false" customHeight="false" outlineLevel="0" collapsed="false">
      <c r="A431" s="71"/>
      <c r="B431" s="71"/>
      <c r="C431" s="145" t="s">
        <v>1063</v>
      </c>
      <c r="D431" s="141"/>
      <c r="E431" s="154" t="s">
        <v>342</v>
      </c>
      <c r="F431" s="152" t="s">
        <v>1064</v>
      </c>
      <c r="G431" s="28"/>
      <c r="H431" s="28"/>
      <c r="I431" s="28"/>
    </row>
    <row r="432" customFormat="false" ht="16" hidden="false" customHeight="false" outlineLevel="0" collapsed="false">
      <c r="A432" s="71"/>
      <c r="B432" s="71"/>
      <c r="C432" s="222"/>
      <c r="D432" s="183"/>
      <c r="E432" s="184"/>
      <c r="F432" s="223"/>
      <c r="G432" s="98"/>
      <c r="H432" s="98"/>
      <c r="I432" s="117"/>
    </row>
    <row r="433" customFormat="false" ht="17" hidden="false" customHeight="false" outlineLevel="0" collapsed="false">
      <c r="A433" s="73" t="s">
        <v>298</v>
      </c>
      <c r="B433" s="73" t="str">
        <f aca="false">VLOOKUP(A433,ProcessDefinitionsTab,2, 0)</f>
        <v>Consent Renewal</v>
      </c>
      <c r="C433" s="139"/>
      <c r="D433" s="139"/>
      <c r="E433" s="139"/>
      <c r="F433" s="139"/>
      <c r="G433" s="139"/>
      <c r="H433" s="139"/>
      <c r="I433" s="139"/>
    </row>
    <row r="434" customFormat="false" ht="51" hidden="false" customHeight="false" outlineLevel="0" collapsed="false">
      <c r="A434" s="71"/>
      <c r="B434" s="28" t="str">
        <f aca="false">VLOOKUP(A433,ProcessDefinitionsTab,3,0)</f>
        <v>Consent Renewal is the process of extending the validity period of a “yes” consent decision by means of increasing an expiration date limit.</v>
      </c>
      <c r="C434" s="141"/>
      <c r="D434" s="141"/>
      <c r="E434" s="141"/>
      <c r="F434" s="164"/>
      <c r="G434" s="141"/>
      <c r="H434" s="141"/>
      <c r="I434" s="141"/>
    </row>
    <row r="435" customFormat="false" ht="34" hidden="false" customHeight="false" outlineLevel="0" collapsed="false">
      <c r="A435" s="71"/>
      <c r="B435" s="143" t="s">
        <v>1062</v>
      </c>
      <c r="C435" s="141"/>
      <c r="D435" s="141"/>
      <c r="E435" s="28"/>
      <c r="F435" s="117"/>
      <c r="G435" s="28"/>
      <c r="H435" s="28"/>
      <c r="I435" s="28"/>
    </row>
    <row r="436" customFormat="false" ht="34" hidden="false" customHeight="false" outlineLevel="0" collapsed="false">
      <c r="A436" s="71"/>
      <c r="B436" s="144" t="s">
        <v>1005</v>
      </c>
      <c r="C436" s="141"/>
      <c r="D436" s="141"/>
      <c r="E436" s="28"/>
      <c r="F436" s="117"/>
      <c r="G436" s="28"/>
      <c r="H436" s="28"/>
      <c r="I436" s="28"/>
    </row>
    <row r="437" customFormat="false" ht="68" hidden="false" customHeight="false" outlineLevel="0" collapsed="false">
      <c r="A437" s="71"/>
      <c r="B437" s="28"/>
      <c r="C437" s="145" t="s">
        <v>1065</v>
      </c>
      <c r="D437" s="141"/>
      <c r="E437" s="154" t="s">
        <v>342</v>
      </c>
      <c r="F437" s="28" t="s">
        <v>1066</v>
      </c>
      <c r="G437" s="142"/>
      <c r="H437" s="28"/>
      <c r="I437" s="28"/>
    </row>
    <row r="438" customFormat="false" ht="34" hidden="false" customHeight="false" outlineLevel="0" collapsed="false">
      <c r="A438" s="71"/>
      <c r="B438" s="163"/>
      <c r="C438" s="145" t="s">
        <v>1067</v>
      </c>
      <c r="D438" s="141"/>
      <c r="E438" s="154" t="s">
        <v>342</v>
      </c>
      <c r="F438" s="164" t="s">
        <v>1068</v>
      </c>
      <c r="G438" s="142"/>
      <c r="H438" s="28"/>
      <c r="I438" s="28"/>
    </row>
    <row r="439" customFormat="false" ht="34" hidden="false" customHeight="false" outlineLevel="0" collapsed="false">
      <c r="A439" s="71"/>
      <c r="B439" s="163"/>
      <c r="C439" s="145" t="s">
        <v>1069</v>
      </c>
      <c r="D439" s="141"/>
      <c r="E439" s="154" t="s">
        <v>342</v>
      </c>
      <c r="F439" s="117" t="s">
        <v>1070</v>
      </c>
      <c r="G439" s="142"/>
      <c r="H439" s="28"/>
      <c r="I439" s="28"/>
    </row>
    <row r="440" customFormat="false" ht="16" hidden="false" customHeight="false" outlineLevel="0" collapsed="false">
      <c r="A440" s="71"/>
      <c r="B440" s="28"/>
      <c r="C440" s="141"/>
      <c r="D440" s="141"/>
      <c r="E440" s="154"/>
      <c r="F440" s="28"/>
      <c r="G440" s="28"/>
      <c r="H440" s="28"/>
      <c r="I440" s="28"/>
    </row>
    <row r="441" customFormat="false" ht="17" hidden="false" customHeight="false" outlineLevel="0" collapsed="false">
      <c r="A441" s="73" t="s">
        <v>304</v>
      </c>
      <c r="B441" s="73" t="str">
        <f aca="false">VLOOKUP(A441,ProcessDefinitionsTab,2, 0)</f>
        <v>Consent Expiration</v>
      </c>
      <c r="C441" s="139"/>
      <c r="D441" s="139"/>
      <c r="E441" s="139"/>
      <c r="F441" s="139"/>
      <c r="G441" s="139"/>
      <c r="H441" s="139"/>
      <c r="I441" s="139"/>
    </row>
    <row r="442" customFormat="false" ht="51" hidden="false" customHeight="false" outlineLevel="0" collapsed="false">
      <c r="A442" s="71"/>
      <c r="B442" s="28" t="str">
        <f aca="false">VLOOKUP(A441,ProcessDefinitionsTab,3,0)</f>
        <v>Consent Expiration is the process of suspending the validity of a “yes” consent decision as a result of exceeding an expiration date limit.</v>
      </c>
      <c r="C442" s="141"/>
      <c r="D442" s="141"/>
      <c r="E442" s="141"/>
      <c r="F442" s="28"/>
      <c r="G442" s="141"/>
      <c r="H442" s="141"/>
      <c r="I442" s="141"/>
    </row>
    <row r="443" customFormat="false" ht="34" hidden="false" customHeight="false" outlineLevel="0" collapsed="false">
      <c r="A443" s="71"/>
      <c r="B443" s="143" t="s">
        <v>1062</v>
      </c>
      <c r="C443" s="141"/>
      <c r="D443" s="141"/>
      <c r="E443" s="28"/>
      <c r="F443" s="28"/>
      <c r="G443" s="28"/>
      <c r="H443" s="28"/>
      <c r="I443" s="28"/>
    </row>
    <row r="444" customFormat="false" ht="34" hidden="false" customHeight="false" outlineLevel="0" collapsed="false">
      <c r="A444" s="71"/>
      <c r="B444" s="144" t="s">
        <v>1005</v>
      </c>
      <c r="C444" s="141"/>
      <c r="D444" s="141"/>
      <c r="E444" s="28"/>
      <c r="F444" s="28"/>
      <c r="G444" s="28"/>
      <c r="H444" s="28"/>
      <c r="I444" s="28"/>
    </row>
    <row r="445" customFormat="false" ht="34" hidden="false" customHeight="false" outlineLevel="0" collapsed="false">
      <c r="A445" s="71"/>
      <c r="B445" s="28"/>
      <c r="C445" s="145" t="s">
        <v>1071</v>
      </c>
      <c r="D445" s="141"/>
      <c r="E445" s="154" t="s">
        <v>342</v>
      </c>
      <c r="F445" s="28" t="s">
        <v>1072</v>
      </c>
      <c r="G445" s="142"/>
      <c r="H445" s="28"/>
      <c r="I445" s="28"/>
    </row>
    <row r="446" customFormat="false" ht="68" hidden="false" customHeight="false" outlineLevel="0" collapsed="false">
      <c r="A446" s="71"/>
      <c r="B446" s="28"/>
      <c r="C446" s="145" t="s">
        <v>1073</v>
      </c>
      <c r="D446" s="141"/>
      <c r="E446" s="154" t="s">
        <v>342</v>
      </c>
      <c r="F446" s="28" t="s">
        <v>1074</v>
      </c>
      <c r="G446" s="28"/>
      <c r="H446" s="28"/>
      <c r="I446" s="28"/>
    </row>
    <row r="447" customFormat="false" ht="32.25" hidden="false" customHeight="true" outlineLevel="0" collapsed="false">
      <c r="A447" s="71"/>
      <c r="B447" s="28"/>
      <c r="C447" s="145" t="s">
        <v>1075</v>
      </c>
      <c r="D447" s="159"/>
      <c r="E447" s="154" t="s">
        <v>342</v>
      </c>
      <c r="F447" s="164" t="s">
        <v>1076</v>
      </c>
      <c r="G447" s="117"/>
      <c r="H447" s="117"/>
      <c r="I447" s="117"/>
    </row>
    <row r="448" customFormat="false" ht="34" hidden="false" customHeight="false" outlineLevel="0" collapsed="false">
      <c r="A448" s="71"/>
      <c r="B448" s="28"/>
      <c r="C448" s="145" t="s">
        <v>1077</v>
      </c>
      <c r="D448" s="159"/>
      <c r="E448" s="154" t="s">
        <v>342</v>
      </c>
      <c r="F448" s="205" t="s">
        <v>1078</v>
      </c>
      <c r="G448" s="117"/>
      <c r="H448" s="117"/>
      <c r="I448" s="117"/>
    </row>
    <row r="449" customFormat="false" ht="16" hidden="false" customHeight="false" outlineLevel="0" collapsed="false">
      <c r="A449" s="71"/>
      <c r="B449" s="28"/>
      <c r="C449" s="191"/>
      <c r="D449" s="183"/>
      <c r="E449" s="184"/>
      <c r="F449" s="211"/>
      <c r="G449" s="98"/>
      <c r="H449" s="98"/>
      <c r="I449" s="117"/>
    </row>
    <row r="450" customFormat="false" ht="17" hidden="false" customHeight="false" outlineLevel="0" collapsed="false">
      <c r="A450" s="73" t="s">
        <v>309</v>
      </c>
      <c r="B450" s="73" t="str">
        <f aca="false">VLOOKUP(A450,ProcessDefinitionsTab,2, 0)</f>
        <v>Consent Revocation</v>
      </c>
      <c r="C450" s="139"/>
      <c r="D450" s="139"/>
      <c r="E450" s="139"/>
      <c r="F450" s="139"/>
      <c r="G450" s="139"/>
      <c r="H450" s="139"/>
      <c r="I450" s="139"/>
    </row>
    <row r="451" customFormat="false" ht="68" hidden="false" customHeight="false" outlineLevel="0" collapsed="false">
      <c r="A451" s="71"/>
      <c r="B451" s="28" t="str">
        <f aca="false">VLOOKUP(A450,ProcessDefinitionsTab,3,0)</f>
        <v>Consent Revocation is the process of suspending the validity of a “yes” consent decision as a result of an explicit withdrawal of consent by the person (i.e., a “yes” consent decision is converted into a “no” consent decision).</v>
      </c>
      <c r="C451" s="141"/>
      <c r="D451" s="141"/>
      <c r="E451" s="141"/>
      <c r="F451" s="141"/>
      <c r="G451" s="141"/>
      <c r="H451" s="141"/>
      <c r="I451" s="141"/>
    </row>
    <row r="452" customFormat="false" ht="34" hidden="false" customHeight="false" outlineLevel="0" collapsed="false">
      <c r="A452" s="71"/>
      <c r="B452" s="143" t="s">
        <v>1062</v>
      </c>
      <c r="C452" s="141"/>
      <c r="D452" s="141"/>
      <c r="E452" s="28"/>
      <c r="F452" s="28"/>
      <c r="G452" s="28"/>
      <c r="H452" s="28"/>
      <c r="I452" s="28"/>
    </row>
    <row r="453" customFormat="false" ht="34" hidden="false" customHeight="false" outlineLevel="0" collapsed="false">
      <c r="A453" s="71"/>
      <c r="B453" s="144" t="s">
        <v>1005</v>
      </c>
      <c r="C453" s="141"/>
      <c r="D453" s="141"/>
      <c r="E453" s="28"/>
      <c r="F453" s="28"/>
      <c r="G453" s="28"/>
      <c r="H453" s="28"/>
      <c r="I453" s="28"/>
    </row>
    <row r="454" customFormat="false" ht="85" hidden="false" customHeight="false" outlineLevel="0" collapsed="false">
      <c r="A454" s="71"/>
      <c r="B454" s="71"/>
      <c r="C454" s="145" t="s">
        <v>1079</v>
      </c>
      <c r="D454" s="141"/>
      <c r="E454" s="154" t="s">
        <v>342</v>
      </c>
      <c r="F454" s="28" t="s">
        <v>1080</v>
      </c>
      <c r="G454" s="142"/>
      <c r="H454" s="28"/>
      <c r="I454" s="28"/>
    </row>
    <row r="455" customFormat="false" ht="111.75" hidden="false" customHeight="true" outlineLevel="0" collapsed="false">
      <c r="A455" s="71"/>
      <c r="B455" s="71"/>
      <c r="C455" s="145" t="s">
        <v>1081</v>
      </c>
      <c r="D455" s="141"/>
      <c r="E455" s="154" t="s">
        <v>342</v>
      </c>
      <c r="F455" s="28" t="s">
        <v>1082</v>
      </c>
      <c r="G455" s="28"/>
      <c r="H455" s="28"/>
      <c r="I455" s="28"/>
    </row>
    <row r="456" customFormat="false" ht="159" hidden="false" customHeight="true" outlineLevel="0" collapsed="false">
      <c r="A456" s="71"/>
      <c r="B456" s="71"/>
      <c r="C456" s="145" t="s">
        <v>1083</v>
      </c>
      <c r="D456" s="141"/>
      <c r="E456" s="154" t="s">
        <v>342</v>
      </c>
      <c r="F456" s="28" t="s">
        <v>1084</v>
      </c>
      <c r="G456" s="28"/>
      <c r="H456" s="28"/>
      <c r="I456" s="28"/>
    </row>
    <row r="457" customFormat="false" ht="68" hidden="false" customHeight="false" outlineLevel="0" collapsed="false">
      <c r="A457" s="71"/>
      <c r="B457" s="71"/>
      <c r="C457" s="145" t="s">
        <v>1085</v>
      </c>
      <c r="D457" s="141" t="s">
        <v>1086</v>
      </c>
      <c r="E457" s="154" t="s">
        <v>342</v>
      </c>
      <c r="F457" s="28" t="s">
        <v>1087</v>
      </c>
      <c r="G457" s="28"/>
      <c r="H457" s="28"/>
      <c r="I457" s="28"/>
    </row>
    <row r="458" customFormat="false" ht="51" hidden="false" customHeight="false" outlineLevel="0" collapsed="false">
      <c r="A458" s="71"/>
      <c r="B458" s="218"/>
      <c r="C458" s="145" t="s">
        <v>1088</v>
      </c>
      <c r="D458" s="141"/>
      <c r="E458" s="154" t="s">
        <v>342</v>
      </c>
      <c r="F458" s="164" t="s">
        <v>1089</v>
      </c>
      <c r="G458" s="28"/>
      <c r="H458" s="28"/>
      <c r="I458" s="28"/>
    </row>
    <row r="459" customFormat="false" ht="34" hidden="false" customHeight="false" outlineLevel="0" collapsed="false">
      <c r="A459" s="71"/>
      <c r="B459" s="218"/>
      <c r="C459" s="145" t="s">
        <v>1090</v>
      </c>
      <c r="D459" s="141"/>
      <c r="E459" s="154" t="s">
        <v>342</v>
      </c>
      <c r="F459" s="117" t="s">
        <v>1091</v>
      </c>
      <c r="G459" s="28"/>
      <c r="H459" s="28"/>
      <c r="I459" s="28"/>
    </row>
    <row r="460" customFormat="false" ht="16" hidden="false" customHeight="false" outlineLevel="0" collapsed="false">
      <c r="A460" s="71"/>
      <c r="B460" s="28"/>
      <c r="C460" s="141"/>
      <c r="D460" s="141"/>
      <c r="E460" s="28"/>
      <c r="F460" s="28"/>
      <c r="G460" s="28"/>
      <c r="H460" s="28"/>
      <c r="I460" s="28"/>
    </row>
    <row r="461" customFormat="false" ht="17" hidden="false" customHeight="false" outlineLevel="0" collapsed="false">
      <c r="A461" s="73" t="s">
        <v>314</v>
      </c>
      <c r="B461" s="73" t="str">
        <f aca="false">VLOOKUP(A461,ProcessDefinitionsTab,2, 0)</f>
        <v>Signature Domain General</v>
      </c>
      <c r="C461" s="139"/>
      <c r="D461" s="139"/>
      <c r="E461" s="139"/>
      <c r="F461" s="139"/>
      <c r="G461" s="139"/>
      <c r="H461" s="139"/>
      <c r="I461" s="139"/>
    </row>
    <row r="462" customFormat="false" ht="17" hidden="false" customHeight="false" outlineLevel="0" collapsed="false">
      <c r="A462" s="71"/>
      <c r="B462" s="28" t="str">
        <f aca="false">VLOOKUP(A461,ProcessDefinitionsTab,3,0)</f>
        <v>General requirements for the signature domain atomic processes</v>
      </c>
      <c r="C462" s="141"/>
      <c r="D462" s="141"/>
      <c r="E462" s="28"/>
      <c r="F462" s="28"/>
      <c r="G462" s="28"/>
      <c r="H462" s="28"/>
      <c r="I462" s="28"/>
    </row>
    <row r="463" customFormat="false" ht="34" hidden="false" customHeight="false" outlineLevel="0" collapsed="false">
      <c r="A463" s="71"/>
      <c r="B463" s="143" t="s">
        <v>401</v>
      </c>
      <c r="C463" s="141"/>
      <c r="D463" s="141"/>
      <c r="E463" s="28"/>
      <c r="F463" s="28"/>
      <c r="G463" s="28"/>
      <c r="H463" s="28"/>
      <c r="I463" s="28"/>
    </row>
    <row r="464" customFormat="false" ht="34" hidden="false" customHeight="false" outlineLevel="0" collapsed="false">
      <c r="A464" s="71"/>
      <c r="B464" s="144" t="s">
        <v>368</v>
      </c>
      <c r="C464" s="141"/>
      <c r="D464" s="141"/>
      <c r="E464" s="28"/>
      <c r="F464" s="28"/>
      <c r="G464" s="28"/>
      <c r="H464" s="28"/>
      <c r="I464" s="28"/>
    </row>
    <row r="465" customFormat="false" ht="17" hidden="false" customHeight="false" outlineLevel="0" collapsed="false">
      <c r="A465" s="71"/>
      <c r="B465" s="71"/>
      <c r="C465" s="145" t="s">
        <v>1092</v>
      </c>
      <c r="D465" s="141"/>
      <c r="E465" s="28"/>
      <c r="F465" s="28" t="s">
        <v>1093</v>
      </c>
      <c r="G465" s="28"/>
      <c r="H465" s="28"/>
      <c r="I465" s="28"/>
    </row>
    <row r="466" customFormat="false" ht="17" hidden="false" customHeight="false" outlineLevel="0" collapsed="false">
      <c r="A466" s="73" t="s">
        <v>317</v>
      </c>
      <c r="B466" s="73" t="str">
        <f aca="false">VLOOKUP(A466,ProcessDefinitionsTab,2, 0)</f>
        <v>Signature Creation</v>
      </c>
      <c r="C466" s="139"/>
      <c r="D466" s="139"/>
      <c r="E466" s="139"/>
      <c r="F466" s="139"/>
      <c r="G466" s="139"/>
      <c r="H466" s="139"/>
      <c r="I466" s="139"/>
    </row>
    <row r="467" customFormat="false" ht="17" hidden="false" customHeight="false" outlineLevel="0" collapsed="false">
      <c r="A467" s="71"/>
      <c r="B467" s="28" t="str">
        <f aca="false">VLOOKUP(A466,ProcessDefinitionsTab,3,0)</f>
        <v>Signature Creation is the process of creating a signature.</v>
      </c>
      <c r="C467" s="141"/>
      <c r="D467" s="141"/>
      <c r="E467" s="28"/>
      <c r="F467" s="28"/>
      <c r="G467" s="28"/>
      <c r="H467" s="28"/>
      <c r="I467" s="28"/>
    </row>
    <row r="468" customFormat="false" ht="34" hidden="false" customHeight="false" outlineLevel="0" collapsed="false">
      <c r="A468" s="71"/>
      <c r="B468" s="143" t="s">
        <v>367</v>
      </c>
      <c r="C468" s="141"/>
      <c r="D468" s="141"/>
      <c r="E468" s="28"/>
      <c r="F468" s="28"/>
      <c r="G468" s="28"/>
      <c r="H468" s="28"/>
      <c r="I468" s="28"/>
    </row>
    <row r="469" customFormat="false" ht="34" hidden="false" customHeight="false" outlineLevel="0" collapsed="false">
      <c r="A469" s="71"/>
      <c r="B469" s="144" t="s">
        <v>1094</v>
      </c>
      <c r="C469" s="141"/>
      <c r="D469" s="141"/>
      <c r="E469" s="28"/>
      <c r="F469" s="28"/>
      <c r="G469" s="28"/>
      <c r="H469" s="28"/>
      <c r="I469" s="28"/>
    </row>
    <row r="470" customFormat="false" ht="34" hidden="false" customHeight="false" outlineLevel="0" collapsed="false">
      <c r="A470" s="71"/>
      <c r="B470" s="71"/>
      <c r="C470" s="145" t="s">
        <v>1095</v>
      </c>
      <c r="D470" s="141"/>
      <c r="E470" s="154" t="s">
        <v>342</v>
      </c>
      <c r="F470" s="28" t="s">
        <v>1096</v>
      </c>
      <c r="G470" s="142"/>
      <c r="H470" s="28"/>
      <c r="I470" s="28"/>
    </row>
    <row r="471" customFormat="false" ht="34" hidden="false" customHeight="false" outlineLevel="0" collapsed="false">
      <c r="A471" s="71"/>
      <c r="B471" s="71"/>
      <c r="C471" s="145" t="s">
        <v>1097</v>
      </c>
      <c r="D471" s="141"/>
      <c r="E471" s="154" t="s">
        <v>342</v>
      </c>
      <c r="F471" s="28" t="s">
        <v>1098</v>
      </c>
      <c r="G471" s="28"/>
      <c r="H471" s="28"/>
      <c r="I471" s="28"/>
    </row>
    <row r="472" customFormat="false" ht="51" hidden="false" customHeight="false" outlineLevel="0" collapsed="false">
      <c r="A472" s="71"/>
      <c r="B472" s="71"/>
      <c r="C472" s="145" t="s">
        <v>1099</v>
      </c>
      <c r="D472" s="141"/>
      <c r="E472" s="154" t="s">
        <v>342</v>
      </c>
      <c r="F472" s="28" t="s">
        <v>1100</v>
      </c>
      <c r="G472" s="28"/>
      <c r="H472" s="28"/>
      <c r="I472" s="28"/>
    </row>
    <row r="473" customFormat="false" ht="51" hidden="false" customHeight="false" outlineLevel="0" collapsed="false">
      <c r="A473" s="71"/>
      <c r="B473" s="71"/>
      <c r="C473" s="145" t="s">
        <v>1101</v>
      </c>
      <c r="D473" s="141"/>
      <c r="E473" s="154" t="s">
        <v>342</v>
      </c>
      <c r="F473" s="28" t="s">
        <v>1102</v>
      </c>
      <c r="G473" s="28"/>
      <c r="H473" s="28"/>
      <c r="I473" s="28"/>
    </row>
    <row r="474" customFormat="false" ht="51" hidden="false" customHeight="false" outlineLevel="0" collapsed="false">
      <c r="A474" s="71"/>
      <c r="B474" s="71"/>
      <c r="C474" s="145" t="s">
        <v>1103</v>
      </c>
      <c r="D474" s="141"/>
      <c r="E474" s="154" t="s">
        <v>351</v>
      </c>
      <c r="F474" s="28" t="s">
        <v>1104</v>
      </c>
      <c r="G474" s="28"/>
      <c r="H474" s="28"/>
      <c r="I474" s="28"/>
    </row>
    <row r="475" customFormat="false" ht="34" hidden="false" customHeight="false" outlineLevel="0" collapsed="false">
      <c r="A475" s="71"/>
      <c r="B475" s="71"/>
      <c r="C475" s="145" t="s">
        <v>1105</v>
      </c>
      <c r="D475" s="141"/>
      <c r="E475" s="154" t="s">
        <v>351</v>
      </c>
      <c r="F475" s="28" t="s">
        <v>1106</v>
      </c>
      <c r="G475" s="28"/>
      <c r="H475" s="28"/>
      <c r="I475" s="28"/>
    </row>
    <row r="476" customFormat="false" ht="34" hidden="false" customHeight="false" outlineLevel="0" collapsed="false">
      <c r="A476" s="71"/>
      <c r="B476" s="71"/>
      <c r="C476" s="145" t="s">
        <v>1107</v>
      </c>
      <c r="D476" s="141"/>
      <c r="E476" s="154" t="s">
        <v>351</v>
      </c>
      <c r="F476" s="28" t="s">
        <v>1108</v>
      </c>
      <c r="G476" s="28"/>
      <c r="H476" s="28"/>
      <c r="I476" s="28"/>
    </row>
    <row r="477" customFormat="false" ht="34" hidden="false" customHeight="false" outlineLevel="0" collapsed="false">
      <c r="A477" s="71"/>
      <c r="B477" s="71"/>
      <c r="C477" s="145" t="s">
        <v>1109</v>
      </c>
      <c r="D477" s="141"/>
      <c r="E477" s="154" t="s">
        <v>351</v>
      </c>
      <c r="F477" s="28" t="s">
        <v>1110</v>
      </c>
      <c r="G477" s="28"/>
      <c r="H477" s="28"/>
      <c r="I477" s="28"/>
    </row>
    <row r="478" customFormat="false" ht="17" hidden="false" customHeight="false" outlineLevel="0" collapsed="false">
      <c r="A478" s="73" t="s">
        <v>322</v>
      </c>
      <c r="B478" s="73" t="str">
        <f aca="false">VLOOKUP(A478,ProcessDefinitionsTab,2, 0)</f>
        <v>Signature Checking</v>
      </c>
      <c r="C478" s="139"/>
      <c r="D478" s="139"/>
      <c r="E478" s="139"/>
      <c r="F478" s="139"/>
      <c r="G478" s="139"/>
      <c r="H478" s="139"/>
      <c r="I478" s="139"/>
    </row>
    <row r="479" customFormat="false" ht="34" hidden="false" customHeight="false" outlineLevel="0" collapsed="false">
      <c r="A479" s="71"/>
      <c r="B479" s="28" t="str">
        <f aca="false">VLOOKUP(A478,ProcessDefinitionsTab,3,0)</f>
        <v>Signature Checking is the process of confirming that the signature is valid.  </v>
      </c>
      <c r="C479" s="141"/>
      <c r="D479" s="141"/>
      <c r="E479" s="28"/>
      <c r="F479" s="28"/>
      <c r="G479" s="28"/>
      <c r="H479" s="28"/>
      <c r="I479" s="28"/>
    </row>
    <row r="480" customFormat="false" ht="34" hidden="false" customHeight="false" outlineLevel="0" collapsed="false">
      <c r="A480" s="71"/>
      <c r="B480" s="143" t="s">
        <v>1111</v>
      </c>
      <c r="C480" s="141"/>
      <c r="D480" s="141"/>
      <c r="E480" s="28"/>
      <c r="F480" s="28"/>
      <c r="G480" s="28"/>
      <c r="H480" s="28"/>
      <c r="I480" s="28"/>
    </row>
    <row r="481" customFormat="false" ht="34" hidden="false" customHeight="false" outlineLevel="0" collapsed="false">
      <c r="A481" s="71"/>
      <c r="B481" s="144" t="s">
        <v>1094</v>
      </c>
      <c r="C481" s="141"/>
      <c r="D481" s="141"/>
      <c r="E481" s="28"/>
      <c r="F481" s="28"/>
      <c r="G481" s="28"/>
      <c r="H481" s="28"/>
      <c r="I481" s="28"/>
    </row>
    <row r="482" customFormat="false" ht="51" hidden="false" customHeight="false" outlineLevel="0" collapsed="false">
      <c r="A482" s="71"/>
      <c r="B482" s="28"/>
      <c r="C482" s="145" t="s">
        <v>1112</v>
      </c>
      <c r="D482" s="141"/>
      <c r="E482" s="154" t="s">
        <v>342</v>
      </c>
      <c r="F482" s="28" t="s">
        <v>1102</v>
      </c>
      <c r="G482" s="28"/>
      <c r="H482" s="28"/>
      <c r="I482" s="28"/>
    </row>
    <row r="483" customFormat="false" ht="34" hidden="false" customHeight="false" outlineLevel="0" collapsed="false">
      <c r="A483" s="71"/>
      <c r="B483" s="28"/>
      <c r="C483" s="145" t="s">
        <v>1113</v>
      </c>
      <c r="D483" s="141"/>
      <c r="E483" s="154" t="s">
        <v>351</v>
      </c>
      <c r="F483" s="28" t="s">
        <v>1106</v>
      </c>
      <c r="G483" s="28"/>
      <c r="H483" s="28"/>
      <c r="I483" s="28"/>
    </row>
    <row r="484" customFormat="false" ht="12.75" hidden="false" customHeight="true" outlineLevel="0" collapsed="false">
      <c r="A484" s="224"/>
      <c r="B484" s="225"/>
      <c r="C484" s="83"/>
      <c r="D484" s="83"/>
    </row>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mergeCells count="48">
    <mergeCell ref="A1:B1"/>
    <mergeCell ref="C1:D1"/>
    <mergeCell ref="C3:I3"/>
    <mergeCell ref="C23:I23"/>
    <mergeCell ref="C39:I39"/>
    <mergeCell ref="C46:I46"/>
    <mergeCell ref="C56:I56"/>
    <mergeCell ref="C68:I68"/>
    <mergeCell ref="C79:I79"/>
    <mergeCell ref="C85:I85"/>
    <mergeCell ref="C100:I100"/>
    <mergeCell ref="C108:I108"/>
    <mergeCell ref="C114:I114"/>
    <mergeCell ref="C128:I128"/>
    <mergeCell ref="C138:I138"/>
    <mergeCell ref="C152:I152"/>
    <mergeCell ref="C162:I162"/>
    <mergeCell ref="C171:I171"/>
    <mergeCell ref="C182:I182"/>
    <mergeCell ref="C192:I192"/>
    <mergeCell ref="C198:I198"/>
    <mergeCell ref="C211:I211"/>
    <mergeCell ref="C218:I218"/>
    <mergeCell ref="C224:I224"/>
    <mergeCell ref="C235:I235"/>
    <mergeCell ref="C251:I251"/>
    <mergeCell ref="C264:I264"/>
    <mergeCell ref="C278:I278"/>
    <mergeCell ref="C292:I292"/>
    <mergeCell ref="C304:I304"/>
    <mergeCell ref="C314:I314"/>
    <mergeCell ref="C321:I321"/>
    <mergeCell ref="C329:I329"/>
    <mergeCell ref="C337:I337"/>
    <mergeCell ref="C352:I352"/>
    <mergeCell ref="C365:I365"/>
    <mergeCell ref="C378:I378"/>
    <mergeCell ref="C388:I388"/>
    <mergeCell ref="C397:I397"/>
    <mergeCell ref="C404:I404"/>
    <mergeCell ref="C416:I416"/>
    <mergeCell ref="C427:I427"/>
    <mergeCell ref="C433:I433"/>
    <mergeCell ref="C441:I441"/>
    <mergeCell ref="C450:I450"/>
    <mergeCell ref="C461:I461"/>
    <mergeCell ref="C466:I466"/>
    <mergeCell ref="C478:I47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37109375" defaultRowHeight="15" zeroHeight="false" outlineLevelRow="0" outlineLevelCol="0"/>
  <cols>
    <col collapsed="false" customWidth="true" hidden="false" outlineLevel="0" max="1" min="1" style="0" width="14.66"/>
    <col collapsed="false" customWidth="true" hidden="false" outlineLevel="0" max="2" min="2" style="0" width="173.33"/>
    <col collapsed="false" customWidth="true" hidden="false" outlineLevel="0" max="26" min="3" style="0" width="8.67"/>
  </cols>
  <sheetData>
    <row r="1" customFormat="false" ht="15.75" hidden="false" customHeight="true" outlineLevel="0" collapsed="false">
      <c r="A1" s="226" t="s">
        <v>1114</v>
      </c>
      <c r="B1" s="226"/>
    </row>
    <row r="2" customFormat="false" ht="17" hidden="false" customHeight="false" outlineLevel="0" collapsed="false">
      <c r="A2" s="72" t="s">
        <v>1115</v>
      </c>
      <c r="B2" s="72" t="s">
        <v>361</v>
      </c>
    </row>
    <row r="3" customFormat="false" ht="17" hidden="false" customHeight="false" outlineLevel="0" collapsed="false">
      <c r="A3" s="76" t="s">
        <v>549</v>
      </c>
      <c r="B3" s="227" t="s">
        <v>1116</v>
      </c>
    </row>
    <row r="4" customFormat="false" ht="17" hidden="false" customHeight="false" outlineLevel="0" collapsed="false">
      <c r="A4" s="76" t="s">
        <v>553</v>
      </c>
      <c r="B4" s="227" t="s">
        <v>1117</v>
      </c>
    </row>
    <row r="5" customFormat="false" ht="17" hidden="false" customHeight="false" outlineLevel="0" collapsed="false">
      <c r="A5" s="76" t="s">
        <v>477</v>
      </c>
      <c r="B5" s="227" t="s">
        <v>1118</v>
      </c>
    </row>
    <row r="6" customFormat="false" ht="17" hidden="false" customHeight="false" outlineLevel="0" collapsed="false">
      <c r="A6" s="76" t="s">
        <v>1119</v>
      </c>
      <c r="B6" s="227" t="s">
        <v>1120</v>
      </c>
    </row>
    <row r="7" customFormat="false" ht="16" hidden="false" customHeight="false" outlineLevel="0" collapsed="false">
      <c r="A7" s="152"/>
      <c r="B7" s="152"/>
    </row>
    <row r="8" customFormat="false" ht="15.75" hidden="false" customHeight="true" outlineLevel="0" collapsed="false">
      <c r="A8" s="226" t="s">
        <v>1121</v>
      </c>
      <c r="B8" s="226"/>
    </row>
    <row r="9" customFormat="false" ht="17" hidden="false" customHeight="false" outlineLevel="0" collapsed="false">
      <c r="A9" s="72" t="s">
        <v>1115</v>
      </c>
      <c r="B9" s="72" t="s">
        <v>361</v>
      </c>
    </row>
    <row r="10" customFormat="false" ht="17" hidden="false" customHeight="false" outlineLevel="0" collapsed="false">
      <c r="A10" s="76" t="s">
        <v>569</v>
      </c>
      <c r="B10" s="227" t="s">
        <v>1122</v>
      </c>
    </row>
    <row r="11" customFormat="false" ht="17" hidden="false" customHeight="false" outlineLevel="0" collapsed="false">
      <c r="A11" s="76" t="s">
        <v>1123</v>
      </c>
      <c r="B11" s="227" t="s">
        <v>1124</v>
      </c>
    </row>
    <row r="12" customFormat="false" ht="17" hidden="false" customHeight="false" outlineLevel="0" collapsed="false">
      <c r="A12" s="76" t="s">
        <v>1125</v>
      </c>
      <c r="B12" s="227" t="s">
        <v>1126</v>
      </c>
    </row>
    <row r="13" customFormat="false" ht="17" hidden="false" customHeight="false" outlineLevel="0" collapsed="false">
      <c r="A13" s="76" t="s">
        <v>1127</v>
      </c>
      <c r="B13" s="227" t="s">
        <v>1128</v>
      </c>
    </row>
    <row r="14" customFormat="false" ht="16" hidden="false" customHeight="false" outlineLevel="0" collapsed="false">
      <c r="A14" s="152"/>
      <c r="B14" s="152"/>
    </row>
    <row r="15" customFormat="false" ht="15.75" hidden="false" customHeight="true" outlineLevel="0" collapsed="false">
      <c r="A15" s="226" t="s">
        <v>1129</v>
      </c>
      <c r="B15" s="226"/>
    </row>
    <row r="16" customFormat="false" ht="17" hidden="false" customHeight="false" outlineLevel="0" collapsed="false">
      <c r="A16" s="72" t="s">
        <v>1115</v>
      </c>
      <c r="B16" s="72" t="s">
        <v>361</v>
      </c>
    </row>
    <row r="17" customFormat="false" ht="17" hidden="false" customHeight="false" outlineLevel="0" collapsed="false">
      <c r="A17" s="76" t="s">
        <v>608</v>
      </c>
      <c r="B17" s="76" t="s">
        <v>1130</v>
      </c>
    </row>
    <row r="18" customFormat="false" ht="17" hidden="false" customHeight="false" outlineLevel="0" collapsed="false">
      <c r="A18" s="76" t="s">
        <v>619</v>
      </c>
      <c r="B18" s="76" t="s">
        <v>1131</v>
      </c>
    </row>
    <row r="19" customFormat="false" ht="17" hidden="false" customHeight="false" outlineLevel="0" collapsed="false">
      <c r="A19" s="76" t="s">
        <v>346</v>
      </c>
      <c r="B19" s="76" t="s">
        <v>1132</v>
      </c>
    </row>
    <row r="20" customFormat="false" ht="17" hidden="false" customHeight="false" outlineLevel="0" collapsed="false">
      <c r="A20" s="76" t="s">
        <v>1133</v>
      </c>
      <c r="B20" s="76" t="s">
        <v>1134</v>
      </c>
    </row>
    <row r="21" customFormat="false" ht="16" hidden="false" customHeight="false" outlineLevel="0" collapsed="false">
      <c r="A21" s="152"/>
      <c r="B21" s="152"/>
    </row>
    <row r="22" customFormat="false" ht="15.75" hidden="false" customHeight="true" outlineLevel="0" collapsed="false">
      <c r="A22" s="226" t="s">
        <v>1135</v>
      </c>
      <c r="B22" s="226"/>
    </row>
    <row r="23" customFormat="false" ht="17" hidden="false" customHeight="false" outlineLevel="0" collapsed="false">
      <c r="A23" s="72" t="s">
        <v>1115</v>
      </c>
      <c r="B23" s="72" t="s">
        <v>361</v>
      </c>
    </row>
    <row r="24" customFormat="false" ht="17" hidden="false" customHeight="false" outlineLevel="0" collapsed="false">
      <c r="A24" s="76" t="s">
        <v>843</v>
      </c>
      <c r="B24" s="227" t="s">
        <v>1136</v>
      </c>
    </row>
    <row r="25" customFormat="false" ht="17" hidden="false" customHeight="false" outlineLevel="0" collapsed="false">
      <c r="A25" s="76" t="s">
        <v>1137</v>
      </c>
      <c r="B25" s="227" t="s">
        <v>1138</v>
      </c>
    </row>
    <row r="26" customFormat="false" ht="17" hidden="false" customHeight="false" outlineLevel="0" collapsed="false">
      <c r="A26" s="76" t="s">
        <v>348</v>
      </c>
      <c r="B26" s="227" t="s">
        <v>1139</v>
      </c>
    </row>
    <row r="27" customFormat="false" ht="17" hidden="false" customHeight="false" outlineLevel="0" collapsed="false">
      <c r="A27" s="76" t="s">
        <v>1140</v>
      </c>
      <c r="B27" s="227" t="s">
        <v>1141</v>
      </c>
    </row>
    <row r="28" customFormat="false" ht="16" hidden="false" customHeight="false" outlineLevel="0" collapsed="false">
      <c r="A28" s="152"/>
      <c r="B28" s="152"/>
    </row>
    <row r="29" customFormat="false" ht="15.75" hidden="false" customHeight="true" outlineLevel="0" collapsed="false">
      <c r="A29" s="226" t="s">
        <v>1142</v>
      </c>
      <c r="B29" s="226"/>
    </row>
    <row r="30" customFormat="false" ht="17" hidden="false" customHeight="false" outlineLevel="0" collapsed="false">
      <c r="A30" s="72" t="s">
        <v>1115</v>
      </c>
      <c r="B30" s="138" t="s">
        <v>361</v>
      </c>
    </row>
    <row r="31" customFormat="false" ht="17" hidden="false" customHeight="false" outlineLevel="0" collapsed="false">
      <c r="A31" s="76" t="s">
        <v>525</v>
      </c>
      <c r="B31" s="28" t="s">
        <v>1143</v>
      </c>
    </row>
    <row r="32" customFormat="false" ht="17" hidden="false" customHeight="false" outlineLevel="0" collapsed="false">
      <c r="A32" s="76" t="s">
        <v>529</v>
      </c>
      <c r="B32" s="28" t="s">
        <v>1144</v>
      </c>
    </row>
    <row r="33" customFormat="false" ht="17" hidden="false" customHeight="false" outlineLevel="0" collapsed="false">
      <c r="A33" s="76" t="s">
        <v>342</v>
      </c>
      <c r="B33" s="28" t="s">
        <v>1145</v>
      </c>
    </row>
    <row r="34" customFormat="false" ht="17" hidden="false" customHeight="false" outlineLevel="0" collapsed="false">
      <c r="A34" s="76" t="s">
        <v>351</v>
      </c>
      <c r="B34" s="28" t="s">
        <v>1146</v>
      </c>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9">
    <mergeCell ref="A1:B1"/>
    <mergeCell ref="A7:B7"/>
    <mergeCell ref="A8:B8"/>
    <mergeCell ref="A14:B14"/>
    <mergeCell ref="A15:B15"/>
    <mergeCell ref="A21:B21"/>
    <mergeCell ref="A22:B22"/>
    <mergeCell ref="A28:B28"/>
    <mergeCell ref="A29:B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9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37109375" defaultRowHeight="15" zeroHeight="false" outlineLevelRow="0" outlineLevelCol="0"/>
  <cols>
    <col collapsed="false" customWidth="true" hidden="false" outlineLevel="0" max="1" min="1" style="0" width="10.65"/>
    <col collapsed="false" customWidth="true" hidden="false" outlineLevel="0" max="2" min="2" style="0" width="24.15"/>
    <col collapsed="false" customWidth="true" hidden="false" outlineLevel="0" max="3" min="3" style="0" width="89.33"/>
    <col collapsed="false" customWidth="true" hidden="false" outlineLevel="0" max="4" min="4" style="0" width="55.66"/>
  </cols>
  <sheetData>
    <row r="1" customFormat="false" ht="17" hidden="false" customHeight="false" outlineLevel="0" collapsed="false">
      <c r="A1" s="138" t="s">
        <v>57</v>
      </c>
      <c r="B1" s="51" t="s">
        <v>1147</v>
      </c>
      <c r="C1" s="138" t="s">
        <v>1148</v>
      </c>
      <c r="D1" s="138" t="s">
        <v>1149</v>
      </c>
      <c r="E1" s="228" t="s">
        <v>1150</v>
      </c>
      <c r="F1" s="229"/>
      <c r="G1" s="229"/>
      <c r="H1" s="229"/>
      <c r="I1" s="229"/>
      <c r="J1" s="229"/>
      <c r="K1" s="229"/>
    </row>
    <row r="2" customFormat="false" ht="34" hidden="false" customHeight="false" outlineLevel="0" collapsed="false">
      <c r="A2" s="176" t="s">
        <v>1151</v>
      </c>
      <c r="B2" s="28" t="s">
        <v>1152</v>
      </c>
      <c r="C2" s="152" t="s">
        <v>1153</v>
      </c>
      <c r="D2" s="163" t="s">
        <v>1154</v>
      </c>
      <c r="E2" s="230" t="s">
        <v>1155</v>
      </c>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c r="BS2" s="229"/>
      <c r="BT2" s="229"/>
      <c r="BU2" s="229"/>
      <c r="BV2" s="229"/>
      <c r="BW2" s="229"/>
      <c r="BX2" s="229"/>
      <c r="BY2" s="229"/>
      <c r="BZ2" s="229"/>
      <c r="CA2" s="229"/>
      <c r="CB2" s="229"/>
      <c r="CC2" s="229"/>
      <c r="CD2" s="229"/>
      <c r="CE2" s="229"/>
      <c r="CF2" s="229"/>
      <c r="CG2" s="229"/>
      <c r="CH2" s="229"/>
      <c r="CI2" s="229"/>
      <c r="CJ2" s="229"/>
      <c r="CK2" s="229"/>
    </row>
    <row r="3" customFormat="false" ht="17" hidden="false" customHeight="false" outlineLevel="0" collapsed="false">
      <c r="A3" s="176" t="s">
        <v>1156</v>
      </c>
      <c r="B3" s="28" t="s">
        <v>49</v>
      </c>
      <c r="C3" s="152" t="s">
        <v>49</v>
      </c>
      <c r="D3" s="28" t="s">
        <v>49</v>
      </c>
      <c r="E3" s="231" t="s">
        <v>1157</v>
      </c>
    </row>
    <row r="4" customFormat="false" ht="17" hidden="false" customHeight="false" outlineLevel="0" collapsed="false">
      <c r="A4" s="176" t="s">
        <v>49</v>
      </c>
      <c r="B4" s="28" t="s">
        <v>49</v>
      </c>
      <c r="C4" s="28" t="s">
        <v>49</v>
      </c>
      <c r="D4" s="28" t="s">
        <v>49</v>
      </c>
      <c r="E4" s="230" t="s">
        <v>49</v>
      </c>
    </row>
    <row r="5" customFormat="false" ht="17" hidden="false" customHeight="false" outlineLevel="0" collapsed="false">
      <c r="A5" s="176" t="s">
        <v>49</v>
      </c>
      <c r="B5" s="28" t="s">
        <v>49</v>
      </c>
      <c r="C5" s="152" t="s">
        <v>49</v>
      </c>
      <c r="D5" s="28" t="s">
        <v>49</v>
      </c>
      <c r="E5" s="230" t="s">
        <v>49</v>
      </c>
      <c r="F5" s="232"/>
    </row>
    <row r="6" customFormat="false" ht="15" hidden="false" customHeight="true" outlineLevel="0" collapsed="false">
      <c r="A6" s="23"/>
      <c r="B6" s="23"/>
      <c r="C6" s="23"/>
      <c r="D6" s="23"/>
      <c r="E6" s="46"/>
    </row>
    <row r="7" customFormat="false" ht="15" hidden="false" customHeight="true" outlineLevel="0" collapsed="false">
      <c r="A7" s="23"/>
      <c r="B7" s="23"/>
      <c r="C7" s="23"/>
      <c r="D7" s="23"/>
      <c r="E7" s="46"/>
    </row>
    <row r="8" customFormat="false" ht="15" hidden="false" customHeight="true" outlineLevel="0" collapsed="false">
      <c r="A8" s="23"/>
      <c r="B8" s="23"/>
      <c r="C8" s="23"/>
      <c r="D8" s="23"/>
      <c r="E8" s="46"/>
    </row>
    <row r="9" customFormat="false" ht="15" hidden="false" customHeight="true" outlineLevel="0" collapsed="false">
      <c r="A9" s="23"/>
      <c r="B9" s="23"/>
      <c r="C9" s="23"/>
      <c r="D9" s="23"/>
      <c r="E9" s="46"/>
    </row>
    <row r="10" customFormat="false" ht="15" hidden="false" customHeight="true" outlineLevel="0" collapsed="false">
      <c r="A10" s="23"/>
      <c r="B10" s="23"/>
      <c r="C10" s="23"/>
      <c r="D10" s="23"/>
      <c r="E10" s="46"/>
    </row>
    <row r="11" customFormat="false" ht="15" hidden="false" customHeight="true" outlineLevel="0" collapsed="false">
      <c r="A11" s="23"/>
      <c r="B11" s="23"/>
      <c r="C11" s="23"/>
      <c r="D11" s="23"/>
      <c r="E11" s="46"/>
    </row>
    <row r="12" customFormat="false" ht="15" hidden="false" customHeight="true" outlineLevel="0" collapsed="false">
      <c r="A12" s="23"/>
      <c r="B12" s="23"/>
      <c r="C12" s="23"/>
      <c r="D12" s="23"/>
      <c r="E12" s="46"/>
    </row>
    <row r="13" customFormat="false" ht="15" hidden="false" customHeight="true" outlineLevel="0" collapsed="false">
      <c r="A13" s="23"/>
      <c r="B13" s="23"/>
      <c r="C13" s="23"/>
      <c r="D13" s="23"/>
    </row>
    <row r="14" customFormat="false" ht="15" hidden="false" customHeight="true" outlineLevel="0" collapsed="false">
      <c r="A14" s="23"/>
      <c r="B14" s="23"/>
      <c r="C14" s="23"/>
      <c r="D14" s="23"/>
    </row>
    <row r="15" customFormat="false" ht="15" hidden="false" customHeight="true" outlineLevel="0" collapsed="false">
      <c r="A15" s="23"/>
      <c r="B15" s="23"/>
      <c r="C15" s="23"/>
      <c r="D15" s="23"/>
    </row>
    <row r="16" customFormat="false" ht="15" hidden="false" customHeight="true" outlineLevel="0" collapsed="false">
      <c r="A16" s="23"/>
      <c r="B16" s="23"/>
      <c r="C16" s="23"/>
      <c r="D16" s="23"/>
    </row>
    <row r="17" customFormat="false" ht="15" hidden="false" customHeight="true" outlineLevel="0" collapsed="false">
      <c r="A17" s="23"/>
      <c r="B17" s="23"/>
      <c r="C17" s="23"/>
      <c r="D17" s="23"/>
    </row>
    <row r="18" customFormat="false" ht="15" hidden="false" customHeight="true" outlineLevel="0" collapsed="false">
      <c r="A18" s="23"/>
      <c r="B18" s="23"/>
      <c r="C18" s="23"/>
      <c r="D18" s="23"/>
    </row>
    <row r="19" customFormat="false" ht="15" hidden="false" customHeight="true" outlineLevel="0" collapsed="false">
      <c r="A19" s="23"/>
      <c r="B19" s="23"/>
      <c r="C19" s="23"/>
      <c r="D19" s="23"/>
    </row>
    <row r="20" customFormat="false" ht="15" hidden="false" customHeight="true" outlineLevel="0" collapsed="false">
      <c r="A20" s="23"/>
      <c r="B20" s="23"/>
      <c r="C20" s="23"/>
      <c r="D20" s="23"/>
    </row>
    <row r="21" customFormat="false" ht="15" hidden="false" customHeight="true" outlineLevel="0" collapsed="false">
      <c r="A21" s="23"/>
      <c r="B21" s="23"/>
      <c r="C21" s="23"/>
      <c r="D21" s="23"/>
    </row>
    <row r="22" customFormat="false" ht="15" hidden="false" customHeight="true" outlineLevel="0" collapsed="false">
      <c r="A22" s="23"/>
      <c r="B22" s="23"/>
      <c r="C22" s="23"/>
      <c r="D22" s="23"/>
    </row>
    <row r="23" customFormat="false" ht="15" hidden="false" customHeight="true" outlineLevel="0" collapsed="false">
      <c r="A23" s="23"/>
      <c r="B23" s="23"/>
      <c r="C23" s="23"/>
      <c r="D23" s="23"/>
    </row>
    <row r="24" customFormat="false" ht="15" hidden="false" customHeight="true" outlineLevel="0" collapsed="false">
      <c r="A24" s="23"/>
      <c r="B24" s="23"/>
      <c r="C24" s="23"/>
      <c r="D24" s="23"/>
    </row>
    <row r="25" customFormat="false" ht="15" hidden="false" customHeight="true" outlineLevel="0" collapsed="false">
      <c r="A25" s="23"/>
      <c r="B25" s="23"/>
      <c r="C25" s="23"/>
      <c r="D25" s="23"/>
    </row>
    <row r="26" customFormat="false" ht="15" hidden="false" customHeight="true" outlineLevel="0" collapsed="false">
      <c r="A26" s="23"/>
      <c r="B26" s="23"/>
      <c r="C26" s="23"/>
      <c r="D26" s="23"/>
    </row>
    <row r="27" customFormat="false" ht="15" hidden="false" customHeight="true" outlineLevel="0" collapsed="false">
      <c r="A27" s="23"/>
      <c r="B27" s="23"/>
      <c r="C27" s="23"/>
      <c r="D27" s="23"/>
    </row>
    <row r="28" customFormat="false" ht="15" hidden="false" customHeight="true" outlineLevel="0" collapsed="false">
      <c r="A28" s="23"/>
      <c r="B28" s="23"/>
      <c r="C28" s="23"/>
      <c r="D28" s="23"/>
    </row>
    <row r="29" customFormat="false" ht="15" hidden="false" customHeight="true" outlineLevel="0" collapsed="false">
      <c r="A29" s="23"/>
      <c r="B29" s="23"/>
      <c r="C29" s="23"/>
      <c r="D29" s="23"/>
    </row>
    <row r="30" customFormat="false" ht="15" hidden="false" customHeight="true" outlineLevel="0" collapsed="false">
      <c r="A30" s="23"/>
      <c r="B30" s="23"/>
      <c r="C30" s="23"/>
      <c r="D30" s="23"/>
    </row>
    <row r="31" customFormat="false" ht="15" hidden="false" customHeight="true" outlineLevel="0" collapsed="false">
      <c r="A31" s="23"/>
      <c r="B31" s="23"/>
      <c r="C31" s="23"/>
      <c r="D31" s="23"/>
    </row>
    <row r="32" customFormat="false" ht="15" hidden="false" customHeight="true" outlineLevel="0" collapsed="false">
      <c r="A32" s="23"/>
      <c r="B32" s="23"/>
      <c r="C32" s="23"/>
      <c r="D32" s="23"/>
    </row>
    <row r="33" customFormat="false" ht="15" hidden="false" customHeight="true" outlineLevel="0" collapsed="false">
      <c r="A33" s="23"/>
      <c r="B33" s="23"/>
      <c r="C33" s="23"/>
      <c r="D33" s="23"/>
    </row>
    <row r="34" customFormat="false" ht="14" hidden="false" customHeight="false" outlineLevel="0" collapsed="false">
      <c r="A34" s="23"/>
      <c r="B34" s="23"/>
      <c r="C34" s="23"/>
      <c r="D34" s="23"/>
    </row>
    <row r="35" customFormat="false" ht="14" hidden="false" customHeight="false" outlineLevel="0" collapsed="false">
      <c r="A35" s="23"/>
      <c r="B35" s="23"/>
      <c r="C35" s="23"/>
      <c r="D35" s="23"/>
    </row>
    <row r="36" customFormat="false" ht="14" hidden="false" customHeight="false" outlineLevel="0" collapsed="false">
      <c r="A36" s="23"/>
      <c r="B36" s="23"/>
      <c r="C36" s="23"/>
      <c r="D36" s="23"/>
    </row>
    <row r="37" customFormat="false" ht="14" hidden="false" customHeight="false" outlineLevel="0" collapsed="false">
      <c r="A37" s="23"/>
      <c r="B37" s="23"/>
      <c r="C37" s="23"/>
      <c r="D37" s="23"/>
    </row>
    <row r="38" customFormat="false" ht="14" hidden="false" customHeight="false" outlineLevel="0" collapsed="false">
      <c r="A38" s="23"/>
      <c r="B38" s="23"/>
      <c r="C38" s="23"/>
      <c r="D38" s="23"/>
    </row>
    <row r="39" customFormat="false" ht="14" hidden="false" customHeight="false" outlineLevel="0" collapsed="false">
      <c r="A39" s="23"/>
      <c r="B39" s="23"/>
      <c r="C39" s="23"/>
      <c r="D39" s="23"/>
    </row>
    <row r="40" customFormat="false" ht="14" hidden="false" customHeight="false" outlineLevel="0" collapsed="false">
      <c r="A40" s="23"/>
      <c r="B40" s="23"/>
      <c r="C40" s="23"/>
      <c r="D40" s="23"/>
    </row>
    <row r="41" customFormat="false" ht="14" hidden="false" customHeight="false" outlineLevel="0" collapsed="false">
      <c r="A41" s="23"/>
      <c r="B41" s="23"/>
      <c r="C41" s="23"/>
      <c r="D41" s="23"/>
    </row>
    <row r="42" customFormat="false" ht="14" hidden="false" customHeight="false" outlineLevel="0" collapsed="false">
      <c r="A42" s="23"/>
      <c r="B42" s="23"/>
      <c r="C42" s="23"/>
      <c r="D42" s="23"/>
    </row>
    <row r="43" customFormat="false" ht="14" hidden="false" customHeight="false" outlineLevel="0" collapsed="false">
      <c r="A43" s="23"/>
      <c r="B43" s="23"/>
      <c r="C43" s="23"/>
      <c r="D43" s="23"/>
    </row>
    <row r="44" customFormat="false" ht="14" hidden="false" customHeight="false" outlineLevel="0" collapsed="false">
      <c r="A44" s="23"/>
      <c r="B44" s="23"/>
      <c r="C44" s="23"/>
      <c r="D44" s="23"/>
    </row>
    <row r="45" customFormat="false" ht="14" hidden="false" customHeight="false" outlineLevel="0" collapsed="false">
      <c r="A45" s="23"/>
      <c r="B45" s="23"/>
      <c r="C45" s="23"/>
      <c r="D45" s="23"/>
    </row>
    <row r="46" customFormat="false" ht="14" hidden="false" customHeight="false" outlineLevel="0" collapsed="false">
      <c r="A46" s="23"/>
      <c r="B46" s="23"/>
      <c r="C46" s="23"/>
      <c r="D46" s="23"/>
    </row>
    <row r="47" customFormat="false" ht="14" hidden="false" customHeight="false" outlineLevel="0" collapsed="false">
      <c r="A47" s="23"/>
      <c r="B47" s="23"/>
      <c r="C47" s="23"/>
      <c r="D47" s="23"/>
    </row>
    <row r="48" customFormat="false" ht="14" hidden="false" customHeight="false" outlineLevel="0" collapsed="false">
      <c r="A48" s="23"/>
      <c r="B48" s="23"/>
      <c r="C48" s="23"/>
      <c r="D48" s="23"/>
    </row>
    <row r="49" customFormat="false" ht="14" hidden="false" customHeight="false" outlineLevel="0" collapsed="false">
      <c r="A49" s="23"/>
      <c r="B49" s="23"/>
      <c r="C49" s="23"/>
      <c r="D49" s="23"/>
    </row>
    <row r="50" customFormat="false" ht="14" hidden="false" customHeight="false" outlineLevel="0" collapsed="false">
      <c r="A50" s="23"/>
      <c r="B50" s="23"/>
      <c r="C50" s="23"/>
      <c r="D50" s="23"/>
    </row>
    <row r="51" customFormat="false" ht="14" hidden="false" customHeight="false" outlineLevel="0" collapsed="false">
      <c r="A51" s="23"/>
      <c r="B51" s="23"/>
      <c r="C51" s="23"/>
      <c r="D51" s="23"/>
    </row>
    <row r="52" customFormat="false" ht="14" hidden="false" customHeight="false" outlineLevel="0" collapsed="false">
      <c r="A52" s="23"/>
      <c r="B52" s="23"/>
      <c r="C52" s="23"/>
      <c r="D52" s="23"/>
    </row>
    <row r="53" customFormat="false" ht="14" hidden="false" customHeight="false" outlineLevel="0" collapsed="false">
      <c r="A53" s="23"/>
      <c r="B53" s="23"/>
      <c r="C53" s="23"/>
      <c r="D53" s="23"/>
    </row>
    <row r="54" customFormat="false" ht="14" hidden="false" customHeight="false" outlineLevel="0" collapsed="false">
      <c r="A54" s="23"/>
      <c r="B54" s="23"/>
      <c r="C54" s="23"/>
      <c r="D54" s="23"/>
    </row>
    <row r="55" customFormat="false" ht="14" hidden="false" customHeight="false" outlineLevel="0" collapsed="false">
      <c r="A55" s="23"/>
      <c r="B55" s="23"/>
      <c r="C55" s="23"/>
      <c r="D55" s="23"/>
    </row>
    <row r="56" customFormat="false" ht="14" hidden="false" customHeight="false" outlineLevel="0" collapsed="false">
      <c r="A56" s="23"/>
      <c r="B56" s="23"/>
      <c r="C56" s="23"/>
      <c r="D56" s="23"/>
    </row>
    <row r="57" customFormat="false" ht="14" hidden="false" customHeight="false" outlineLevel="0" collapsed="false">
      <c r="A57" s="23"/>
      <c r="B57" s="23"/>
      <c r="C57" s="23"/>
      <c r="D57" s="23"/>
    </row>
    <row r="58" customFormat="false" ht="14" hidden="false" customHeight="false" outlineLevel="0" collapsed="false">
      <c r="A58" s="23"/>
      <c r="B58" s="23"/>
      <c r="C58" s="23"/>
      <c r="D58" s="23"/>
    </row>
    <row r="59" customFormat="false" ht="14" hidden="false" customHeight="false" outlineLevel="0" collapsed="false">
      <c r="A59" s="23"/>
      <c r="B59" s="23"/>
      <c r="C59" s="23"/>
      <c r="D59" s="23"/>
    </row>
    <row r="60" customFormat="false" ht="14" hidden="false" customHeight="false" outlineLevel="0" collapsed="false">
      <c r="A60" s="23"/>
      <c r="B60" s="23"/>
      <c r="C60" s="23"/>
      <c r="D60" s="23"/>
    </row>
    <row r="61" customFormat="false" ht="14" hidden="false" customHeight="false" outlineLevel="0" collapsed="false">
      <c r="A61" s="23"/>
      <c r="B61" s="23"/>
      <c r="C61" s="23"/>
      <c r="D61" s="23"/>
    </row>
    <row r="62" customFormat="false" ht="14" hidden="false" customHeight="false" outlineLevel="0" collapsed="false">
      <c r="A62" s="23"/>
      <c r="B62" s="23"/>
      <c r="C62" s="23"/>
      <c r="D62" s="23"/>
    </row>
    <row r="63" customFormat="false" ht="14" hidden="false" customHeight="false" outlineLevel="0" collapsed="false">
      <c r="A63" s="23"/>
      <c r="B63" s="23"/>
      <c r="C63" s="23"/>
      <c r="D63" s="23"/>
    </row>
    <row r="64" customFormat="false" ht="14" hidden="false" customHeight="false" outlineLevel="0" collapsed="false">
      <c r="A64" s="23"/>
      <c r="B64" s="23"/>
      <c r="C64" s="23"/>
      <c r="D64" s="23"/>
    </row>
    <row r="65" customFormat="false" ht="14" hidden="false" customHeight="false" outlineLevel="0" collapsed="false">
      <c r="A65" s="23"/>
      <c r="B65" s="23"/>
      <c r="C65" s="23"/>
      <c r="D65" s="23"/>
    </row>
    <row r="66" customFormat="false" ht="14" hidden="false" customHeight="false" outlineLevel="0" collapsed="false">
      <c r="A66" s="23"/>
      <c r="B66" s="23"/>
      <c r="C66" s="23"/>
      <c r="D66" s="23"/>
    </row>
    <row r="67" customFormat="false" ht="14" hidden="false" customHeight="false" outlineLevel="0" collapsed="false">
      <c r="A67" s="23"/>
      <c r="B67" s="23"/>
      <c r="C67" s="23"/>
      <c r="D67" s="23"/>
    </row>
    <row r="68" customFormat="false" ht="14" hidden="false" customHeight="false" outlineLevel="0" collapsed="false">
      <c r="A68" s="23"/>
      <c r="B68" s="23"/>
      <c r="C68" s="23"/>
      <c r="D68" s="23"/>
    </row>
    <row r="69" customFormat="false" ht="14" hidden="false" customHeight="false" outlineLevel="0" collapsed="false">
      <c r="A69" s="23"/>
      <c r="B69" s="23"/>
      <c r="C69" s="23"/>
      <c r="D69" s="23"/>
    </row>
    <row r="70" customFormat="false" ht="14" hidden="false" customHeight="false" outlineLevel="0" collapsed="false">
      <c r="A70" s="23"/>
      <c r="B70" s="23"/>
      <c r="C70" s="23"/>
      <c r="D70" s="23"/>
    </row>
    <row r="71" customFormat="false" ht="14" hidden="false" customHeight="false" outlineLevel="0" collapsed="false">
      <c r="A71" s="23"/>
      <c r="B71" s="23"/>
      <c r="C71" s="23"/>
      <c r="D71" s="23"/>
    </row>
    <row r="72" customFormat="false" ht="14" hidden="false" customHeight="false" outlineLevel="0" collapsed="false">
      <c r="A72" s="23"/>
      <c r="B72" s="23"/>
      <c r="C72" s="23"/>
      <c r="D72" s="23"/>
    </row>
    <row r="73" customFormat="false" ht="14" hidden="false" customHeight="false" outlineLevel="0" collapsed="false">
      <c r="A73" s="23"/>
      <c r="B73" s="23"/>
      <c r="C73" s="23"/>
      <c r="D73" s="23"/>
    </row>
    <row r="74" customFormat="false" ht="14" hidden="false" customHeight="false" outlineLevel="0" collapsed="false">
      <c r="A74" s="23"/>
      <c r="B74" s="23"/>
      <c r="C74" s="23"/>
      <c r="D74" s="23"/>
    </row>
    <row r="75" customFormat="false" ht="14" hidden="false" customHeight="false" outlineLevel="0" collapsed="false">
      <c r="A75" s="23"/>
      <c r="B75" s="23"/>
      <c r="C75" s="23"/>
      <c r="D75" s="23"/>
    </row>
    <row r="76" customFormat="false" ht="14" hidden="false" customHeight="false" outlineLevel="0" collapsed="false">
      <c r="A76" s="23"/>
      <c r="B76" s="23"/>
      <c r="C76" s="23"/>
      <c r="D76" s="23"/>
    </row>
    <row r="77" customFormat="false" ht="14" hidden="false" customHeight="false" outlineLevel="0" collapsed="false">
      <c r="A77" s="23"/>
      <c r="B77" s="23"/>
      <c r="C77" s="23"/>
      <c r="D77" s="23"/>
    </row>
    <row r="78" customFormat="false" ht="14" hidden="false" customHeight="false" outlineLevel="0" collapsed="false">
      <c r="A78" s="23"/>
      <c r="B78" s="23"/>
      <c r="C78" s="23"/>
      <c r="D78" s="23"/>
    </row>
    <row r="79" customFormat="false" ht="14" hidden="false" customHeight="false" outlineLevel="0" collapsed="false">
      <c r="A79" s="23"/>
      <c r="B79" s="23"/>
      <c r="C79" s="23"/>
      <c r="D79" s="23"/>
    </row>
    <row r="80" customFormat="false" ht="14" hidden="false" customHeight="false" outlineLevel="0" collapsed="false">
      <c r="A80" s="23"/>
      <c r="B80" s="23"/>
      <c r="C80" s="23"/>
      <c r="D80" s="23"/>
    </row>
    <row r="81" customFormat="false" ht="14" hidden="false" customHeight="false" outlineLevel="0" collapsed="false">
      <c r="A81" s="23"/>
      <c r="B81" s="23"/>
      <c r="C81" s="23"/>
      <c r="D81" s="23"/>
    </row>
    <row r="82" customFormat="false" ht="14" hidden="false" customHeight="false" outlineLevel="0" collapsed="false">
      <c r="A82" s="23"/>
      <c r="B82" s="23"/>
      <c r="C82" s="23"/>
      <c r="D82" s="23"/>
    </row>
    <row r="83" customFormat="false" ht="14" hidden="false" customHeight="false" outlineLevel="0" collapsed="false">
      <c r="A83" s="23"/>
      <c r="B83" s="23"/>
      <c r="C83" s="23"/>
      <c r="D83" s="23"/>
    </row>
    <row r="84" customFormat="false" ht="14" hidden="false" customHeight="false" outlineLevel="0" collapsed="false">
      <c r="A84" s="23"/>
      <c r="B84" s="23"/>
      <c r="C84" s="23"/>
      <c r="D84" s="23"/>
    </row>
    <row r="85" customFormat="false" ht="14" hidden="false" customHeight="false" outlineLevel="0" collapsed="false">
      <c r="A85" s="23"/>
      <c r="B85" s="23"/>
      <c r="C85" s="23"/>
      <c r="D85" s="23"/>
    </row>
    <row r="86" customFormat="false" ht="14" hidden="false" customHeight="false" outlineLevel="0" collapsed="false">
      <c r="A86" s="23"/>
      <c r="B86" s="23"/>
      <c r="C86" s="23"/>
      <c r="D86" s="23"/>
    </row>
    <row r="87" customFormat="false" ht="14" hidden="false" customHeight="false" outlineLevel="0" collapsed="false">
      <c r="A87" s="23"/>
      <c r="B87" s="23"/>
      <c r="C87" s="23"/>
      <c r="D87" s="23"/>
    </row>
    <row r="88" customFormat="false" ht="14" hidden="false" customHeight="false" outlineLevel="0" collapsed="false">
      <c r="A88" s="23"/>
      <c r="B88" s="23"/>
      <c r="C88" s="23"/>
      <c r="D88" s="23"/>
    </row>
    <row r="89" customFormat="false" ht="14" hidden="false" customHeight="false" outlineLevel="0" collapsed="false">
      <c r="A89" s="23"/>
      <c r="B89" s="23"/>
      <c r="C89" s="23"/>
      <c r="D89" s="23"/>
    </row>
    <row r="90" customFormat="false" ht="14" hidden="false" customHeight="false" outlineLevel="0" collapsed="false">
      <c r="A90" s="23"/>
      <c r="B90" s="23"/>
      <c r="C90" s="23"/>
      <c r="D90" s="23"/>
    </row>
    <row r="91" customFormat="false" ht="14" hidden="false" customHeight="false" outlineLevel="0" collapsed="false">
      <c r="A91" s="23"/>
      <c r="B91" s="23"/>
      <c r="C91" s="23"/>
      <c r="D91" s="23"/>
    </row>
    <row r="92" customFormat="false" ht="14" hidden="false" customHeight="false" outlineLevel="0" collapsed="false">
      <c r="A92" s="23"/>
      <c r="B92" s="23"/>
      <c r="C92" s="23"/>
      <c r="D92" s="23"/>
    </row>
    <row r="93" customFormat="false" ht="14" hidden="false" customHeight="false" outlineLevel="0" collapsed="false">
      <c r="A93" s="23"/>
      <c r="B93" s="23"/>
      <c r="C93" s="23"/>
      <c r="D93" s="23"/>
    </row>
    <row r="94" customFormat="false" ht="14" hidden="false" customHeight="false" outlineLevel="0" collapsed="false">
      <c r="A94" s="23"/>
      <c r="B94" s="23"/>
      <c r="C94" s="23"/>
      <c r="D94" s="23"/>
    </row>
    <row r="95" customFormat="false" ht="14" hidden="false" customHeight="false" outlineLevel="0" collapsed="false">
      <c r="A95" s="23"/>
      <c r="B95" s="23"/>
      <c r="C95" s="23"/>
      <c r="D95" s="23"/>
    </row>
    <row r="96" customFormat="false" ht="14" hidden="false" customHeight="false" outlineLevel="0" collapsed="false">
      <c r="A96" s="23"/>
      <c r="B96" s="23"/>
      <c r="C96" s="23"/>
      <c r="D96" s="23"/>
    </row>
    <row r="97" customFormat="false" ht="14" hidden="false" customHeight="false" outlineLevel="0" collapsed="false">
      <c r="A97" s="23"/>
      <c r="B97" s="23"/>
      <c r="C97" s="23"/>
      <c r="D97" s="23"/>
    </row>
    <row r="98" customFormat="false" ht="14" hidden="false" customHeight="false" outlineLevel="0" collapsed="false">
      <c r="A98" s="23"/>
      <c r="B98" s="23"/>
      <c r="C98" s="23"/>
      <c r="D98" s="23"/>
    </row>
    <row r="99" customFormat="false" ht="14" hidden="false" customHeight="false" outlineLevel="0" collapsed="false">
      <c r="A99" s="23"/>
      <c r="B99" s="23"/>
      <c r="C99" s="23"/>
      <c r="D99" s="23"/>
    </row>
    <row r="100" customFormat="false" ht="14" hidden="false" customHeight="false" outlineLevel="0" collapsed="false">
      <c r="A100" s="23"/>
      <c r="B100" s="23"/>
      <c r="C100" s="23"/>
      <c r="D100" s="23"/>
    </row>
    <row r="101" customFormat="false" ht="14" hidden="false" customHeight="false" outlineLevel="0" collapsed="false">
      <c r="A101" s="23"/>
      <c r="B101" s="23"/>
      <c r="C101" s="23"/>
      <c r="D101" s="23"/>
    </row>
    <row r="102" customFormat="false" ht="14" hidden="false" customHeight="false" outlineLevel="0" collapsed="false">
      <c r="A102" s="23"/>
      <c r="B102" s="23"/>
      <c r="C102" s="23"/>
      <c r="D102" s="23"/>
    </row>
    <row r="103" customFormat="false" ht="14" hidden="false" customHeight="false" outlineLevel="0" collapsed="false">
      <c r="A103" s="23"/>
      <c r="B103" s="23"/>
      <c r="C103" s="23"/>
      <c r="D103" s="23"/>
    </row>
    <row r="104" customFormat="false" ht="14" hidden="false" customHeight="false" outlineLevel="0" collapsed="false">
      <c r="A104" s="23"/>
      <c r="B104" s="23"/>
      <c r="C104" s="23"/>
      <c r="D104" s="23"/>
    </row>
    <row r="105" customFormat="false" ht="14" hidden="false" customHeight="false" outlineLevel="0" collapsed="false">
      <c r="A105" s="23"/>
      <c r="B105" s="23"/>
      <c r="C105" s="23"/>
      <c r="D105" s="23"/>
    </row>
    <row r="106" customFormat="false" ht="14" hidden="false" customHeight="false" outlineLevel="0" collapsed="false">
      <c r="A106" s="23"/>
      <c r="B106" s="23"/>
      <c r="C106" s="23"/>
      <c r="D106" s="23"/>
    </row>
    <row r="107" customFormat="false" ht="14" hidden="false" customHeight="false" outlineLevel="0" collapsed="false">
      <c r="A107" s="23"/>
      <c r="B107" s="23"/>
      <c r="C107" s="23"/>
      <c r="D107" s="23"/>
    </row>
    <row r="108" customFormat="false" ht="14" hidden="false" customHeight="false" outlineLevel="0" collapsed="false">
      <c r="A108" s="23"/>
      <c r="B108" s="23"/>
      <c r="C108" s="23"/>
      <c r="D108" s="23"/>
    </row>
    <row r="109" customFormat="false" ht="14" hidden="false" customHeight="false" outlineLevel="0" collapsed="false">
      <c r="A109" s="23"/>
      <c r="B109" s="23"/>
      <c r="C109" s="23"/>
      <c r="D109" s="23"/>
    </row>
    <row r="110" customFormat="false" ht="14" hidden="false" customHeight="false" outlineLevel="0" collapsed="false">
      <c r="A110" s="23"/>
      <c r="B110" s="23"/>
      <c r="C110" s="23"/>
      <c r="D110" s="23"/>
    </row>
    <row r="111" customFormat="false" ht="14" hidden="false" customHeight="false" outlineLevel="0" collapsed="false">
      <c r="A111" s="23"/>
      <c r="B111" s="23"/>
      <c r="C111" s="23"/>
      <c r="D111" s="23"/>
    </row>
    <row r="112" customFormat="false" ht="14" hidden="false" customHeight="false" outlineLevel="0" collapsed="false">
      <c r="A112" s="23"/>
      <c r="B112" s="23"/>
      <c r="C112" s="23"/>
      <c r="D112" s="23"/>
    </row>
    <row r="113" customFormat="false" ht="14" hidden="false" customHeight="false" outlineLevel="0" collapsed="false">
      <c r="A113" s="23"/>
      <c r="B113" s="23"/>
      <c r="C113" s="23"/>
      <c r="D113" s="23"/>
    </row>
    <row r="114" customFormat="false" ht="14" hidden="false" customHeight="false" outlineLevel="0" collapsed="false">
      <c r="A114" s="23"/>
      <c r="B114" s="23"/>
      <c r="C114" s="23"/>
      <c r="D114" s="23"/>
    </row>
    <row r="115" customFormat="false" ht="14" hidden="false" customHeight="false" outlineLevel="0" collapsed="false">
      <c r="A115" s="23"/>
      <c r="B115" s="23"/>
      <c r="C115" s="23"/>
      <c r="D115" s="23"/>
    </row>
    <row r="116" customFormat="false" ht="14" hidden="false" customHeight="false" outlineLevel="0" collapsed="false">
      <c r="A116" s="23"/>
      <c r="B116" s="23"/>
      <c r="C116" s="23"/>
      <c r="D116" s="23"/>
    </row>
    <row r="117" customFormat="false" ht="14" hidden="false" customHeight="false" outlineLevel="0" collapsed="false">
      <c r="A117" s="23"/>
      <c r="B117" s="23"/>
      <c r="C117" s="23"/>
      <c r="D117" s="23"/>
    </row>
    <row r="118" customFormat="false" ht="14" hidden="false" customHeight="false" outlineLevel="0" collapsed="false">
      <c r="A118" s="23"/>
      <c r="B118" s="23"/>
      <c r="C118" s="23"/>
      <c r="D118" s="23"/>
    </row>
    <row r="119" customFormat="false" ht="14" hidden="false" customHeight="false" outlineLevel="0" collapsed="false">
      <c r="A119" s="23"/>
      <c r="B119" s="23"/>
      <c r="C119" s="23"/>
      <c r="D119" s="23"/>
    </row>
    <row r="120" customFormat="false" ht="14" hidden="false" customHeight="false" outlineLevel="0" collapsed="false">
      <c r="A120" s="23"/>
      <c r="B120" s="23"/>
      <c r="C120" s="23"/>
      <c r="D120" s="23"/>
    </row>
    <row r="121" customFormat="false" ht="14" hidden="false" customHeight="false" outlineLevel="0" collapsed="false">
      <c r="A121" s="23"/>
      <c r="B121" s="23"/>
      <c r="C121" s="23"/>
      <c r="D121" s="23"/>
    </row>
    <row r="122" customFormat="false" ht="14" hidden="false" customHeight="false" outlineLevel="0" collapsed="false">
      <c r="A122" s="23"/>
      <c r="B122" s="23"/>
      <c r="C122" s="23"/>
      <c r="D122" s="23"/>
    </row>
    <row r="123" customFormat="false" ht="14" hidden="false" customHeight="false" outlineLevel="0" collapsed="false">
      <c r="A123" s="23"/>
      <c r="B123" s="23"/>
      <c r="C123" s="23"/>
      <c r="D123" s="23"/>
    </row>
    <row r="124" customFormat="false" ht="14" hidden="false" customHeight="false" outlineLevel="0" collapsed="false">
      <c r="A124" s="23"/>
      <c r="B124" s="23"/>
      <c r="C124" s="23"/>
      <c r="D124" s="23"/>
    </row>
    <row r="125" customFormat="false" ht="14" hidden="false" customHeight="false" outlineLevel="0" collapsed="false">
      <c r="A125" s="23"/>
      <c r="B125" s="23"/>
      <c r="C125" s="23"/>
      <c r="D125" s="23"/>
    </row>
    <row r="126" customFormat="false" ht="14" hidden="false" customHeight="false" outlineLevel="0" collapsed="false">
      <c r="A126" s="23"/>
      <c r="B126" s="23"/>
      <c r="C126" s="23"/>
      <c r="D126" s="23"/>
    </row>
    <row r="127" customFormat="false" ht="14" hidden="false" customHeight="false" outlineLevel="0" collapsed="false">
      <c r="A127" s="23"/>
      <c r="B127" s="23"/>
      <c r="C127" s="23"/>
      <c r="D127" s="23"/>
    </row>
    <row r="128" customFormat="false" ht="14" hidden="false" customHeight="false" outlineLevel="0" collapsed="false">
      <c r="A128" s="23"/>
      <c r="B128" s="23"/>
      <c r="C128" s="23"/>
      <c r="D128" s="23"/>
    </row>
    <row r="129" customFormat="false" ht="14" hidden="false" customHeight="false" outlineLevel="0" collapsed="false">
      <c r="A129" s="23"/>
      <c r="B129" s="23"/>
      <c r="C129" s="23"/>
      <c r="D129" s="23"/>
    </row>
    <row r="130" customFormat="false" ht="14" hidden="false" customHeight="false" outlineLevel="0" collapsed="false">
      <c r="A130" s="23"/>
      <c r="B130" s="23"/>
      <c r="C130" s="23"/>
      <c r="D130" s="23"/>
    </row>
    <row r="131" customFormat="false" ht="14" hidden="false" customHeight="false" outlineLevel="0" collapsed="false">
      <c r="A131" s="23"/>
      <c r="B131" s="23"/>
      <c r="C131" s="23"/>
      <c r="D131" s="23"/>
    </row>
    <row r="132" customFormat="false" ht="14" hidden="false" customHeight="false" outlineLevel="0" collapsed="false">
      <c r="A132" s="23"/>
      <c r="B132" s="23"/>
      <c r="C132" s="23"/>
      <c r="D132" s="23"/>
    </row>
    <row r="133" customFormat="false" ht="14" hidden="false" customHeight="false" outlineLevel="0" collapsed="false">
      <c r="A133" s="23"/>
      <c r="B133" s="23"/>
      <c r="C133" s="23"/>
      <c r="D133" s="23"/>
    </row>
    <row r="134" customFormat="false" ht="14" hidden="false" customHeight="false" outlineLevel="0" collapsed="false">
      <c r="A134" s="23"/>
      <c r="B134" s="23"/>
      <c r="C134" s="23"/>
      <c r="D134" s="23"/>
    </row>
    <row r="135" customFormat="false" ht="14" hidden="false" customHeight="false" outlineLevel="0" collapsed="false">
      <c r="A135" s="23"/>
      <c r="B135" s="23"/>
      <c r="C135" s="23"/>
      <c r="D135" s="23"/>
    </row>
    <row r="136" customFormat="false" ht="14" hidden="false" customHeight="false" outlineLevel="0" collapsed="false">
      <c r="A136" s="23"/>
      <c r="B136" s="23"/>
      <c r="C136" s="23"/>
      <c r="D136" s="23"/>
    </row>
    <row r="137" customFormat="false" ht="14" hidden="false" customHeight="false" outlineLevel="0" collapsed="false">
      <c r="A137" s="23"/>
      <c r="B137" s="23"/>
      <c r="C137" s="23"/>
      <c r="D137" s="23"/>
    </row>
    <row r="138" customFormat="false" ht="14" hidden="false" customHeight="false" outlineLevel="0" collapsed="false">
      <c r="A138" s="23"/>
      <c r="B138" s="23"/>
      <c r="C138" s="23"/>
      <c r="D138" s="23"/>
    </row>
    <row r="139" customFormat="false" ht="14" hidden="false" customHeight="false" outlineLevel="0" collapsed="false">
      <c r="A139" s="23"/>
      <c r="B139" s="23"/>
      <c r="C139" s="23"/>
      <c r="D139" s="23"/>
    </row>
    <row r="140" customFormat="false" ht="14" hidden="false" customHeight="false" outlineLevel="0" collapsed="false">
      <c r="A140" s="23"/>
      <c r="B140" s="23"/>
      <c r="C140" s="23"/>
      <c r="D140" s="23"/>
    </row>
    <row r="141" customFormat="false" ht="14" hidden="false" customHeight="false" outlineLevel="0" collapsed="false">
      <c r="A141" s="23"/>
      <c r="B141" s="23"/>
      <c r="C141" s="23"/>
      <c r="D141" s="23"/>
    </row>
    <row r="142" customFormat="false" ht="14" hidden="false" customHeight="false" outlineLevel="0" collapsed="false">
      <c r="A142" s="23"/>
      <c r="B142" s="23"/>
      <c r="C142" s="23"/>
      <c r="D142" s="23"/>
    </row>
    <row r="143" customFormat="false" ht="14" hidden="false" customHeight="false" outlineLevel="0" collapsed="false">
      <c r="A143" s="23"/>
      <c r="B143" s="23"/>
      <c r="C143" s="23"/>
      <c r="D143" s="23"/>
    </row>
    <row r="144" customFormat="false" ht="14" hidden="false" customHeight="false" outlineLevel="0" collapsed="false">
      <c r="A144" s="23"/>
      <c r="B144" s="23"/>
      <c r="C144" s="23"/>
      <c r="D144" s="23"/>
    </row>
    <row r="145" customFormat="false" ht="14" hidden="false" customHeight="false" outlineLevel="0" collapsed="false">
      <c r="A145" s="23"/>
      <c r="B145" s="23"/>
      <c r="C145" s="23"/>
      <c r="D145" s="23"/>
    </row>
    <row r="146" customFormat="false" ht="14" hidden="false" customHeight="false" outlineLevel="0" collapsed="false">
      <c r="A146" s="23"/>
      <c r="B146" s="23"/>
      <c r="C146" s="23"/>
      <c r="D146" s="23"/>
    </row>
    <row r="147" customFormat="false" ht="14" hidden="false" customHeight="false" outlineLevel="0" collapsed="false">
      <c r="A147" s="23"/>
      <c r="B147" s="23"/>
      <c r="C147" s="23"/>
      <c r="D147" s="23"/>
    </row>
    <row r="148" customFormat="false" ht="14" hidden="false" customHeight="false" outlineLevel="0" collapsed="false">
      <c r="A148" s="23"/>
      <c r="B148" s="23"/>
      <c r="C148" s="23"/>
      <c r="D148" s="23"/>
    </row>
    <row r="149" customFormat="false" ht="14" hidden="false" customHeight="false" outlineLevel="0" collapsed="false">
      <c r="A149" s="23"/>
      <c r="B149" s="23"/>
      <c r="C149" s="23"/>
      <c r="D149" s="23"/>
    </row>
    <row r="150" customFormat="false" ht="14" hidden="false" customHeight="false" outlineLevel="0" collapsed="false">
      <c r="A150" s="23"/>
      <c r="B150" s="23"/>
      <c r="C150" s="23"/>
      <c r="D150" s="23"/>
    </row>
    <row r="151" customFormat="false" ht="14" hidden="false" customHeight="false" outlineLevel="0" collapsed="false">
      <c r="A151" s="23"/>
      <c r="B151" s="23"/>
      <c r="C151" s="23"/>
      <c r="D151" s="23"/>
    </row>
    <row r="152" customFormat="false" ht="14" hidden="false" customHeight="false" outlineLevel="0" collapsed="false">
      <c r="A152" s="23"/>
      <c r="B152" s="23"/>
      <c r="C152" s="23"/>
      <c r="D152" s="23"/>
    </row>
    <row r="153" customFormat="false" ht="14" hidden="false" customHeight="false" outlineLevel="0" collapsed="false">
      <c r="A153" s="23"/>
      <c r="B153" s="23"/>
      <c r="C153" s="23"/>
      <c r="D153" s="23"/>
    </row>
    <row r="154" customFormat="false" ht="14" hidden="false" customHeight="false" outlineLevel="0" collapsed="false">
      <c r="A154" s="23"/>
      <c r="B154" s="23"/>
      <c r="C154" s="23"/>
      <c r="D154" s="23"/>
    </row>
    <row r="155" customFormat="false" ht="14" hidden="false" customHeight="false" outlineLevel="0" collapsed="false">
      <c r="A155" s="23"/>
      <c r="B155" s="23"/>
      <c r="C155" s="23"/>
      <c r="D155" s="23"/>
    </row>
    <row r="156" customFormat="false" ht="14" hidden="false" customHeight="false" outlineLevel="0" collapsed="false">
      <c r="A156" s="23"/>
      <c r="B156" s="23"/>
      <c r="C156" s="23"/>
      <c r="D156" s="23"/>
    </row>
    <row r="157" customFormat="false" ht="14" hidden="false" customHeight="false" outlineLevel="0" collapsed="false">
      <c r="A157" s="23"/>
      <c r="B157" s="23"/>
      <c r="C157" s="23"/>
      <c r="D157" s="23"/>
    </row>
    <row r="158" customFormat="false" ht="14" hidden="false" customHeight="false" outlineLevel="0" collapsed="false">
      <c r="A158" s="23"/>
      <c r="B158" s="23"/>
      <c r="C158" s="23"/>
      <c r="D158" s="23"/>
    </row>
    <row r="159" customFormat="false" ht="14" hidden="false" customHeight="false" outlineLevel="0" collapsed="false">
      <c r="A159" s="23"/>
      <c r="B159" s="23"/>
      <c r="C159" s="23"/>
      <c r="D159" s="23"/>
    </row>
    <row r="160" customFormat="false" ht="14" hidden="false" customHeight="false" outlineLevel="0" collapsed="false">
      <c r="A160" s="23"/>
      <c r="B160" s="23"/>
      <c r="C160" s="23"/>
      <c r="D160" s="23"/>
    </row>
    <row r="161" customFormat="false" ht="14" hidden="false" customHeight="false" outlineLevel="0" collapsed="false">
      <c r="A161" s="23"/>
      <c r="B161" s="23"/>
      <c r="C161" s="23"/>
      <c r="D161" s="23"/>
    </row>
    <row r="162" customFormat="false" ht="14" hidden="false" customHeight="false" outlineLevel="0" collapsed="false">
      <c r="A162" s="23"/>
      <c r="B162" s="23"/>
      <c r="C162" s="23"/>
      <c r="D162" s="23"/>
    </row>
    <row r="163" customFormat="false" ht="14" hidden="false" customHeight="false" outlineLevel="0" collapsed="false">
      <c r="A163" s="23"/>
      <c r="B163" s="23"/>
      <c r="C163" s="23"/>
      <c r="D163" s="23"/>
    </row>
    <row r="164" customFormat="false" ht="14" hidden="false" customHeight="false" outlineLevel="0" collapsed="false">
      <c r="A164" s="23"/>
      <c r="B164" s="23"/>
      <c r="C164" s="23"/>
      <c r="D164" s="23"/>
    </row>
    <row r="165" customFormat="false" ht="14" hidden="false" customHeight="false" outlineLevel="0" collapsed="false">
      <c r="A165" s="23"/>
      <c r="B165" s="23"/>
      <c r="C165" s="23"/>
      <c r="D165" s="23"/>
    </row>
    <row r="166" customFormat="false" ht="14" hidden="false" customHeight="false" outlineLevel="0" collapsed="false">
      <c r="A166" s="23"/>
      <c r="B166" s="23"/>
      <c r="C166" s="23"/>
      <c r="D166" s="23"/>
    </row>
    <row r="167" customFormat="false" ht="14" hidden="false" customHeight="false" outlineLevel="0" collapsed="false">
      <c r="A167" s="23"/>
      <c r="B167" s="23"/>
      <c r="C167" s="23"/>
      <c r="D167" s="23"/>
    </row>
    <row r="168" customFormat="false" ht="14" hidden="false" customHeight="false" outlineLevel="0" collapsed="false">
      <c r="A168" s="23"/>
      <c r="B168" s="23"/>
      <c r="C168" s="23"/>
      <c r="D168" s="23"/>
    </row>
    <row r="169" customFormat="false" ht="14" hidden="false" customHeight="false" outlineLevel="0" collapsed="false">
      <c r="A169" s="23"/>
      <c r="B169" s="23"/>
      <c r="C169" s="23"/>
      <c r="D169" s="23"/>
    </row>
    <row r="170" customFormat="false" ht="14" hidden="false" customHeight="false" outlineLevel="0" collapsed="false">
      <c r="A170" s="23"/>
      <c r="B170" s="23"/>
      <c r="C170" s="23"/>
      <c r="D170" s="23"/>
    </row>
    <row r="171" customFormat="false" ht="14" hidden="false" customHeight="false" outlineLevel="0" collapsed="false">
      <c r="A171" s="23"/>
      <c r="B171" s="23"/>
      <c r="C171" s="23"/>
      <c r="D171" s="23"/>
    </row>
    <row r="172" customFormat="false" ht="14" hidden="false" customHeight="false" outlineLevel="0" collapsed="false">
      <c r="A172" s="23"/>
      <c r="B172" s="23"/>
      <c r="C172" s="23"/>
      <c r="D172" s="23"/>
    </row>
    <row r="173" customFormat="false" ht="14" hidden="false" customHeight="false" outlineLevel="0" collapsed="false">
      <c r="A173" s="23"/>
      <c r="B173" s="23"/>
      <c r="C173" s="23"/>
      <c r="D173" s="23"/>
    </row>
    <row r="174" customFormat="false" ht="14" hidden="false" customHeight="false" outlineLevel="0" collapsed="false">
      <c r="A174" s="23"/>
      <c r="B174" s="23"/>
      <c r="C174" s="23"/>
      <c r="D174" s="23"/>
    </row>
    <row r="175" customFormat="false" ht="14" hidden="false" customHeight="false" outlineLevel="0" collapsed="false">
      <c r="A175" s="23"/>
      <c r="B175" s="23"/>
      <c r="C175" s="23"/>
      <c r="D175" s="23"/>
    </row>
    <row r="176" customFormat="false" ht="14" hidden="false" customHeight="false" outlineLevel="0" collapsed="false">
      <c r="A176" s="23"/>
      <c r="B176" s="23"/>
      <c r="C176" s="23"/>
      <c r="D176" s="23"/>
    </row>
    <row r="177" customFormat="false" ht="14" hidden="false" customHeight="false" outlineLevel="0" collapsed="false">
      <c r="A177" s="23"/>
      <c r="B177" s="23"/>
      <c r="C177" s="23"/>
      <c r="D177" s="23"/>
    </row>
    <row r="178" customFormat="false" ht="14" hidden="false" customHeight="false" outlineLevel="0" collapsed="false">
      <c r="A178" s="23"/>
      <c r="B178" s="23"/>
      <c r="C178" s="23"/>
      <c r="D178" s="23"/>
    </row>
    <row r="179" customFormat="false" ht="14" hidden="false" customHeight="false" outlineLevel="0" collapsed="false">
      <c r="A179" s="23"/>
      <c r="B179" s="23"/>
      <c r="C179" s="23"/>
      <c r="D179" s="23"/>
    </row>
    <row r="180" customFormat="false" ht="14" hidden="false" customHeight="false" outlineLevel="0" collapsed="false">
      <c r="A180" s="23"/>
      <c r="B180" s="23"/>
      <c r="C180" s="23"/>
      <c r="D180" s="23"/>
    </row>
    <row r="181" customFormat="false" ht="14" hidden="false" customHeight="false" outlineLevel="0" collapsed="false">
      <c r="A181" s="23"/>
      <c r="B181" s="23"/>
      <c r="C181" s="23"/>
      <c r="D181" s="23"/>
    </row>
    <row r="182" customFormat="false" ht="14" hidden="false" customHeight="false" outlineLevel="0" collapsed="false">
      <c r="A182" s="23"/>
      <c r="B182" s="23"/>
      <c r="C182" s="23"/>
      <c r="D182" s="23"/>
    </row>
    <row r="183" customFormat="false" ht="14" hidden="false" customHeight="false" outlineLevel="0" collapsed="false">
      <c r="A183" s="23"/>
      <c r="B183" s="23"/>
      <c r="C183" s="23"/>
      <c r="D183" s="23"/>
    </row>
    <row r="184" customFormat="false" ht="14" hidden="false" customHeight="false" outlineLevel="0" collapsed="false">
      <c r="A184" s="23"/>
      <c r="B184" s="23"/>
      <c r="C184" s="23"/>
      <c r="D184" s="23"/>
    </row>
    <row r="185" customFormat="false" ht="14" hidden="false" customHeight="false" outlineLevel="0" collapsed="false">
      <c r="A185" s="23"/>
      <c r="B185" s="23"/>
      <c r="C185" s="23"/>
      <c r="D185" s="23"/>
    </row>
    <row r="186" customFormat="false" ht="14" hidden="false" customHeight="false" outlineLevel="0" collapsed="false">
      <c r="A186" s="23"/>
      <c r="B186" s="23"/>
      <c r="C186" s="23"/>
      <c r="D186" s="23"/>
    </row>
    <row r="187" customFormat="false" ht="14" hidden="false" customHeight="false" outlineLevel="0" collapsed="false">
      <c r="A187" s="23"/>
      <c r="B187" s="23"/>
      <c r="C187" s="23"/>
      <c r="D187" s="23"/>
    </row>
    <row r="188" customFormat="false" ht="14" hidden="false" customHeight="false" outlineLevel="0" collapsed="false">
      <c r="A188" s="23"/>
      <c r="B188" s="23"/>
      <c r="C188" s="23"/>
      <c r="D188" s="23"/>
    </row>
    <row r="189" customFormat="false" ht="14" hidden="false" customHeight="false" outlineLevel="0" collapsed="false">
      <c r="A189" s="23"/>
      <c r="B189" s="23"/>
      <c r="C189" s="23"/>
      <c r="D189" s="23"/>
    </row>
    <row r="190" customFormat="false" ht="14" hidden="false" customHeight="false" outlineLevel="0" collapsed="false">
      <c r="A190" s="23"/>
      <c r="B190" s="23"/>
      <c r="C190" s="23"/>
      <c r="D190" s="23"/>
    </row>
    <row r="191" customFormat="false" ht="14" hidden="false" customHeight="false" outlineLevel="0" collapsed="false">
      <c r="A191" s="23"/>
      <c r="B191" s="23"/>
      <c r="C191" s="23"/>
      <c r="D191" s="23"/>
    </row>
    <row r="192" customFormat="false" ht="14" hidden="false" customHeight="false" outlineLevel="0" collapsed="false">
      <c r="A192" s="23"/>
      <c r="B192" s="23"/>
      <c r="C192" s="23"/>
      <c r="D192" s="23"/>
    </row>
    <row r="193" customFormat="false" ht="14" hidden="false" customHeight="false" outlineLevel="0" collapsed="false">
      <c r="A193" s="23"/>
      <c r="B193" s="23"/>
      <c r="C193" s="23"/>
      <c r="D193" s="23"/>
    </row>
    <row r="194" customFormat="false" ht="14" hidden="false" customHeight="false" outlineLevel="0" collapsed="false">
      <c r="A194" s="23"/>
      <c r="B194" s="23"/>
      <c r="C194" s="23"/>
      <c r="D194" s="23"/>
    </row>
    <row r="195" customFormat="false" ht="14" hidden="false" customHeight="false" outlineLevel="0" collapsed="false">
      <c r="A195" s="23"/>
      <c r="B195" s="23"/>
      <c r="C195" s="23"/>
      <c r="D195" s="23"/>
    </row>
    <row r="196" customFormat="false" ht="14" hidden="false" customHeight="false" outlineLevel="0" collapsed="false">
      <c r="A196" s="23"/>
      <c r="B196" s="23"/>
      <c r="C196" s="23"/>
      <c r="D196" s="23"/>
    </row>
    <row r="197" customFormat="false" ht="14" hidden="false" customHeight="false" outlineLevel="0" collapsed="false">
      <c r="A197" s="23"/>
      <c r="B197" s="23"/>
      <c r="C197" s="23"/>
      <c r="D197" s="23"/>
    </row>
    <row r="198" customFormat="false" ht="14" hidden="false" customHeight="false" outlineLevel="0" collapsed="false">
      <c r="A198" s="23"/>
      <c r="B198" s="23"/>
      <c r="C198" s="23"/>
      <c r="D198" s="23"/>
    </row>
    <row r="199" customFormat="false" ht="14" hidden="false" customHeight="false" outlineLevel="0" collapsed="false">
      <c r="A199" s="23"/>
      <c r="B199" s="23"/>
      <c r="C199" s="23"/>
      <c r="D199" s="23"/>
    </row>
    <row r="200" customFormat="false" ht="14" hidden="false" customHeight="false" outlineLevel="0" collapsed="false">
      <c r="A200" s="23"/>
      <c r="B200" s="23"/>
      <c r="C200" s="23"/>
      <c r="D200" s="23"/>
    </row>
    <row r="201" customFormat="false" ht="14" hidden="false" customHeight="false" outlineLevel="0" collapsed="false">
      <c r="A201" s="23"/>
      <c r="B201" s="23"/>
      <c r="C201" s="23"/>
      <c r="D201" s="23"/>
    </row>
    <row r="202" customFormat="false" ht="14" hidden="false" customHeight="false" outlineLevel="0" collapsed="false">
      <c r="A202" s="23"/>
      <c r="B202" s="23"/>
      <c r="C202" s="23"/>
      <c r="D202" s="23"/>
    </row>
    <row r="203" customFormat="false" ht="14" hidden="false" customHeight="false" outlineLevel="0" collapsed="false">
      <c r="A203" s="23"/>
      <c r="B203" s="23"/>
      <c r="C203" s="23"/>
      <c r="D203" s="23"/>
    </row>
    <row r="204" customFormat="false" ht="14" hidden="false" customHeight="false" outlineLevel="0" collapsed="false">
      <c r="A204" s="23"/>
      <c r="B204" s="23"/>
      <c r="C204" s="23"/>
      <c r="D204" s="23"/>
    </row>
    <row r="205" customFormat="false" ht="14" hidden="false" customHeight="false" outlineLevel="0" collapsed="false">
      <c r="A205" s="23"/>
      <c r="B205" s="23"/>
      <c r="C205" s="23"/>
      <c r="D205" s="23"/>
    </row>
    <row r="206" customFormat="false" ht="14" hidden="false" customHeight="false" outlineLevel="0" collapsed="false">
      <c r="A206" s="23"/>
      <c r="B206" s="23"/>
      <c r="C206" s="23"/>
      <c r="D206" s="23"/>
    </row>
    <row r="207" customFormat="false" ht="14" hidden="false" customHeight="false" outlineLevel="0" collapsed="false">
      <c r="A207" s="23"/>
      <c r="B207" s="23"/>
      <c r="C207" s="23"/>
      <c r="D207" s="23"/>
    </row>
    <row r="208" customFormat="false" ht="14" hidden="false" customHeight="false" outlineLevel="0" collapsed="false">
      <c r="A208" s="23"/>
      <c r="B208" s="23"/>
      <c r="C208" s="23"/>
      <c r="D208" s="23"/>
    </row>
    <row r="209" customFormat="false" ht="14" hidden="false" customHeight="false" outlineLevel="0" collapsed="false">
      <c r="A209" s="23"/>
      <c r="B209" s="23"/>
      <c r="C209" s="23"/>
      <c r="D209" s="23"/>
    </row>
    <row r="210" customFormat="false" ht="14" hidden="false" customHeight="false" outlineLevel="0" collapsed="false">
      <c r="A210" s="23"/>
      <c r="B210" s="23"/>
      <c r="C210" s="23"/>
      <c r="D210" s="23"/>
    </row>
    <row r="211" customFormat="false" ht="14" hidden="false" customHeight="false" outlineLevel="0" collapsed="false">
      <c r="A211" s="23"/>
      <c r="B211" s="23"/>
      <c r="C211" s="23"/>
      <c r="D211" s="23"/>
    </row>
    <row r="212" customFormat="false" ht="14" hidden="false" customHeight="false" outlineLevel="0" collapsed="false">
      <c r="A212" s="23"/>
      <c r="B212" s="23"/>
      <c r="C212" s="23"/>
      <c r="D212" s="23"/>
    </row>
    <row r="213" customFormat="false" ht="14" hidden="false" customHeight="false" outlineLevel="0" collapsed="false">
      <c r="A213" s="23"/>
      <c r="B213" s="23"/>
      <c r="C213" s="23"/>
      <c r="D213" s="23"/>
    </row>
    <row r="214" customFormat="false" ht="14" hidden="false" customHeight="false" outlineLevel="0" collapsed="false">
      <c r="A214" s="23"/>
      <c r="B214" s="23"/>
      <c r="C214" s="23"/>
      <c r="D214" s="23"/>
    </row>
    <row r="215" customFormat="false" ht="14" hidden="false" customHeight="false" outlineLevel="0" collapsed="false">
      <c r="A215" s="23"/>
      <c r="B215" s="23"/>
      <c r="C215" s="23"/>
      <c r="D215" s="23"/>
    </row>
    <row r="216" customFormat="false" ht="14" hidden="false" customHeight="false" outlineLevel="0" collapsed="false">
      <c r="A216" s="23"/>
      <c r="B216" s="23"/>
      <c r="C216" s="23"/>
      <c r="D216" s="23"/>
    </row>
    <row r="217" customFormat="false" ht="14" hidden="false" customHeight="false" outlineLevel="0" collapsed="false">
      <c r="A217" s="23"/>
      <c r="B217" s="23"/>
      <c r="C217" s="23"/>
      <c r="D217" s="23"/>
    </row>
    <row r="218" customFormat="false" ht="14" hidden="false" customHeight="false" outlineLevel="0" collapsed="false">
      <c r="A218" s="23"/>
      <c r="B218" s="23"/>
      <c r="C218" s="23"/>
      <c r="D218" s="23"/>
    </row>
    <row r="219" customFormat="false" ht="14" hidden="false" customHeight="false" outlineLevel="0" collapsed="false">
      <c r="A219" s="23"/>
      <c r="B219" s="23"/>
      <c r="C219" s="23"/>
      <c r="D219" s="23"/>
    </row>
    <row r="220" customFormat="false" ht="14" hidden="false" customHeight="false" outlineLevel="0" collapsed="false">
      <c r="A220" s="23"/>
      <c r="B220" s="23"/>
      <c r="C220" s="23"/>
      <c r="D220" s="23"/>
    </row>
    <row r="221" customFormat="false" ht="14" hidden="false" customHeight="false" outlineLevel="0" collapsed="false">
      <c r="A221" s="23"/>
      <c r="B221" s="23"/>
      <c r="C221" s="23"/>
      <c r="D221" s="23"/>
    </row>
    <row r="222" customFormat="false" ht="14" hidden="false" customHeight="false" outlineLevel="0" collapsed="false">
      <c r="A222" s="23"/>
      <c r="B222" s="23"/>
      <c r="C222" s="23"/>
      <c r="D222" s="23"/>
    </row>
    <row r="223" customFormat="false" ht="14" hidden="false" customHeight="false" outlineLevel="0" collapsed="false">
      <c r="A223" s="23"/>
      <c r="B223" s="23"/>
      <c r="C223" s="23"/>
      <c r="D223" s="23"/>
    </row>
    <row r="224" customFormat="false" ht="14" hidden="false" customHeight="false" outlineLevel="0" collapsed="false">
      <c r="A224" s="23"/>
      <c r="B224" s="23"/>
      <c r="C224" s="23"/>
      <c r="D224" s="23"/>
    </row>
    <row r="225" customFormat="false" ht="14" hidden="false" customHeight="false" outlineLevel="0" collapsed="false">
      <c r="A225" s="23"/>
      <c r="B225" s="23"/>
      <c r="C225" s="23"/>
      <c r="D225" s="23"/>
    </row>
    <row r="226" customFormat="false" ht="14" hidden="false" customHeight="false" outlineLevel="0" collapsed="false">
      <c r="A226" s="23"/>
      <c r="B226" s="23"/>
      <c r="C226" s="23"/>
      <c r="D226" s="23"/>
    </row>
    <row r="227" customFormat="false" ht="14" hidden="false" customHeight="false" outlineLevel="0" collapsed="false">
      <c r="A227" s="23"/>
      <c r="B227" s="23"/>
      <c r="C227" s="23"/>
      <c r="D227" s="23"/>
    </row>
    <row r="228" customFormat="false" ht="14" hidden="false" customHeight="false" outlineLevel="0" collapsed="false">
      <c r="A228" s="23"/>
      <c r="B228" s="23"/>
      <c r="C228" s="23"/>
      <c r="D228" s="23"/>
    </row>
    <row r="229" customFormat="false" ht="14" hidden="false" customHeight="false" outlineLevel="0" collapsed="false">
      <c r="A229" s="23"/>
      <c r="B229" s="23"/>
      <c r="C229" s="23"/>
      <c r="D229" s="23"/>
    </row>
    <row r="230" customFormat="false" ht="14" hidden="false" customHeight="false" outlineLevel="0" collapsed="false">
      <c r="A230" s="23"/>
      <c r="B230" s="23"/>
      <c r="C230" s="23"/>
      <c r="D230" s="23"/>
    </row>
    <row r="231" customFormat="false" ht="14" hidden="false" customHeight="false" outlineLevel="0" collapsed="false">
      <c r="A231" s="23"/>
      <c r="B231" s="23"/>
      <c r="C231" s="23"/>
      <c r="D231" s="23"/>
    </row>
    <row r="232" customFormat="false" ht="14" hidden="false" customHeight="false" outlineLevel="0" collapsed="false">
      <c r="A232" s="23"/>
      <c r="B232" s="23"/>
      <c r="C232" s="23"/>
      <c r="D232" s="23"/>
    </row>
    <row r="233" customFormat="false" ht="14" hidden="false" customHeight="false" outlineLevel="0" collapsed="false">
      <c r="A233" s="23"/>
      <c r="B233" s="23"/>
      <c r="C233" s="23"/>
      <c r="D233" s="23"/>
    </row>
    <row r="234" customFormat="false" ht="14" hidden="false" customHeight="false" outlineLevel="0" collapsed="false">
      <c r="A234" s="23"/>
      <c r="B234" s="23"/>
      <c r="C234" s="23"/>
      <c r="D234" s="23"/>
    </row>
    <row r="235" customFormat="false" ht="14" hidden="false" customHeight="false" outlineLevel="0" collapsed="false">
      <c r="A235" s="23"/>
      <c r="B235" s="23"/>
      <c r="C235" s="23"/>
      <c r="D235" s="23"/>
    </row>
    <row r="236" customFormat="false" ht="14" hidden="false" customHeight="false" outlineLevel="0" collapsed="false">
      <c r="A236" s="23"/>
      <c r="B236" s="23"/>
      <c r="C236" s="23"/>
      <c r="D236" s="23"/>
    </row>
    <row r="237" customFormat="false" ht="14" hidden="false" customHeight="false" outlineLevel="0" collapsed="false">
      <c r="A237" s="23"/>
      <c r="B237" s="23"/>
      <c r="C237" s="23"/>
      <c r="D237" s="23"/>
    </row>
    <row r="238" customFormat="false" ht="14" hidden="false" customHeight="false" outlineLevel="0" collapsed="false">
      <c r="A238" s="23"/>
      <c r="B238" s="23"/>
      <c r="C238" s="23"/>
      <c r="D238" s="23"/>
    </row>
    <row r="239" customFormat="false" ht="14" hidden="false" customHeight="false" outlineLevel="0" collapsed="false">
      <c r="A239" s="23"/>
      <c r="B239" s="23"/>
      <c r="C239" s="23"/>
      <c r="D239" s="23"/>
    </row>
    <row r="240" customFormat="false" ht="14" hidden="false" customHeight="false" outlineLevel="0" collapsed="false">
      <c r="A240" s="23"/>
      <c r="B240" s="23"/>
      <c r="C240" s="23"/>
      <c r="D240" s="23"/>
    </row>
    <row r="241" customFormat="false" ht="14" hidden="false" customHeight="false" outlineLevel="0" collapsed="false">
      <c r="A241" s="23"/>
      <c r="B241" s="23"/>
      <c r="C241" s="23"/>
      <c r="D241" s="23"/>
    </row>
    <row r="242" customFormat="false" ht="14" hidden="false" customHeight="false" outlineLevel="0" collapsed="false">
      <c r="A242" s="23"/>
      <c r="B242" s="23"/>
      <c r="C242" s="23"/>
      <c r="D242" s="23"/>
    </row>
    <row r="243" customFormat="false" ht="14" hidden="false" customHeight="false" outlineLevel="0" collapsed="false">
      <c r="A243" s="23"/>
      <c r="B243" s="23"/>
      <c r="C243" s="23"/>
      <c r="D243" s="23"/>
    </row>
    <row r="244" customFormat="false" ht="14" hidden="false" customHeight="false" outlineLevel="0" collapsed="false">
      <c r="A244" s="23"/>
      <c r="B244" s="23"/>
      <c r="C244" s="23"/>
      <c r="D244" s="23"/>
    </row>
    <row r="245" customFormat="false" ht="14" hidden="false" customHeight="false" outlineLevel="0" collapsed="false">
      <c r="A245" s="23"/>
      <c r="B245" s="23"/>
      <c r="C245" s="23"/>
      <c r="D245" s="23"/>
    </row>
    <row r="246" customFormat="false" ht="14" hidden="false" customHeight="false" outlineLevel="0" collapsed="false">
      <c r="A246" s="23"/>
      <c r="B246" s="23"/>
      <c r="C246" s="23"/>
      <c r="D246" s="23"/>
    </row>
    <row r="247" customFormat="false" ht="14" hidden="false" customHeight="false" outlineLevel="0" collapsed="false">
      <c r="A247" s="23"/>
      <c r="B247" s="23"/>
      <c r="C247" s="23"/>
      <c r="D247" s="23"/>
    </row>
    <row r="248" customFormat="false" ht="14" hidden="false" customHeight="false" outlineLevel="0" collapsed="false">
      <c r="A248" s="23"/>
      <c r="B248" s="23"/>
      <c r="C248" s="23"/>
      <c r="D248" s="23"/>
    </row>
    <row r="249" customFormat="false" ht="14" hidden="false" customHeight="false" outlineLevel="0" collapsed="false">
      <c r="A249" s="23"/>
      <c r="B249" s="23"/>
      <c r="C249" s="23"/>
      <c r="D249" s="23"/>
    </row>
    <row r="250" customFormat="false" ht="14" hidden="false" customHeight="false" outlineLevel="0" collapsed="false">
      <c r="A250" s="23"/>
      <c r="B250" s="23"/>
      <c r="C250" s="23"/>
      <c r="D250" s="23"/>
    </row>
    <row r="251" customFormat="false" ht="14" hidden="false" customHeight="false" outlineLevel="0" collapsed="false">
      <c r="A251" s="23"/>
      <c r="B251" s="23"/>
      <c r="C251" s="23"/>
      <c r="D251" s="23"/>
    </row>
    <row r="252" customFormat="false" ht="14" hidden="false" customHeight="false" outlineLevel="0" collapsed="false">
      <c r="A252" s="23"/>
      <c r="B252" s="23"/>
      <c r="C252" s="23"/>
      <c r="D252" s="23"/>
    </row>
    <row r="253" customFormat="false" ht="14" hidden="false" customHeight="false" outlineLevel="0" collapsed="false">
      <c r="A253" s="23"/>
      <c r="B253" s="23"/>
      <c r="C253" s="23"/>
      <c r="D253" s="23"/>
    </row>
    <row r="254" customFormat="false" ht="14" hidden="false" customHeight="false" outlineLevel="0" collapsed="false">
      <c r="A254" s="23"/>
      <c r="B254" s="23"/>
      <c r="C254" s="23"/>
      <c r="D254" s="23"/>
    </row>
    <row r="255" customFormat="false" ht="14" hidden="false" customHeight="false" outlineLevel="0" collapsed="false">
      <c r="A255" s="23"/>
      <c r="B255" s="23"/>
      <c r="C255" s="23"/>
      <c r="D255" s="23"/>
    </row>
    <row r="256" customFormat="false" ht="14" hidden="false" customHeight="false" outlineLevel="0" collapsed="false">
      <c r="A256" s="23"/>
      <c r="B256" s="23"/>
      <c r="C256" s="23"/>
      <c r="D256" s="23"/>
    </row>
    <row r="257" customFormat="false" ht="14" hidden="false" customHeight="false" outlineLevel="0" collapsed="false">
      <c r="A257" s="23"/>
      <c r="B257" s="23"/>
      <c r="C257" s="23"/>
      <c r="D257" s="23"/>
    </row>
    <row r="258" customFormat="false" ht="14" hidden="false" customHeight="false" outlineLevel="0" collapsed="false">
      <c r="A258" s="23"/>
      <c r="B258" s="23"/>
      <c r="C258" s="23"/>
      <c r="D258" s="23"/>
    </row>
    <row r="259" customFormat="false" ht="14" hidden="false" customHeight="false" outlineLevel="0" collapsed="false">
      <c r="A259" s="23"/>
      <c r="B259" s="23"/>
      <c r="C259" s="23"/>
      <c r="D259" s="23"/>
    </row>
    <row r="260" customFormat="false" ht="14" hidden="false" customHeight="false" outlineLevel="0" collapsed="false">
      <c r="A260" s="23"/>
      <c r="B260" s="23"/>
      <c r="C260" s="23"/>
      <c r="D260" s="23"/>
    </row>
    <row r="261" customFormat="false" ht="14" hidden="false" customHeight="false" outlineLevel="0" collapsed="false">
      <c r="A261" s="23"/>
      <c r="B261" s="23"/>
      <c r="C261" s="23"/>
      <c r="D261" s="23"/>
    </row>
    <row r="262" customFormat="false" ht="14" hidden="false" customHeight="false" outlineLevel="0" collapsed="false">
      <c r="A262" s="23"/>
      <c r="B262" s="23"/>
      <c r="C262" s="23"/>
      <c r="D262" s="23"/>
    </row>
    <row r="263" customFormat="false" ht="14" hidden="false" customHeight="false" outlineLevel="0" collapsed="false">
      <c r="A263" s="23"/>
      <c r="B263" s="23"/>
      <c r="C263" s="23"/>
      <c r="D263" s="23"/>
    </row>
    <row r="264" customFormat="false" ht="14" hidden="false" customHeight="false" outlineLevel="0" collapsed="false">
      <c r="A264" s="23"/>
      <c r="B264" s="23"/>
      <c r="C264" s="23"/>
      <c r="D264" s="23"/>
    </row>
    <row r="265" customFormat="false" ht="14" hidden="false" customHeight="false" outlineLevel="0" collapsed="false">
      <c r="A265" s="23"/>
      <c r="B265" s="23"/>
      <c r="C265" s="23"/>
      <c r="D265" s="23"/>
    </row>
    <row r="266" customFormat="false" ht="14" hidden="false" customHeight="false" outlineLevel="0" collapsed="false">
      <c r="A266" s="23"/>
      <c r="B266" s="23"/>
      <c r="C266" s="23"/>
      <c r="D266" s="23"/>
    </row>
    <row r="267" customFormat="false" ht="14" hidden="false" customHeight="false" outlineLevel="0" collapsed="false">
      <c r="A267" s="23"/>
      <c r="B267" s="23"/>
      <c r="C267" s="23"/>
      <c r="D267" s="23"/>
    </row>
    <row r="268" customFormat="false" ht="14" hidden="false" customHeight="false" outlineLevel="0" collapsed="false">
      <c r="A268" s="23"/>
      <c r="B268" s="23"/>
      <c r="C268" s="23"/>
      <c r="D268" s="23"/>
    </row>
    <row r="269" customFormat="false" ht="14" hidden="false" customHeight="false" outlineLevel="0" collapsed="false">
      <c r="A269" s="23"/>
      <c r="B269" s="23"/>
      <c r="C269" s="23"/>
      <c r="D269" s="23"/>
    </row>
    <row r="270" customFormat="false" ht="14" hidden="false" customHeight="false" outlineLevel="0" collapsed="false">
      <c r="A270" s="23"/>
      <c r="B270" s="23"/>
      <c r="C270" s="23"/>
      <c r="D270" s="23"/>
    </row>
    <row r="271" customFormat="false" ht="14" hidden="false" customHeight="false" outlineLevel="0" collapsed="false">
      <c r="A271" s="23"/>
      <c r="B271" s="23"/>
      <c r="C271" s="23"/>
      <c r="D271" s="23"/>
    </row>
    <row r="272" customFormat="false" ht="14" hidden="false" customHeight="false" outlineLevel="0" collapsed="false">
      <c r="A272" s="23"/>
      <c r="B272" s="23"/>
      <c r="C272" s="23"/>
      <c r="D272" s="23"/>
    </row>
    <row r="273" customFormat="false" ht="14" hidden="false" customHeight="false" outlineLevel="0" collapsed="false">
      <c r="A273" s="23"/>
      <c r="B273" s="23"/>
      <c r="C273" s="23"/>
      <c r="D273" s="23"/>
    </row>
    <row r="274" customFormat="false" ht="14" hidden="false" customHeight="false" outlineLevel="0" collapsed="false">
      <c r="A274" s="23"/>
      <c r="B274" s="23"/>
      <c r="C274" s="23"/>
      <c r="D274" s="23"/>
    </row>
    <row r="275" customFormat="false" ht="14" hidden="false" customHeight="false" outlineLevel="0" collapsed="false">
      <c r="A275" s="23"/>
      <c r="B275" s="23"/>
      <c r="C275" s="23"/>
      <c r="D275" s="23"/>
    </row>
    <row r="276" customFormat="false" ht="14" hidden="false" customHeight="false" outlineLevel="0" collapsed="false">
      <c r="A276" s="23"/>
      <c r="B276" s="23"/>
      <c r="C276" s="23"/>
      <c r="D276" s="23"/>
    </row>
    <row r="277" customFormat="false" ht="14" hidden="false" customHeight="false" outlineLevel="0" collapsed="false">
      <c r="A277" s="23"/>
      <c r="B277" s="23"/>
      <c r="C277" s="23"/>
      <c r="D277" s="23"/>
    </row>
    <row r="278" customFormat="false" ht="14" hidden="false" customHeight="false" outlineLevel="0" collapsed="false">
      <c r="A278" s="23"/>
      <c r="B278" s="23"/>
      <c r="C278" s="23"/>
      <c r="D278" s="23"/>
    </row>
    <row r="279" customFormat="false" ht="14" hidden="false" customHeight="false" outlineLevel="0" collapsed="false">
      <c r="A279" s="23"/>
      <c r="B279" s="23"/>
      <c r="C279" s="23"/>
      <c r="D279" s="23"/>
    </row>
    <row r="280" customFormat="false" ht="14" hidden="false" customHeight="false" outlineLevel="0" collapsed="false">
      <c r="A280" s="23"/>
      <c r="B280" s="23"/>
      <c r="C280" s="23"/>
      <c r="D280" s="23"/>
    </row>
    <row r="281" customFormat="false" ht="14" hidden="false" customHeight="false" outlineLevel="0" collapsed="false">
      <c r="A281" s="23"/>
      <c r="B281" s="23"/>
      <c r="C281" s="23"/>
      <c r="D281" s="23"/>
    </row>
    <row r="282" customFormat="false" ht="14" hidden="false" customHeight="false" outlineLevel="0" collapsed="false">
      <c r="A282" s="23"/>
      <c r="B282" s="23"/>
      <c r="C282" s="23"/>
      <c r="D282" s="23"/>
    </row>
    <row r="283" customFormat="false" ht="14" hidden="false" customHeight="false" outlineLevel="0" collapsed="false">
      <c r="A283" s="23"/>
      <c r="B283" s="23"/>
      <c r="C283" s="23"/>
      <c r="D283" s="23"/>
    </row>
    <row r="284" customFormat="false" ht="14" hidden="false" customHeight="false" outlineLevel="0" collapsed="false">
      <c r="A284" s="23"/>
      <c r="B284" s="23"/>
      <c r="C284" s="23"/>
      <c r="D284" s="23"/>
    </row>
    <row r="285" customFormat="false" ht="14" hidden="false" customHeight="false" outlineLevel="0" collapsed="false">
      <c r="A285" s="23"/>
      <c r="B285" s="23"/>
      <c r="C285" s="23"/>
      <c r="D285" s="23"/>
    </row>
    <row r="286" customFormat="false" ht="14" hidden="false" customHeight="false" outlineLevel="0" collapsed="false">
      <c r="A286" s="23"/>
      <c r="B286" s="23"/>
      <c r="C286" s="23"/>
      <c r="D286" s="23"/>
    </row>
    <row r="287" customFormat="false" ht="14" hidden="false" customHeight="false" outlineLevel="0" collapsed="false">
      <c r="A287" s="23"/>
      <c r="B287" s="23"/>
      <c r="C287" s="23"/>
      <c r="D287" s="23"/>
    </row>
    <row r="288" customFormat="false" ht="14" hidden="false" customHeight="false" outlineLevel="0" collapsed="false">
      <c r="A288" s="23"/>
      <c r="B288" s="23"/>
      <c r="C288" s="23"/>
      <c r="D288" s="23"/>
    </row>
    <row r="289" customFormat="false" ht="14" hidden="false" customHeight="false" outlineLevel="0" collapsed="false">
      <c r="A289" s="23"/>
      <c r="B289" s="23"/>
      <c r="C289" s="23"/>
      <c r="D289" s="23"/>
    </row>
    <row r="290" customFormat="false" ht="14" hidden="false" customHeight="false" outlineLevel="0" collapsed="false">
      <c r="A290" s="23"/>
      <c r="B290" s="23"/>
      <c r="C290" s="23"/>
      <c r="D290" s="23"/>
    </row>
    <row r="291" customFormat="false" ht="14" hidden="false" customHeight="false" outlineLevel="0" collapsed="false">
      <c r="A291" s="23"/>
      <c r="B291" s="23"/>
      <c r="C291" s="23"/>
      <c r="D291" s="23"/>
    </row>
    <row r="292" customFormat="false" ht="14" hidden="false" customHeight="false" outlineLevel="0" collapsed="false">
      <c r="A292" s="23"/>
      <c r="B292" s="23"/>
      <c r="C292" s="23"/>
      <c r="D292" s="23"/>
    </row>
    <row r="293" customFormat="false" ht="14" hidden="false" customHeight="false" outlineLevel="0" collapsed="false">
      <c r="A293" s="23"/>
      <c r="B293" s="23"/>
      <c r="C293" s="23"/>
      <c r="D293" s="23"/>
    </row>
    <row r="294" customFormat="false" ht="14" hidden="false" customHeight="false" outlineLevel="0" collapsed="false">
      <c r="A294" s="23"/>
      <c r="B294" s="23"/>
      <c r="C294" s="23"/>
      <c r="D294" s="23"/>
    </row>
    <row r="295" customFormat="false" ht="14" hidden="false" customHeight="false" outlineLevel="0" collapsed="false">
      <c r="A295" s="23"/>
      <c r="B295" s="23"/>
      <c r="C295" s="23"/>
      <c r="D295" s="23"/>
    </row>
    <row r="296" customFormat="false" ht="14" hidden="false" customHeight="false" outlineLevel="0" collapsed="false">
      <c r="A296" s="23"/>
      <c r="B296" s="23"/>
      <c r="C296" s="23"/>
      <c r="D296" s="23"/>
    </row>
    <row r="297" customFormat="false" ht="14" hidden="false" customHeight="false" outlineLevel="0" collapsed="false">
      <c r="A297" s="23"/>
      <c r="B297" s="23"/>
      <c r="C297" s="23"/>
      <c r="D297" s="23"/>
    </row>
    <row r="298" customFormat="false" ht="14" hidden="false" customHeight="false" outlineLevel="0" collapsed="false">
      <c r="A298" s="23"/>
      <c r="B298" s="23"/>
      <c r="C298" s="23"/>
      <c r="D298" s="23"/>
    </row>
    <row r="299" customFormat="false" ht="14" hidden="false" customHeight="false" outlineLevel="0" collapsed="false">
      <c r="A299" s="23"/>
      <c r="B299" s="23"/>
      <c r="C299" s="23"/>
      <c r="D299" s="23"/>
    </row>
    <row r="300" customFormat="false" ht="14" hidden="false" customHeight="false" outlineLevel="0" collapsed="false">
      <c r="A300" s="23"/>
      <c r="B300" s="23"/>
      <c r="C300" s="23"/>
      <c r="D300" s="23"/>
    </row>
    <row r="301" customFormat="false" ht="14" hidden="false" customHeight="false" outlineLevel="0" collapsed="false">
      <c r="A301" s="23"/>
      <c r="B301" s="23"/>
      <c r="C301" s="23"/>
      <c r="D301" s="23"/>
    </row>
    <row r="302" customFormat="false" ht="14" hidden="false" customHeight="false" outlineLevel="0" collapsed="false">
      <c r="A302" s="23"/>
      <c r="B302" s="23"/>
      <c r="C302" s="23"/>
      <c r="D302" s="23"/>
    </row>
    <row r="303" customFormat="false" ht="14" hidden="false" customHeight="false" outlineLevel="0" collapsed="false">
      <c r="A303" s="23"/>
      <c r="B303" s="23"/>
      <c r="C303" s="23"/>
      <c r="D303" s="23"/>
    </row>
    <row r="304" customFormat="false" ht="14" hidden="false" customHeight="false" outlineLevel="0" collapsed="false">
      <c r="A304" s="23"/>
      <c r="B304" s="23"/>
      <c r="C304" s="23"/>
      <c r="D304" s="23"/>
    </row>
    <row r="305" customFormat="false" ht="14" hidden="false" customHeight="false" outlineLevel="0" collapsed="false">
      <c r="A305" s="23"/>
      <c r="B305" s="23"/>
      <c r="C305" s="23"/>
      <c r="D305" s="23"/>
    </row>
    <row r="306" customFormat="false" ht="14" hidden="false" customHeight="false" outlineLevel="0" collapsed="false">
      <c r="A306" s="23"/>
      <c r="B306" s="23"/>
      <c r="C306" s="23"/>
      <c r="D306" s="23"/>
    </row>
    <row r="307" customFormat="false" ht="14" hidden="false" customHeight="false" outlineLevel="0" collapsed="false">
      <c r="A307" s="23"/>
      <c r="B307" s="23"/>
      <c r="C307" s="23"/>
      <c r="D307" s="23"/>
    </row>
    <row r="308" customFormat="false" ht="14" hidden="false" customHeight="false" outlineLevel="0" collapsed="false">
      <c r="A308" s="23"/>
      <c r="B308" s="23"/>
      <c r="C308" s="23"/>
      <c r="D308" s="23"/>
    </row>
    <row r="309" customFormat="false" ht="14" hidden="false" customHeight="false" outlineLevel="0" collapsed="false">
      <c r="A309" s="23"/>
      <c r="B309" s="23"/>
      <c r="C309" s="23"/>
      <c r="D309" s="23"/>
    </row>
    <row r="310" customFormat="false" ht="14" hidden="false" customHeight="false" outlineLevel="0" collapsed="false">
      <c r="A310" s="23"/>
      <c r="B310" s="23"/>
      <c r="C310" s="23"/>
      <c r="D310" s="23"/>
    </row>
    <row r="311" customFormat="false" ht="14" hidden="false" customHeight="false" outlineLevel="0" collapsed="false">
      <c r="A311" s="23"/>
      <c r="B311" s="23"/>
      <c r="C311" s="23"/>
      <c r="D311" s="23"/>
    </row>
    <row r="312" customFormat="false" ht="14" hidden="false" customHeight="false" outlineLevel="0" collapsed="false">
      <c r="A312" s="23"/>
      <c r="B312" s="23"/>
      <c r="C312" s="23"/>
      <c r="D312" s="23"/>
    </row>
    <row r="313" customFormat="false" ht="14" hidden="false" customHeight="false" outlineLevel="0" collapsed="false">
      <c r="A313" s="23"/>
      <c r="B313" s="23"/>
      <c r="C313" s="23"/>
      <c r="D313" s="23"/>
    </row>
    <row r="314" customFormat="false" ht="14" hidden="false" customHeight="false" outlineLevel="0" collapsed="false">
      <c r="A314" s="23"/>
      <c r="B314" s="23"/>
      <c r="C314" s="23"/>
      <c r="D314" s="23"/>
    </row>
    <row r="315" customFormat="false" ht="14" hidden="false" customHeight="false" outlineLevel="0" collapsed="false">
      <c r="A315" s="23"/>
      <c r="B315" s="23"/>
      <c r="C315" s="23"/>
      <c r="D315" s="23"/>
    </row>
    <row r="316" customFormat="false" ht="14" hidden="false" customHeight="false" outlineLevel="0" collapsed="false">
      <c r="A316" s="23"/>
      <c r="B316" s="23"/>
      <c r="C316" s="23"/>
      <c r="D316" s="23"/>
    </row>
    <row r="317" customFormat="false" ht="14" hidden="false" customHeight="false" outlineLevel="0" collapsed="false">
      <c r="A317" s="23"/>
      <c r="B317" s="23"/>
      <c r="C317" s="23"/>
      <c r="D317" s="23"/>
    </row>
    <row r="318" customFormat="false" ht="14" hidden="false" customHeight="false" outlineLevel="0" collapsed="false">
      <c r="A318" s="23"/>
      <c r="B318" s="23"/>
      <c r="C318" s="23"/>
      <c r="D318" s="23"/>
    </row>
    <row r="319" customFormat="false" ht="14" hidden="false" customHeight="false" outlineLevel="0" collapsed="false">
      <c r="A319" s="23"/>
      <c r="B319" s="23"/>
      <c r="C319" s="23"/>
      <c r="D319" s="23"/>
    </row>
    <row r="320" customFormat="false" ht="14" hidden="false" customHeight="false" outlineLevel="0" collapsed="false">
      <c r="A320" s="23"/>
      <c r="B320" s="23"/>
      <c r="C320" s="23"/>
      <c r="D320" s="23"/>
    </row>
    <row r="321" customFormat="false" ht="14" hidden="false" customHeight="false" outlineLevel="0" collapsed="false">
      <c r="A321" s="23"/>
      <c r="B321" s="23"/>
      <c r="C321" s="23"/>
      <c r="D321" s="23"/>
    </row>
    <row r="322" customFormat="false" ht="14" hidden="false" customHeight="false" outlineLevel="0" collapsed="false">
      <c r="A322" s="23"/>
      <c r="B322" s="23"/>
      <c r="C322" s="23"/>
      <c r="D322" s="23"/>
    </row>
    <row r="323" customFormat="false" ht="14" hidden="false" customHeight="false" outlineLevel="0" collapsed="false">
      <c r="A323" s="23"/>
      <c r="B323" s="23"/>
      <c r="C323" s="23"/>
      <c r="D323" s="23"/>
    </row>
    <row r="324" customFormat="false" ht="14" hidden="false" customHeight="false" outlineLevel="0" collapsed="false">
      <c r="A324" s="23"/>
      <c r="B324" s="23"/>
      <c r="C324" s="23"/>
      <c r="D324" s="23"/>
    </row>
    <row r="325" customFormat="false" ht="14" hidden="false" customHeight="false" outlineLevel="0" collapsed="false">
      <c r="A325" s="23"/>
      <c r="B325" s="23"/>
      <c r="C325" s="23"/>
      <c r="D325" s="23"/>
    </row>
    <row r="326" customFormat="false" ht="14" hidden="false" customHeight="false" outlineLevel="0" collapsed="false">
      <c r="A326" s="23"/>
      <c r="B326" s="23"/>
      <c r="C326" s="23"/>
      <c r="D326" s="23"/>
    </row>
    <row r="327" customFormat="false" ht="14" hidden="false" customHeight="false" outlineLevel="0" collapsed="false">
      <c r="A327" s="23"/>
      <c r="B327" s="23"/>
      <c r="C327" s="23"/>
      <c r="D327" s="23"/>
    </row>
    <row r="328" customFormat="false" ht="14" hidden="false" customHeight="false" outlineLevel="0" collapsed="false">
      <c r="A328" s="23"/>
      <c r="B328" s="23"/>
      <c r="C328" s="23"/>
      <c r="D328" s="23"/>
    </row>
    <row r="329" customFormat="false" ht="14" hidden="false" customHeight="false" outlineLevel="0" collapsed="false">
      <c r="A329" s="23"/>
      <c r="B329" s="23"/>
      <c r="C329" s="23"/>
      <c r="D329" s="23"/>
    </row>
    <row r="330" customFormat="false" ht="14" hidden="false" customHeight="false" outlineLevel="0" collapsed="false">
      <c r="A330" s="23"/>
      <c r="B330" s="23"/>
      <c r="C330" s="23"/>
      <c r="D330" s="23"/>
    </row>
    <row r="331" customFormat="false" ht="14" hidden="false" customHeight="false" outlineLevel="0" collapsed="false">
      <c r="A331" s="23"/>
      <c r="B331" s="23"/>
      <c r="C331" s="23"/>
      <c r="D331" s="23"/>
    </row>
    <row r="332" customFormat="false" ht="14" hidden="false" customHeight="false" outlineLevel="0" collapsed="false">
      <c r="A332" s="23"/>
      <c r="B332" s="23"/>
      <c r="C332" s="23"/>
      <c r="D332" s="23"/>
    </row>
    <row r="333" customFormat="false" ht="14" hidden="false" customHeight="false" outlineLevel="0" collapsed="false">
      <c r="A333" s="23"/>
      <c r="B333" s="23"/>
      <c r="C333" s="23"/>
      <c r="D333" s="23"/>
    </row>
    <row r="334" customFormat="false" ht="14" hidden="false" customHeight="false" outlineLevel="0" collapsed="false">
      <c r="A334" s="23"/>
      <c r="B334" s="23"/>
      <c r="C334" s="23"/>
      <c r="D334" s="23"/>
    </row>
    <row r="335" customFormat="false" ht="14" hidden="false" customHeight="false" outlineLevel="0" collapsed="false">
      <c r="A335" s="23"/>
      <c r="B335" s="23"/>
      <c r="C335" s="23"/>
      <c r="D335" s="23"/>
    </row>
    <row r="336" customFormat="false" ht="14" hidden="false" customHeight="false" outlineLevel="0" collapsed="false">
      <c r="A336" s="23"/>
      <c r="B336" s="23"/>
      <c r="C336" s="23"/>
      <c r="D336" s="23"/>
    </row>
    <row r="337" customFormat="false" ht="14" hidden="false" customHeight="false" outlineLevel="0" collapsed="false">
      <c r="A337" s="23"/>
      <c r="B337" s="23"/>
      <c r="C337" s="23"/>
      <c r="D337" s="23"/>
    </row>
    <row r="338" customFormat="false" ht="14" hidden="false" customHeight="false" outlineLevel="0" collapsed="false">
      <c r="A338" s="23"/>
      <c r="B338" s="23"/>
      <c r="C338" s="23"/>
      <c r="D338" s="23"/>
    </row>
    <row r="339" customFormat="false" ht="14" hidden="false" customHeight="false" outlineLevel="0" collapsed="false">
      <c r="A339" s="23"/>
      <c r="B339" s="23"/>
      <c r="C339" s="23"/>
      <c r="D339" s="23"/>
    </row>
    <row r="340" customFormat="false" ht="14" hidden="false" customHeight="false" outlineLevel="0" collapsed="false">
      <c r="A340" s="23"/>
      <c r="B340" s="23"/>
      <c r="C340" s="23"/>
      <c r="D340" s="23"/>
    </row>
    <row r="341" customFormat="false" ht="14" hidden="false" customHeight="false" outlineLevel="0" collapsed="false">
      <c r="A341" s="23"/>
      <c r="B341" s="23"/>
      <c r="C341" s="23"/>
      <c r="D341" s="23"/>
    </row>
    <row r="342" customFormat="false" ht="14" hidden="false" customHeight="false" outlineLevel="0" collapsed="false">
      <c r="A342" s="23"/>
      <c r="B342" s="23"/>
      <c r="C342" s="23"/>
      <c r="D342" s="23"/>
    </row>
    <row r="343" customFormat="false" ht="14" hidden="false" customHeight="false" outlineLevel="0" collapsed="false">
      <c r="A343" s="23"/>
      <c r="B343" s="23"/>
      <c r="C343" s="23"/>
      <c r="D343" s="23"/>
    </row>
    <row r="344" customFormat="false" ht="14" hidden="false" customHeight="false" outlineLevel="0" collapsed="false">
      <c r="A344" s="23"/>
      <c r="B344" s="23"/>
      <c r="C344" s="23"/>
      <c r="D344" s="23"/>
    </row>
    <row r="345" customFormat="false" ht="14" hidden="false" customHeight="false" outlineLevel="0" collapsed="false">
      <c r="A345" s="23"/>
      <c r="B345" s="23"/>
      <c r="C345" s="23"/>
      <c r="D345" s="23"/>
    </row>
    <row r="346" customFormat="false" ht="14" hidden="false" customHeight="false" outlineLevel="0" collapsed="false">
      <c r="A346" s="23"/>
      <c r="B346" s="23"/>
      <c r="C346" s="23"/>
      <c r="D346" s="23"/>
    </row>
    <row r="347" customFormat="false" ht="14" hidden="false" customHeight="false" outlineLevel="0" collapsed="false">
      <c r="A347" s="23"/>
      <c r="B347" s="23"/>
      <c r="C347" s="23"/>
      <c r="D347" s="23"/>
    </row>
    <row r="348" customFormat="false" ht="14" hidden="false" customHeight="false" outlineLevel="0" collapsed="false">
      <c r="A348" s="23"/>
      <c r="B348" s="23"/>
      <c r="C348" s="23"/>
      <c r="D348" s="23"/>
    </row>
    <row r="349" customFormat="false" ht="14" hidden="false" customHeight="false" outlineLevel="0" collapsed="false">
      <c r="A349" s="23"/>
      <c r="B349" s="23"/>
      <c r="C349" s="23"/>
      <c r="D349" s="23"/>
    </row>
    <row r="350" customFormat="false" ht="14" hidden="false" customHeight="false" outlineLevel="0" collapsed="false">
      <c r="A350" s="23"/>
      <c r="B350" s="23"/>
      <c r="C350" s="23"/>
      <c r="D350" s="23"/>
    </row>
    <row r="351" customFormat="false" ht="14" hidden="false" customHeight="false" outlineLevel="0" collapsed="false">
      <c r="A351" s="23"/>
      <c r="B351" s="23"/>
      <c r="C351" s="23"/>
      <c r="D351" s="23"/>
    </row>
    <row r="352" customFormat="false" ht="14" hidden="false" customHeight="false" outlineLevel="0" collapsed="false">
      <c r="A352" s="23"/>
      <c r="B352" s="23"/>
      <c r="C352" s="23"/>
      <c r="D352" s="23"/>
    </row>
    <row r="353" customFormat="false" ht="14" hidden="false" customHeight="false" outlineLevel="0" collapsed="false">
      <c r="A353" s="23"/>
      <c r="B353" s="23"/>
      <c r="C353" s="23"/>
      <c r="D353" s="23"/>
    </row>
    <row r="354" customFormat="false" ht="14" hidden="false" customHeight="false" outlineLevel="0" collapsed="false">
      <c r="A354" s="23"/>
      <c r="B354" s="23"/>
      <c r="C354" s="23"/>
      <c r="D354" s="23"/>
    </row>
    <row r="355" customFormat="false" ht="14" hidden="false" customHeight="false" outlineLevel="0" collapsed="false">
      <c r="A355" s="23"/>
      <c r="B355" s="23"/>
      <c r="C355" s="23"/>
      <c r="D355" s="23"/>
    </row>
    <row r="356" customFormat="false" ht="14" hidden="false" customHeight="false" outlineLevel="0" collapsed="false">
      <c r="A356" s="23"/>
      <c r="B356" s="23"/>
      <c r="C356" s="23"/>
      <c r="D356" s="23"/>
    </row>
    <row r="357" customFormat="false" ht="14" hidden="false" customHeight="false" outlineLevel="0" collapsed="false">
      <c r="A357" s="23"/>
      <c r="B357" s="23"/>
      <c r="C357" s="23"/>
      <c r="D357" s="23"/>
    </row>
    <row r="358" customFormat="false" ht="14" hidden="false" customHeight="false" outlineLevel="0" collapsed="false">
      <c r="A358" s="23"/>
      <c r="B358" s="23"/>
      <c r="C358" s="23"/>
      <c r="D358" s="23"/>
    </row>
    <row r="359" customFormat="false" ht="14" hidden="false" customHeight="false" outlineLevel="0" collapsed="false">
      <c r="A359" s="23"/>
      <c r="B359" s="23"/>
      <c r="C359" s="23"/>
      <c r="D359" s="23"/>
    </row>
    <row r="360" customFormat="false" ht="14" hidden="false" customHeight="false" outlineLevel="0" collapsed="false">
      <c r="A360" s="23"/>
      <c r="B360" s="23"/>
      <c r="C360" s="23"/>
      <c r="D360" s="23"/>
    </row>
    <row r="361" customFormat="false" ht="14" hidden="false" customHeight="false" outlineLevel="0" collapsed="false">
      <c r="A361" s="23"/>
      <c r="B361" s="23"/>
      <c r="C361" s="23"/>
      <c r="D361" s="23"/>
    </row>
    <row r="362" customFormat="false" ht="14" hidden="false" customHeight="false" outlineLevel="0" collapsed="false">
      <c r="A362" s="23"/>
      <c r="B362" s="23"/>
      <c r="C362" s="23"/>
      <c r="D362" s="23"/>
    </row>
    <row r="363" customFormat="false" ht="14" hidden="false" customHeight="false" outlineLevel="0" collapsed="false">
      <c r="A363" s="23"/>
      <c r="B363" s="23"/>
      <c r="C363" s="23"/>
      <c r="D363" s="23"/>
    </row>
    <row r="364" customFormat="false" ht="14" hidden="false" customHeight="false" outlineLevel="0" collapsed="false">
      <c r="A364" s="23"/>
      <c r="B364" s="23"/>
      <c r="C364" s="23"/>
      <c r="D364" s="23"/>
    </row>
    <row r="365" customFormat="false" ht="14" hidden="false" customHeight="false" outlineLevel="0" collapsed="false">
      <c r="A365" s="23"/>
      <c r="B365" s="23"/>
      <c r="C365" s="23"/>
      <c r="D365" s="23"/>
    </row>
    <row r="366" customFormat="false" ht="14" hidden="false" customHeight="false" outlineLevel="0" collapsed="false">
      <c r="A366" s="23"/>
      <c r="B366" s="23"/>
      <c r="C366" s="23"/>
      <c r="D366" s="23"/>
    </row>
    <row r="367" customFormat="false" ht="14" hidden="false" customHeight="false" outlineLevel="0" collapsed="false">
      <c r="A367" s="23"/>
      <c r="B367" s="23"/>
      <c r="C367" s="23"/>
      <c r="D367" s="23"/>
    </row>
    <row r="368" customFormat="false" ht="14" hidden="false" customHeight="false" outlineLevel="0" collapsed="false">
      <c r="A368" s="23"/>
      <c r="B368" s="23"/>
      <c r="C368" s="23"/>
      <c r="D368" s="23"/>
    </row>
    <row r="369" customFormat="false" ht="14" hidden="false" customHeight="false" outlineLevel="0" collapsed="false">
      <c r="A369" s="23"/>
      <c r="B369" s="23"/>
      <c r="C369" s="23"/>
      <c r="D369" s="23"/>
    </row>
    <row r="370" customFormat="false" ht="14" hidden="false" customHeight="false" outlineLevel="0" collapsed="false">
      <c r="A370" s="23"/>
      <c r="B370" s="23"/>
      <c r="C370" s="23"/>
      <c r="D370" s="23"/>
    </row>
    <row r="371" customFormat="false" ht="14" hidden="false" customHeight="false" outlineLevel="0" collapsed="false">
      <c r="A371" s="23"/>
      <c r="B371" s="23"/>
      <c r="C371" s="23"/>
      <c r="D371" s="23"/>
    </row>
    <row r="372" customFormat="false" ht="14" hidden="false" customHeight="false" outlineLevel="0" collapsed="false">
      <c r="A372" s="23"/>
      <c r="B372" s="23"/>
      <c r="C372" s="23"/>
      <c r="D372" s="23"/>
    </row>
    <row r="373" customFormat="false" ht="14" hidden="false" customHeight="false" outlineLevel="0" collapsed="false">
      <c r="A373" s="23"/>
      <c r="B373" s="23"/>
      <c r="C373" s="23"/>
      <c r="D373" s="23"/>
    </row>
    <row r="374" customFormat="false" ht="14" hidden="false" customHeight="false" outlineLevel="0" collapsed="false">
      <c r="A374" s="23"/>
      <c r="B374" s="23"/>
      <c r="C374" s="23"/>
      <c r="D374" s="23"/>
    </row>
    <row r="375" customFormat="false" ht="14" hidden="false" customHeight="false" outlineLevel="0" collapsed="false">
      <c r="A375" s="23"/>
      <c r="B375" s="23"/>
      <c r="C375" s="23"/>
      <c r="D375" s="23"/>
    </row>
    <row r="376" customFormat="false" ht="14" hidden="false" customHeight="false" outlineLevel="0" collapsed="false">
      <c r="A376" s="23"/>
      <c r="B376" s="23"/>
      <c r="C376" s="23"/>
      <c r="D376" s="23"/>
    </row>
    <row r="377" customFormat="false" ht="14" hidden="false" customHeight="false" outlineLevel="0" collapsed="false">
      <c r="A377" s="23"/>
      <c r="B377" s="23"/>
      <c r="C377" s="23"/>
      <c r="D377" s="23"/>
    </row>
    <row r="378" customFormat="false" ht="14" hidden="false" customHeight="false" outlineLevel="0" collapsed="false">
      <c r="A378" s="23"/>
      <c r="B378" s="23"/>
      <c r="C378" s="23"/>
      <c r="D378" s="23"/>
    </row>
    <row r="379" customFormat="false" ht="14" hidden="false" customHeight="false" outlineLevel="0" collapsed="false">
      <c r="A379" s="23"/>
      <c r="B379" s="23"/>
      <c r="C379" s="23"/>
      <c r="D379" s="23"/>
    </row>
    <row r="380" customFormat="false" ht="14" hidden="false" customHeight="false" outlineLevel="0" collapsed="false">
      <c r="A380" s="23"/>
      <c r="B380" s="23"/>
      <c r="C380" s="23"/>
      <c r="D380" s="23"/>
    </row>
    <row r="381" customFormat="false" ht="14" hidden="false" customHeight="false" outlineLevel="0" collapsed="false">
      <c r="A381" s="23"/>
      <c r="B381" s="23"/>
      <c r="C381" s="23"/>
      <c r="D381" s="23"/>
    </row>
    <row r="382" customFormat="false" ht="14" hidden="false" customHeight="false" outlineLevel="0" collapsed="false">
      <c r="A382" s="23"/>
      <c r="B382" s="23"/>
      <c r="C382" s="23"/>
      <c r="D382" s="23"/>
    </row>
    <row r="383" customFormat="false" ht="14" hidden="false" customHeight="false" outlineLevel="0" collapsed="false">
      <c r="A383" s="23"/>
      <c r="B383" s="23"/>
      <c r="C383" s="23"/>
      <c r="D383" s="23"/>
    </row>
    <row r="384" customFormat="false" ht="14" hidden="false" customHeight="false" outlineLevel="0" collapsed="false">
      <c r="A384" s="23"/>
      <c r="B384" s="23"/>
      <c r="C384" s="23"/>
      <c r="D384" s="23"/>
    </row>
    <row r="385" customFormat="false" ht="14" hidden="false" customHeight="false" outlineLevel="0" collapsed="false">
      <c r="A385" s="23"/>
      <c r="B385" s="23"/>
      <c r="C385" s="23"/>
      <c r="D385" s="23"/>
    </row>
    <row r="386" customFormat="false" ht="14" hidden="false" customHeight="false" outlineLevel="0" collapsed="false">
      <c r="A386" s="23"/>
      <c r="B386" s="23"/>
      <c r="C386" s="23"/>
      <c r="D386" s="23"/>
    </row>
    <row r="387" customFormat="false" ht="14" hidden="false" customHeight="false" outlineLevel="0" collapsed="false">
      <c r="A387" s="23"/>
      <c r="B387" s="23"/>
      <c r="C387" s="23"/>
      <c r="D387" s="23"/>
    </row>
    <row r="388" customFormat="false" ht="14" hidden="false" customHeight="false" outlineLevel="0" collapsed="false">
      <c r="A388" s="23"/>
      <c r="B388" s="23"/>
      <c r="C388" s="23"/>
      <c r="D388" s="23"/>
    </row>
    <row r="389" customFormat="false" ht="14" hidden="false" customHeight="false" outlineLevel="0" collapsed="false">
      <c r="A389" s="23"/>
      <c r="B389" s="23"/>
      <c r="C389" s="23"/>
      <c r="D389" s="23"/>
    </row>
    <row r="390" customFormat="false" ht="14" hidden="false" customHeight="false" outlineLevel="0" collapsed="false">
      <c r="A390" s="23"/>
      <c r="B390" s="23"/>
      <c r="C390" s="23"/>
      <c r="D390" s="23"/>
    </row>
    <row r="391" customFormat="false" ht="14" hidden="false" customHeight="false" outlineLevel="0" collapsed="false">
      <c r="A391" s="23"/>
      <c r="B391" s="23"/>
      <c r="C391" s="23"/>
      <c r="D391" s="23"/>
    </row>
    <row r="392" customFormat="false" ht="14" hidden="false" customHeight="false" outlineLevel="0" collapsed="false">
      <c r="A392" s="23"/>
      <c r="B392" s="23"/>
      <c r="C392" s="23"/>
      <c r="D392" s="23"/>
    </row>
    <row r="393" customFormat="false" ht="14" hidden="false" customHeight="false" outlineLevel="0" collapsed="false">
      <c r="A393" s="23"/>
      <c r="B393" s="23"/>
      <c r="C393" s="23"/>
      <c r="D393" s="23"/>
    </row>
    <row r="394" customFormat="false" ht="14" hidden="false" customHeight="false" outlineLevel="0" collapsed="false">
      <c r="A394" s="23"/>
      <c r="B394" s="23"/>
      <c r="C394" s="23"/>
      <c r="D394" s="23"/>
    </row>
    <row r="395" customFormat="false" ht="14" hidden="false" customHeight="false" outlineLevel="0" collapsed="false">
      <c r="A395" s="23"/>
      <c r="B395" s="23"/>
      <c r="C395" s="23"/>
      <c r="D395" s="23"/>
    </row>
    <row r="396" customFormat="false" ht="14" hidden="false" customHeight="false" outlineLevel="0" collapsed="false">
      <c r="A396" s="23"/>
      <c r="B396" s="23"/>
      <c r="C396" s="23"/>
      <c r="D396" s="23"/>
    </row>
    <row r="397" customFormat="false" ht="14" hidden="false" customHeight="false" outlineLevel="0" collapsed="false">
      <c r="A397" s="23"/>
      <c r="B397" s="23"/>
      <c r="C397" s="23"/>
      <c r="D397" s="23"/>
    </row>
    <row r="398" customFormat="false" ht="14" hidden="false" customHeight="false" outlineLevel="0" collapsed="false">
      <c r="A398" s="23"/>
      <c r="B398" s="23"/>
      <c r="C398" s="23"/>
      <c r="D398" s="23"/>
    </row>
    <row r="399" customFormat="false" ht="14" hidden="false" customHeight="false" outlineLevel="0" collapsed="false">
      <c r="A399" s="23"/>
      <c r="B399" s="23"/>
      <c r="C399" s="23"/>
      <c r="D399" s="23"/>
    </row>
    <row r="400" customFormat="false" ht="14" hidden="false" customHeight="false" outlineLevel="0" collapsed="false">
      <c r="A400" s="23"/>
      <c r="B400" s="23"/>
      <c r="C400" s="23"/>
      <c r="D400" s="23"/>
    </row>
    <row r="401" customFormat="false" ht="14" hidden="false" customHeight="false" outlineLevel="0" collapsed="false">
      <c r="A401" s="23"/>
      <c r="B401" s="23"/>
      <c r="C401" s="23"/>
      <c r="D401" s="23"/>
    </row>
    <row r="402" customFormat="false" ht="14" hidden="false" customHeight="false" outlineLevel="0" collapsed="false">
      <c r="A402" s="23"/>
      <c r="B402" s="23"/>
      <c r="C402" s="23"/>
      <c r="D402" s="23"/>
    </row>
    <row r="403" customFormat="false" ht="14" hidden="false" customHeight="false" outlineLevel="0" collapsed="false">
      <c r="A403" s="23"/>
      <c r="B403" s="23"/>
      <c r="C403" s="23"/>
      <c r="D403" s="23"/>
    </row>
    <row r="404" customFormat="false" ht="14" hidden="false" customHeight="false" outlineLevel="0" collapsed="false">
      <c r="A404" s="23"/>
      <c r="B404" s="23"/>
      <c r="C404" s="23"/>
      <c r="D404" s="23"/>
    </row>
    <row r="405" customFormat="false" ht="14" hidden="false" customHeight="false" outlineLevel="0" collapsed="false">
      <c r="A405" s="23"/>
      <c r="B405" s="23"/>
      <c r="C405" s="23"/>
      <c r="D405" s="23"/>
    </row>
    <row r="406" customFormat="false" ht="14" hidden="false" customHeight="false" outlineLevel="0" collapsed="false">
      <c r="A406" s="23"/>
      <c r="B406" s="23"/>
      <c r="C406" s="23"/>
      <c r="D406" s="23"/>
    </row>
    <row r="407" customFormat="false" ht="14" hidden="false" customHeight="false" outlineLevel="0" collapsed="false">
      <c r="A407" s="23"/>
      <c r="B407" s="23"/>
      <c r="C407" s="23"/>
      <c r="D407" s="23"/>
    </row>
    <row r="408" customFormat="false" ht="14" hidden="false" customHeight="false" outlineLevel="0" collapsed="false">
      <c r="A408" s="23"/>
      <c r="B408" s="23"/>
      <c r="C408" s="23"/>
      <c r="D408" s="23"/>
    </row>
    <row r="409" customFormat="false" ht="14" hidden="false" customHeight="false" outlineLevel="0" collapsed="false">
      <c r="A409" s="23"/>
      <c r="B409" s="23"/>
      <c r="C409" s="23"/>
      <c r="D409" s="23"/>
    </row>
    <row r="410" customFormat="false" ht="14" hidden="false" customHeight="false" outlineLevel="0" collapsed="false">
      <c r="A410" s="23"/>
      <c r="B410" s="23"/>
      <c r="C410" s="23"/>
      <c r="D410" s="23"/>
    </row>
    <row r="411" customFormat="false" ht="14" hidden="false" customHeight="false" outlineLevel="0" collapsed="false">
      <c r="A411" s="23"/>
      <c r="B411" s="23"/>
      <c r="C411" s="23"/>
      <c r="D411" s="23"/>
    </row>
    <row r="412" customFormat="false" ht="14" hidden="false" customHeight="false" outlineLevel="0" collapsed="false">
      <c r="A412" s="23"/>
      <c r="B412" s="23"/>
      <c r="C412" s="23"/>
      <c r="D412" s="23"/>
    </row>
    <row r="413" customFormat="false" ht="14" hidden="false" customHeight="false" outlineLevel="0" collapsed="false">
      <c r="A413" s="23"/>
      <c r="B413" s="23"/>
      <c r="C413" s="23"/>
      <c r="D413" s="23"/>
    </row>
    <row r="414" customFormat="false" ht="14" hidden="false" customHeight="false" outlineLevel="0" collapsed="false">
      <c r="A414" s="23"/>
      <c r="B414" s="23"/>
      <c r="C414" s="23"/>
      <c r="D414" s="23"/>
    </row>
    <row r="415" customFormat="false" ht="14" hidden="false" customHeight="false" outlineLevel="0" collapsed="false">
      <c r="A415" s="23"/>
      <c r="B415" s="23"/>
      <c r="C415" s="23"/>
      <c r="D415" s="23"/>
    </row>
    <row r="416" customFormat="false" ht="14" hidden="false" customHeight="false" outlineLevel="0" collapsed="false">
      <c r="A416" s="23"/>
      <c r="B416" s="23"/>
      <c r="C416" s="23"/>
      <c r="D416" s="23"/>
    </row>
    <row r="417" customFormat="false" ht="14" hidden="false" customHeight="false" outlineLevel="0" collapsed="false">
      <c r="A417" s="23"/>
      <c r="B417" s="23"/>
      <c r="C417" s="23"/>
      <c r="D417" s="23"/>
    </row>
    <row r="418" customFormat="false" ht="14" hidden="false" customHeight="false" outlineLevel="0" collapsed="false">
      <c r="A418" s="23"/>
      <c r="B418" s="23"/>
      <c r="C418" s="23"/>
      <c r="D418" s="23"/>
    </row>
    <row r="419" customFormat="false" ht="14" hidden="false" customHeight="false" outlineLevel="0" collapsed="false">
      <c r="A419" s="23"/>
      <c r="B419" s="23"/>
      <c r="C419" s="23"/>
      <c r="D419" s="23"/>
    </row>
    <row r="420" customFormat="false" ht="14" hidden="false" customHeight="false" outlineLevel="0" collapsed="false">
      <c r="A420" s="23"/>
      <c r="B420" s="23"/>
      <c r="C420" s="23"/>
      <c r="D420" s="23"/>
    </row>
    <row r="421" customFormat="false" ht="14" hidden="false" customHeight="false" outlineLevel="0" collapsed="false">
      <c r="A421" s="23"/>
      <c r="B421" s="23"/>
      <c r="C421" s="23"/>
      <c r="D421" s="23"/>
    </row>
    <row r="422" customFormat="false" ht="14" hidden="false" customHeight="false" outlineLevel="0" collapsed="false">
      <c r="A422" s="23"/>
      <c r="B422" s="23"/>
      <c r="C422" s="23"/>
      <c r="D422" s="23"/>
    </row>
    <row r="423" customFormat="false" ht="14" hidden="false" customHeight="false" outlineLevel="0" collapsed="false">
      <c r="A423" s="23"/>
      <c r="B423" s="23"/>
      <c r="C423" s="23"/>
      <c r="D423" s="23"/>
    </row>
    <row r="424" customFormat="false" ht="14" hidden="false" customHeight="false" outlineLevel="0" collapsed="false">
      <c r="A424" s="23"/>
      <c r="B424" s="23"/>
      <c r="C424" s="23"/>
      <c r="D424" s="23"/>
    </row>
    <row r="425" customFormat="false" ht="14" hidden="false" customHeight="false" outlineLevel="0" collapsed="false">
      <c r="A425" s="23"/>
      <c r="B425" s="23"/>
      <c r="C425" s="23"/>
      <c r="D425" s="23"/>
    </row>
    <row r="426" customFormat="false" ht="14" hidden="false" customHeight="false" outlineLevel="0" collapsed="false">
      <c r="A426" s="23"/>
      <c r="B426" s="23"/>
      <c r="C426" s="23"/>
      <c r="D426" s="23"/>
    </row>
    <row r="427" customFormat="false" ht="14" hidden="false" customHeight="false" outlineLevel="0" collapsed="false">
      <c r="A427" s="23"/>
      <c r="B427" s="23"/>
      <c r="C427" s="23"/>
      <c r="D427" s="23"/>
    </row>
    <row r="428" customFormat="false" ht="14" hidden="false" customHeight="false" outlineLevel="0" collapsed="false">
      <c r="A428" s="23"/>
      <c r="B428" s="23"/>
      <c r="C428" s="23"/>
      <c r="D428" s="23"/>
    </row>
    <row r="429" customFormat="false" ht="14" hidden="false" customHeight="false" outlineLevel="0" collapsed="false">
      <c r="A429" s="23"/>
      <c r="B429" s="23"/>
      <c r="C429" s="23"/>
      <c r="D429" s="23"/>
    </row>
    <row r="430" customFormat="false" ht="14" hidden="false" customHeight="false" outlineLevel="0" collapsed="false">
      <c r="A430" s="23"/>
      <c r="B430" s="23"/>
      <c r="C430" s="23"/>
      <c r="D430" s="23"/>
    </row>
    <row r="431" customFormat="false" ht="14" hidden="false" customHeight="false" outlineLevel="0" collapsed="false">
      <c r="A431" s="23"/>
      <c r="B431" s="23"/>
      <c r="C431" s="23"/>
      <c r="D431" s="23"/>
    </row>
    <row r="432" customFormat="false" ht="14" hidden="false" customHeight="false" outlineLevel="0" collapsed="false">
      <c r="A432" s="23"/>
      <c r="B432" s="23"/>
      <c r="C432" s="23"/>
      <c r="D432" s="23"/>
    </row>
    <row r="433" customFormat="false" ht="14" hidden="false" customHeight="false" outlineLevel="0" collapsed="false">
      <c r="A433" s="23"/>
      <c r="B433" s="23"/>
      <c r="C433" s="23"/>
      <c r="D433" s="23"/>
    </row>
    <row r="434" customFormat="false" ht="14" hidden="false" customHeight="false" outlineLevel="0" collapsed="false">
      <c r="A434" s="23"/>
      <c r="B434" s="23"/>
      <c r="C434" s="23"/>
      <c r="D434" s="23"/>
    </row>
    <row r="435" customFormat="false" ht="14" hidden="false" customHeight="false" outlineLevel="0" collapsed="false">
      <c r="A435" s="23"/>
      <c r="B435" s="23"/>
      <c r="C435" s="23"/>
      <c r="D435" s="23"/>
    </row>
    <row r="436" customFormat="false" ht="14" hidden="false" customHeight="false" outlineLevel="0" collapsed="false">
      <c r="A436" s="23"/>
      <c r="B436" s="23"/>
      <c r="C436" s="23"/>
      <c r="D436" s="23"/>
    </row>
    <row r="437" customFormat="false" ht="14" hidden="false" customHeight="false" outlineLevel="0" collapsed="false">
      <c r="A437" s="23"/>
      <c r="B437" s="23"/>
      <c r="C437" s="23"/>
      <c r="D437" s="23"/>
    </row>
    <row r="438" customFormat="false" ht="14" hidden="false" customHeight="false" outlineLevel="0" collapsed="false">
      <c r="A438" s="23"/>
      <c r="B438" s="23"/>
      <c r="C438" s="23"/>
      <c r="D438" s="23"/>
    </row>
    <row r="439" customFormat="false" ht="14" hidden="false" customHeight="false" outlineLevel="0" collapsed="false">
      <c r="A439" s="23"/>
      <c r="B439" s="23"/>
      <c r="C439" s="23"/>
      <c r="D439" s="23"/>
    </row>
    <row r="440" customFormat="false" ht="14" hidden="false" customHeight="false" outlineLevel="0" collapsed="false">
      <c r="A440" s="23"/>
      <c r="B440" s="23"/>
      <c r="C440" s="23"/>
      <c r="D440" s="23"/>
    </row>
    <row r="441" customFormat="false" ht="14" hidden="false" customHeight="false" outlineLevel="0" collapsed="false">
      <c r="A441" s="23"/>
      <c r="B441" s="23"/>
      <c r="C441" s="23"/>
      <c r="D441" s="23"/>
    </row>
    <row r="442" customFormat="false" ht="14" hidden="false" customHeight="false" outlineLevel="0" collapsed="false">
      <c r="A442" s="23"/>
      <c r="B442" s="23"/>
      <c r="C442" s="23"/>
      <c r="D442" s="23"/>
    </row>
    <row r="443" customFormat="false" ht="14" hidden="false" customHeight="false" outlineLevel="0" collapsed="false">
      <c r="A443" s="23"/>
      <c r="B443" s="23"/>
      <c r="C443" s="23"/>
      <c r="D443" s="23"/>
    </row>
    <row r="444" customFormat="false" ht="14" hidden="false" customHeight="false" outlineLevel="0" collapsed="false">
      <c r="A444" s="23"/>
      <c r="B444" s="23"/>
      <c r="C444" s="23"/>
      <c r="D444" s="23"/>
    </row>
    <row r="445" customFormat="false" ht="14" hidden="false" customHeight="false" outlineLevel="0" collapsed="false">
      <c r="A445" s="23"/>
      <c r="B445" s="23"/>
      <c r="C445" s="23"/>
      <c r="D445" s="23"/>
    </row>
    <row r="446" customFormat="false" ht="14" hidden="false" customHeight="false" outlineLevel="0" collapsed="false">
      <c r="A446" s="23"/>
      <c r="B446" s="23"/>
      <c r="C446" s="23"/>
      <c r="D446" s="23"/>
    </row>
    <row r="447" customFormat="false" ht="14" hidden="false" customHeight="false" outlineLevel="0" collapsed="false">
      <c r="A447" s="23"/>
      <c r="B447" s="23"/>
      <c r="C447" s="23"/>
      <c r="D447" s="23"/>
    </row>
    <row r="448" customFormat="false" ht="14" hidden="false" customHeight="false" outlineLevel="0" collapsed="false">
      <c r="A448" s="23"/>
      <c r="B448" s="23"/>
      <c r="C448" s="23"/>
      <c r="D448" s="23"/>
    </row>
    <row r="449" customFormat="false" ht="14" hidden="false" customHeight="false" outlineLevel="0" collapsed="false">
      <c r="A449" s="23"/>
      <c r="B449" s="23"/>
      <c r="C449" s="23"/>
      <c r="D449" s="23"/>
    </row>
    <row r="450" customFormat="false" ht="14" hidden="false" customHeight="false" outlineLevel="0" collapsed="false">
      <c r="A450" s="23"/>
      <c r="B450" s="23"/>
      <c r="C450" s="23"/>
      <c r="D450" s="23"/>
    </row>
    <row r="451" customFormat="false" ht="14" hidden="false" customHeight="false" outlineLevel="0" collapsed="false">
      <c r="A451" s="23"/>
      <c r="B451" s="23"/>
      <c r="C451" s="23"/>
      <c r="D451" s="23"/>
    </row>
    <row r="452" customFormat="false" ht="14" hidden="false" customHeight="false" outlineLevel="0" collapsed="false">
      <c r="A452" s="23"/>
      <c r="B452" s="23"/>
      <c r="C452" s="23"/>
      <c r="D452" s="23"/>
    </row>
    <row r="453" customFormat="false" ht="14" hidden="false" customHeight="false" outlineLevel="0" collapsed="false">
      <c r="A453" s="23"/>
      <c r="B453" s="23"/>
      <c r="C453" s="23"/>
      <c r="D453" s="23"/>
    </row>
    <row r="454" customFormat="false" ht="14" hidden="false" customHeight="false" outlineLevel="0" collapsed="false">
      <c r="A454" s="23"/>
      <c r="B454" s="23"/>
      <c r="C454" s="23"/>
      <c r="D454" s="23"/>
    </row>
    <row r="455" customFormat="false" ht="14" hidden="false" customHeight="false" outlineLevel="0" collapsed="false">
      <c r="A455" s="23"/>
      <c r="B455" s="23"/>
      <c r="C455" s="23"/>
      <c r="D455" s="23"/>
    </row>
    <row r="456" customFormat="false" ht="14" hidden="false" customHeight="false" outlineLevel="0" collapsed="false">
      <c r="A456" s="23"/>
      <c r="B456" s="23"/>
      <c r="C456" s="23"/>
      <c r="D456" s="23"/>
    </row>
    <row r="457" customFormat="false" ht="14" hidden="false" customHeight="false" outlineLevel="0" collapsed="false">
      <c r="A457" s="23"/>
      <c r="B457" s="23"/>
      <c r="C457" s="23"/>
      <c r="D457" s="23"/>
    </row>
    <row r="458" customFormat="false" ht="14" hidden="false" customHeight="false" outlineLevel="0" collapsed="false">
      <c r="A458" s="23"/>
      <c r="B458" s="23"/>
      <c r="C458" s="23"/>
      <c r="D458" s="23"/>
    </row>
    <row r="459" customFormat="false" ht="14" hidden="false" customHeight="false" outlineLevel="0" collapsed="false">
      <c r="A459" s="23"/>
      <c r="B459" s="23"/>
      <c r="C459" s="23"/>
      <c r="D459" s="23"/>
    </row>
    <row r="460" customFormat="false" ht="14" hidden="false" customHeight="false" outlineLevel="0" collapsed="false">
      <c r="A460" s="23"/>
      <c r="B460" s="23"/>
      <c r="C460" s="23"/>
      <c r="D460" s="23"/>
    </row>
    <row r="461" customFormat="false" ht="14" hidden="false" customHeight="false" outlineLevel="0" collapsed="false">
      <c r="A461" s="23"/>
      <c r="B461" s="23"/>
      <c r="C461" s="23"/>
      <c r="D461" s="23"/>
    </row>
    <row r="462" customFormat="false" ht="14" hidden="false" customHeight="false" outlineLevel="0" collapsed="false">
      <c r="A462" s="23"/>
      <c r="B462" s="23"/>
      <c r="C462" s="23"/>
      <c r="D462" s="23"/>
    </row>
    <row r="463" customFormat="false" ht="14" hidden="false" customHeight="false" outlineLevel="0" collapsed="false">
      <c r="A463" s="23"/>
      <c r="B463" s="23"/>
      <c r="C463" s="23"/>
      <c r="D463" s="23"/>
    </row>
    <row r="464" customFormat="false" ht="14" hidden="false" customHeight="false" outlineLevel="0" collapsed="false">
      <c r="A464" s="23"/>
      <c r="B464" s="23"/>
      <c r="C464" s="23"/>
      <c r="D464" s="23"/>
    </row>
    <row r="465" customFormat="false" ht="14" hidden="false" customHeight="false" outlineLevel="0" collapsed="false">
      <c r="A465" s="23"/>
      <c r="B465" s="23"/>
      <c r="C465" s="23"/>
      <c r="D465" s="23"/>
    </row>
    <row r="466" customFormat="false" ht="14" hidden="false" customHeight="false" outlineLevel="0" collapsed="false">
      <c r="A466" s="23"/>
      <c r="B466" s="23"/>
      <c r="C466" s="23"/>
      <c r="D466" s="23"/>
    </row>
    <row r="467" customFormat="false" ht="14" hidden="false" customHeight="false" outlineLevel="0" collapsed="false">
      <c r="A467" s="23"/>
      <c r="B467" s="23"/>
      <c r="C467" s="23"/>
      <c r="D467" s="23"/>
    </row>
    <row r="468" customFormat="false" ht="14" hidden="false" customHeight="false" outlineLevel="0" collapsed="false">
      <c r="A468" s="23"/>
      <c r="B468" s="23"/>
      <c r="C468" s="23"/>
      <c r="D468" s="23"/>
    </row>
    <row r="469" customFormat="false" ht="14" hidden="false" customHeight="false" outlineLevel="0" collapsed="false">
      <c r="A469" s="23"/>
      <c r="B469" s="23"/>
      <c r="C469" s="23"/>
      <c r="D469" s="23"/>
    </row>
    <row r="470" customFormat="false" ht="14" hidden="false" customHeight="false" outlineLevel="0" collapsed="false">
      <c r="A470" s="23"/>
      <c r="B470" s="23"/>
      <c r="C470" s="23"/>
      <c r="D470" s="23"/>
    </row>
    <row r="471" customFormat="false" ht="14" hidden="false" customHeight="false" outlineLevel="0" collapsed="false">
      <c r="A471" s="23"/>
      <c r="B471" s="23"/>
      <c r="C471" s="23"/>
      <c r="D471" s="23"/>
    </row>
    <row r="472" customFormat="false" ht="14" hidden="false" customHeight="false" outlineLevel="0" collapsed="false">
      <c r="A472" s="23"/>
      <c r="B472" s="23"/>
      <c r="C472" s="23"/>
      <c r="D472" s="23"/>
    </row>
    <row r="473" customFormat="false" ht="14" hidden="false" customHeight="false" outlineLevel="0" collapsed="false">
      <c r="A473" s="23"/>
      <c r="B473" s="23"/>
      <c r="C473" s="23"/>
      <c r="D473" s="23"/>
    </row>
    <row r="474" customFormat="false" ht="14" hidden="false" customHeight="false" outlineLevel="0" collapsed="false">
      <c r="A474" s="23"/>
      <c r="B474" s="23"/>
      <c r="C474" s="23"/>
      <c r="D474" s="23"/>
    </row>
    <row r="475" customFormat="false" ht="14" hidden="false" customHeight="false" outlineLevel="0" collapsed="false">
      <c r="A475" s="23"/>
      <c r="B475" s="23"/>
      <c r="C475" s="23"/>
      <c r="D475" s="23"/>
    </row>
    <row r="476" customFormat="false" ht="14" hidden="false" customHeight="false" outlineLevel="0" collapsed="false">
      <c r="A476" s="23"/>
      <c r="B476" s="23"/>
      <c r="C476" s="23"/>
      <c r="D476" s="23"/>
    </row>
    <row r="477" customFormat="false" ht="14" hidden="false" customHeight="false" outlineLevel="0" collapsed="false">
      <c r="A477" s="23"/>
      <c r="B477" s="23"/>
      <c r="C477" s="23"/>
      <c r="D477" s="23"/>
    </row>
    <row r="478" customFormat="false" ht="14" hidden="false" customHeight="false" outlineLevel="0" collapsed="false">
      <c r="A478" s="23"/>
      <c r="B478" s="23"/>
      <c r="C478" s="23"/>
      <c r="D478" s="23"/>
    </row>
    <row r="479" customFormat="false" ht="14" hidden="false" customHeight="false" outlineLevel="0" collapsed="false">
      <c r="A479" s="23"/>
      <c r="B479" s="23"/>
      <c r="C479" s="23"/>
      <c r="D479" s="23"/>
    </row>
    <row r="480" customFormat="false" ht="14" hidden="false" customHeight="false" outlineLevel="0" collapsed="false">
      <c r="A480" s="23"/>
      <c r="B480" s="23"/>
      <c r="C480" s="23"/>
      <c r="D480" s="23"/>
    </row>
    <row r="481" customFormat="false" ht="14" hidden="false" customHeight="false" outlineLevel="0" collapsed="false">
      <c r="A481" s="23"/>
      <c r="B481" s="23"/>
      <c r="C481" s="23"/>
      <c r="D481" s="23"/>
    </row>
    <row r="482" customFormat="false" ht="14" hidden="false" customHeight="false" outlineLevel="0" collapsed="false">
      <c r="A482" s="23"/>
      <c r="B482" s="23"/>
      <c r="C482" s="23"/>
      <c r="D482" s="23"/>
    </row>
    <row r="483" customFormat="false" ht="14" hidden="false" customHeight="false" outlineLevel="0" collapsed="false">
      <c r="A483" s="23"/>
      <c r="B483" s="23"/>
      <c r="C483" s="23"/>
      <c r="D483" s="23"/>
    </row>
    <row r="484" customFormat="false" ht="14" hidden="false" customHeight="false" outlineLevel="0" collapsed="false">
      <c r="A484" s="23"/>
      <c r="B484" s="23"/>
      <c r="C484" s="23"/>
      <c r="D484" s="23"/>
    </row>
    <row r="485" customFormat="false" ht="14" hidden="false" customHeight="false" outlineLevel="0" collapsed="false">
      <c r="A485" s="23"/>
      <c r="B485" s="23"/>
      <c r="C485" s="23"/>
      <c r="D485" s="23"/>
    </row>
    <row r="486" customFormat="false" ht="14" hidden="false" customHeight="false" outlineLevel="0" collapsed="false">
      <c r="A486" s="23"/>
      <c r="B486" s="23"/>
      <c r="C486" s="23"/>
      <c r="D486" s="23"/>
    </row>
    <row r="487" customFormat="false" ht="14" hidden="false" customHeight="false" outlineLevel="0" collapsed="false">
      <c r="A487" s="23"/>
      <c r="B487" s="23"/>
      <c r="C487" s="23"/>
      <c r="D487" s="23"/>
    </row>
    <row r="488" customFormat="false" ht="14" hidden="false" customHeight="false" outlineLevel="0" collapsed="false">
      <c r="A488" s="23"/>
      <c r="B488" s="23"/>
      <c r="C488" s="23"/>
      <c r="D488" s="23"/>
    </row>
    <row r="489" customFormat="false" ht="14" hidden="false" customHeight="false" outlineLevel="0" collapsed="false">
      <c r="A489" s="23"/>
      <c r="B489" s="23"/>
      <c r="C489" s="23"/>
      <c r="D489" s="23"/>
    </row>
    <row r="490" customFormat="false" ht="14" hidden="false" customHeight="false" outlineLevel="0" collapsed="false">
      <c r="A490" s="23"/>
      <c r="B490" s="23"/>
      <c r="C490" s="23"/>
      <c r="D490" s="23"/>
    </row>
    <row r="491" customFormat="false" ht="14" hidden="false" customHeight="false" outlineLevel="0" collapsed="false">
      <c r="A491" s="23"/>
      <c r="B491" s="23"/>
      <c r="C491" s="23"/>
      <c r="D491" s="23"/>
    </row>
    <row r="492" customFormat="false" ht="14" hidden="false" customHeight="false" outlineLevel="0" collapsed="false">
      <c r="A492" s="23"/>
      <c r="B492" s="23"/>
      <c r="C492" s="23"/>
      <c r="D492" s="23"/>
    </row>
    <row r="493" customFormat="false" ht="14" hidden="false" customHeight="false" outlineLevel="0" collapsed="false">
      <c r="A493" s="23"/>
      <c r="B493" s="23"/>
      <c r="C493" s="23"/>
      <c r="D493" s="23"/>
    </row>
    <row r="494" customFormat="false" ht="14" hidden="false" customHeight="false" outlineLevel="0" collapsed="false">
      <c r="A494" s="23"/>
      <c r="B494" s="23"/>
      <c r="C494" s="23"/>
      <c r="D494" s="23"/>
    </row>
    <row r="495" customFormat="false" ht="14" hidden="false" customHeight="false" outlineLevel="0" collapsed="false">
      <c r="A495" s="23"/>
      <c r="B495" s="23"/>
      <c r="C495" s="23"/>
      <c r="D495" s="23"/>
    </row>
    <row r="496" customFormat="false" ht="14" hidden="false" customHeight="false" outlineLevel="0" collapsed="false">
      <c r="A496" s="23"/>
      <c r="B496" s="23"/>
      <c r="C496" s="23"/>
      <c r="D496" s="23"/>
    </row>
    <row r="497" customFormat="false" ht="14" hidden="false" customHeight="false" outlineLevel="0" collapsed="false">
      <c r="A497" s="23"/>
      <c r="B497" s="23"/>
      <c r="C497" s="23"/>
      <c r="D497" s="23"/>
    </row>
    <row r="498" customFormat="false" ht="14" hidden="false" customHeight="false" outlineLevel="0" collapsed="false">
      <c r="A498" s="23"/>
      <c r="B498" s="23"/>
      <c r="C498" s="23"/>
      <c r="D498" s="23"/>
    </row>
    <row r="499" customFormat="false" ht="14" hidden="false" customHeight="false" outlineLevel="0" collapsed="false">
      <c r="A499" s="23"/>
      <c r="B499" s="23"/>
      <c r="C499" s="23"/>
      <c r="D499" s="23"/>
    </row>
    <row r="500" customFormat="false" ht="14" hidden="false" customHeight="false" outlineLevel="0" collapsed="false">
      <c r="A500" s="23"/>
      <c r="B500" s="23"/>
      <c r="C500" s="23"/>
      <c r="D500" s="23"/>
    </row>
    <row r="501" customFormat="false" ht="14" hidden="false" customHeight="false" outlineLevel="0" collapsed="false">
      <c r="A501" s="23"/>
      <c r="B501" s="23"/>
      <c r="C501" s="23"/>
      <c r="D501" s="23"/>
    </row>
    <row r="502" customFormat="false" ht="14" hidden="false" customHeight="false" outlineLevel="0" collapsed="false">
      <c r="A502" s="23"/>
      <c r="B502" s="23"/>
      <c r="C502" s="23"/>
      <c r="D502" s="23"/>
    </row>
    <row r="503" customFormat="false" ht="14" hidden="false" customHeight="false" outlineLevel="0" collapsed="false">
      <c r="A503" s="23"/>
      <c r="B503" s="23"/>
      <c r="C503" s="23"/>
      <c r="D503" s="23"/>
    </row>
    <row r="504" customFormat="false" ht="14" hidden="false" customHeight="false" outlineLevel="0" collapsed="false">
      <c r="A504" s="23"/>
      <c r="B504" s="23"/>
      <c r="C504" s="23"/>
      <c r="D504" s="23"/>
    </row>
    <row r="505" customFormat="false" ht="14" hidden="false" customHeight="false" outlineLevel="0" collapsed="false">
      <c r="A505" s="23"/>
      <c r="B505" s="23"/>
      <c r="C505" s="23"/>
      <c r="D505" s="23"/>
    </row>
    <row r="506" customFormat="false" ht="14" hidden="false" customHeight="false" outlineLevel="0" collapsed="false">
      <c r="A506" s="23"/>
      <c r="B506" s="23"/>
      <c r="C506" s="23"/>
      <c r="D506" s="23"/>
    </row>
    <row r="507" customFormat="false" ht="14" hidden="false" customHeight="false" outlineLevel="0" collapsed="false">
      <c r="A507" s="23"/>
      <c r="B507" s="23"/>
      <c r="C507" s="23"/>
      <c r="D507" s="23"/>
    </row>
    <row r="508" customFormat="false" ht="14" hidden="false" customHeight="false" outlineLevel="0" collapsed="false">
      <c r="A508" s="23"/>
      <c r="B508" s="23"/>
      <c r="C508" s="23"/>
      <c r="D508" s="23"/>
    </row>
    <row r="509" customFormat="false" ht="14" hidden="false" customHeight="false" outlineLevel="0" collapsed="false">
      <c r="A509" s="23"/>
      <c r="B509" s="23"/>
      <c r="C509" s="23"/>
      <c r="D509" s="23"/>
    </row>
    <row r="510" customFormat="false" ht="14" hidden="false" customHeight="false" outlineLevel="0" collapsed="false">
      <c r="A510" s="23"/>
      <c r="B510" s="23"/>
      <c r="C510" s="23"/>
      <c r="D510" s="23"/>
    </row>
    <row r="511" customFormat="false" ht="14" hidden="false" customHeight="false" outlineLevel="0" collapsed="false">
      <c r="A511" s="23"/>
      <c r="B511" s="23"/>
      <c r="C511" s="23"/>
      <c r="D511" s="23"/>
    </row>
    <row r="512" customFormat="false" ht="14" hidden="false" customHeight="false" outlineLevel="0" collapsed="false">
      <c r="A512" s="23"/>
      <c r="B512" s="23"/>
      <c r="C512" s="23"/>
      <c r="D512" s="23"/>
    </row>
    <row r="513" customFormat="false" ht="14" hidden="false" customHeight="false" outlineLevel="0" collapsed="false">
      <c r="A513" s="23"/>
      <c r="B513" s="23"/>
      <c r="C513" s="23"/>
      <c r="D513" s="23"/>
    </row>
    <row r="514" customFormat="false" ht="14" hidden="false" customHeight="false" outlineLevel="0" collapsed="false">
      <c r="A514" s="23"/>
      <c r="B514" s="23"/>
      <c r="C514" s="23"/>
      <c r="D514" s="23"/>
    </row>
    <row r="515" customFormat="false" ht="14" hidden="false" customHeight="false" outlineLevel="0" collapsed="false">
      <c r="A515" s="23"/>
      <c r="B515" s="23"/>
      <c r="C515" s="23"/>
      <c r="D515" s="23"/>
    </row>
    <row r="516" customFormat="false" ht="14" hidden="false" customHeight="false" outlineLevel="0" collapsed="false">
      <c r="A516" s="23"/>
      <c r="B516" s="23"/>
      <c r="C516" s="23"/>
      <c r="D516" s="23"/>
    </row>
    <row r="517" customFormat="false" ht="14" hidden="false" customHeight="false" outlineLevel="0" collapsed="false">
      <c r="A517" s="23"/>
      <c r="B517" s="23"/>
      <c r="C517" s="23"/>
      <c r="D517" s="23"/>
    </row>
    <row r="518" customFormat="false" ht="14" hidden="false" customHeight="false" outlineLevel="0" collapsed="false">
      <c r="A518" s="23"/>
      <c r="B518" s="23"/>
      <c r="C518" s="23"/>
      <c r="D518" s="23"/>
    </row>
    <row r="519" customFormat="false" ht="14" hidden="false" customHeight="false" outlineLevel="0" collapsed="false">
      <c r="A519" s="23"/>
      <c r="B519" s="23"/>
      <c r="C519" s="23"/>
      <c r="D519" s="23"/>
    </row>
    <row r="520" customFormat="false" ht="14" hidden="false" customHeight="false" outlineLevel="0" collapsed="false">
      <c r="A520" s="23"/>
      <c r="B520" s="23"/>
      <c r="C520" s="23"/>
      <c r="D520" s="23"/>
    </row>
    <row r="521" customFormat="false" ht="14" hidden="false" customHeight="false" outlineLevel="0" collapsed="false">
      <c r="A521" s="23"/>
      <c r="B521" s="23"/>
      <c r="C521" s="23"/>
      <c r="D521" s="23"/>
    </row>
    <row r="522" customFormat="false" ht="14" hidden="false" customHeight="false" outlineLevel="0" collapsed="false">
      <c r="A522" s="23"/>
      <c r="B522" s="23"/>
      <c r="C522" s="23"/>
      <c r="D522" s="23"/>
    </row>
    <row r="523" customFormat="false" ht="14" hidden="false" customHeight="false" outlineLevel="0" collapsed="false">
      <c r="A523" s="23"/>
      <c r="B523" s="23"/>
      <c r="C523" s="23"/>
      <c r="D523" s="23"/>
    </row>
    <row r="524" customFormat="false" ht="14" hidden="false" customHeight="false" outlineLevel="0" collapsed="false">
      <c r="A524" s="23"/>
      <c r="B524" s="23"/>
      <c r="C524" s="23"/>
      <c r="D524" s="23"/>
    </row>
    <row r="525" customFormat="false" ht="14" hidden="false" customHeight="false" outlineLevel="0" collapsed="false">
      <c r="A525" s="23"/>
      <c r="B525" s="23"/>
      <c r="C525" s="23"/>
      <c r="D525" s="23"/>
    </row>
    <row r="526" customFormat="false" ht="14" hidden="false" customHeight="false" outlineLevel="0" collapsed="false">
      <c r="A526" s="23"/>
      <c r="B526" s="23"/>
      <c r="C526" s="23"/>
      <c r="D526" s="23"/>
    </row>
    <row r="527" customFormat="false" ht="14" hidden="false" customHeight="false" outlineLevel="0" collapsed="false">
      <c r="A527" s="23"/>
      <c r="B527" s="23"/>
      <c r="C527" s="23"/>
      <c r="D527" s="23"/>
    </row>
    <row r="528" customFormat="false" ht="14" hidden="false" customHeight="false" outlineLevel="0" collapsed="false">
      <c r="A528" s="23"/>
      <c r="B528" s="23"/>
      <c r="C528" s="23"/>
      <c r="D528" s="23"/>
    </row>
    <row r="529" customFormat="false" ht="14" hidden="false" customHeight="false" outlineLevel="0" collapsed="false">
      <c r="A529" s="23"/>
      <c r="B529" s="23"/>
      <c r="C529" s="23"/>
      <c r="D529" s="23"/>
    </row>
    <row r="530" customFormat="false" ht="14" hidden="false" customHeight="false" outlineLevel="0" collapsed="false">
      <c r="A530" s="23"/>
      <c r="B530" s="23"/>
      <c r="C530" s="23"/>
      <c r="D530" s="23"/>
    </row>
    <row r="531" customFormat="false" ht="14" hidden="false" customHeight="false" outlineLevel="0" collapsed="false">
      <c r="A531" s="23"/>
      <c r="B531" s="23"/>
      <c r="C531" s="23"/>
      <c r="D531" s="23"/>
    </row>
    <row r="532" customFormat="false" ht="14" hidden="false" customHeight="false" outlineLevel="0" collapsed="false">
      <c r="A532" s="23"/>
      <c r="B532" s="23"/>
      <c r="C532" s="23"/>
      <c r="D532" s="23"/>
    </row>
    <row r="533" customFormat="false" ht="14" hidden="false" customHeight="false" outlineLevel="0" collapsed="false">
      <c r="A533" s="23"/>
      <c r="B533" s="23"/>
      <c r="C533" s="23"/>
      <c r="D533" s="23"/>
    </row>
    <row r="534" customFormat="false" ht="14" hidden="false" customHeight="false" outlineLevel="0" collapsed="false">
      <c r="A534" s="23"/>
      <c r="B534" s="23"/>
      <c r="C534" s="23"/>
      <c r="D534" s="23"/>
    </row>
    <row r="535" customFormat="false" ht="14" hidden="false" customHeight="false" outlineLevel="0" collapsed="false">
      <c r="A535" s="23"/>
      <c r="B535" s="23"/>
      <c r="C535" s="23"/>
      <c r="D535" s="23"/>
    </row>
    <row r="536" customFormat="false" ht="14" hidden="false" customHeight="false" outlineLevel="0" collapsed="false">
      <c r="A536" s="23"/>
      <c r="B536" s="23"/>
      <c r="C536" s="23"/>
      <c r="D536" s="23"/>
    </row>
    <row r="537" customFormat="false" ht="14" hidden="false" customHeight="false" outlineLevel="0" collapsed="false">
      <c r="A537" s="23"/>
      <c r="B537" s="23"/>
      <c r="C537" s="23"/>
      <c r="D537" s="23"/>
    </row>
    <row r="538" customFormat="false" ht="14" hidden="false" customHeight="false" outlineLevel="0" collapsed="false">
      <c r="A538" s="23"/>
      <c r="B538" s="23"/>
      <c r="C538" s="23"/>
      <c r="D538" s="23"/>
    </row>
    <row r="539" customFormat="false" ht="14" hidden="false" customHeight="false" outlineLevel="0" collapsed="false">
      <c r="A539" s="23"/>
      <c r="B539" s="23"/>
      <c r="C539" s="23"/>
      <c r="D539" s="23"/>
    </row>
    <row r="540" customFormat="false" ht="14" hidden="false" customHeight="false" outlineLevel="0" collapsed="false">
      <c r="A540" s="23"/>
      <c r="B540" s="23"/>
      <c r="C540" s="23"/>
      <c r="D540" s="23"/>
    </row>
    <row r="541" customFormat="false" ht="14" hidden="false" customHeight="false" outlineLevel="0" collapsed="false">
      <c r="A541" s="23"/>
      <c r="B541" s="23"/>
      <c r="C541" s="23"/>
      <c r="D541" s="23"/>
    </row>
    <row r="542" customFormat="false" ht="14" hidden="false" customHeight="false" outlineLevel="0" collapsed="false">
      <c r="A542" s="23"/>
      <c r="B542" s="23"/>
      <c r="C542" s="23"/>
      <c r="D542" s="23"/>
    </row>
    <row r="543" customFormat="false" ht="14" hidden="false" customHeight="false" outlineLevel="0" collapsed="false">
      <c r="A543" s="23"/>
      <c r="B543" s="23"/>
      <c r="C543" s="23"/>
      <c r="D543" s="23"/>
    </row>
    <row r="544" customFormat="false" ht="14" hidden="false" customHeight="false" outlineLevel="0" collapsed="false">
      <c r="A544" s="23"/>
      <c r="B544" s="23"/>
      <c r="C544" s="23"/>
      <c r="D544" s="23"/>
    </row>
    <row r="545" customFormat="false" ht="14" hidden="false" customHeight="false" outlineLevel="0" collapsed="false">
      <c r="A545" s="23"/>
      <c r="B545" s="23"/>
      <c r="C545" s="23"/>
      <c r="D545" s="23"/>
    </row>
    <row r="546" customFormat="false" ht="14" hidden="false" customHeight="false" outlineLevel="0" collapsed="false">
      <c r="A546" s="23"/>
      <c r="B546" s="23"/>
      <c r="C546" s="23"/>
      <c r="D546" s="23"/>
    </row>
    <row r="547" customFormat="false" ht="14" hidden="false" customHeight="false" outlineLevel="0" collapsed="false">
      <c r="A547" s="23"/>
      <c r="B547" s="23"/>
      <c r="C547" s="23"/>
      <c r="D547" s="23"/>
    </row>
    <row r="548" customFormat="false" ht="14" hidden="false" customHeight="false" outlineLevel="0" collapsed="false">
      <c r="A548" s="23"/>
      <c r="B548" s="23"/>
      <c r="C548" s="23"/>
      <c r="D548" s="23"/>
    </row>
    <row r="549" customFormat="false" ht="14" hidden="false" customHeight="false" outlineLevel="0" collapsed="false">
      <c r="A549" s="23"/>
      <c r="B549" s="23"/>
      <c r="C549" s="23"/>
      <c r="D549" s="23"/>
    </row>
    <row r="550" customFormat="false" ht="14" hidden="false" customHeight="false" outlineLevel="0" collapsed="false">
      <c r="A550" s="23"/>
      <c r="B550" s="23"/>
      <c r="C550" s="23"/>
      <c r="D550" s="23"/>
    </row>
    <row r="551" customFormat="false" ht="14" hidden="false" customHeight="false" outlineLevel="0" collapsed="false">
      <c r="A551" s="23"/>
      <c r="B551" s="23"/>
      <c r="C551" s="23"/>
      <c r="D551" s="23"/>
    </row>
    <row r="552" customFormat="false" ht="14" hidden="false" customHeight="false" outlineLevel="0" collapsed="false">
      <c r="A552" s="23"/>
      <c r="B552" s="23"/>
      <c r="C552" s="23"/>
      <c r="D552" s="23"/>
    </row>
    <row r="553" customFormat="false" ht="14" hidden="false" customHeight="false" outlineLevel="0" collapsed="false">
      <c r="A553" s="23"/>
      <c r="B553" s="23"/>
      <c r="C553" s="23"/>
      <c r="D553" s="23"/>
    </row>
    <row r="554" customFormat="false" ht="14" hidden="false" customHeight="false" outlineLevel="0" collapsed="false">
      <c r="A554" s="23"/>
      <c r="B554" s="23"/>
      <c r="C554" s="23"/>
      <c r="D554" s="23"/>
    </row>
    <row r="555" customFormat="false" ht="14" hidden="false" customHeight="false" outlineLevel="0" collapsed="false">
      <c r="A555" s="23"/>
      <c r="B555" s="23"/>
      <c r="C555" s="23"/>
      <c r="D555" s="23"/>
    </row>
    <row r="556" customFormat="false" ht="14" hidden="false" customHeight="false" outlineLevel="0" collapsed="false">
      <c r="A556" s="23"/>
      <c r="B556" s="23"/>
      <c r="C556" s="23"/>
      <c r="D556" s="23"/>
    </row>
    <row r="557" customFormat="false" ht="14" hidden="false" customHeight="false" outlineLevel="0" collapsed="false">
      <c r="A557" s="23"/>
      <c r="B557" s="23"/>
      <c r="C557" s="23"/>
      <c r="D557" s="23"/>
    </row>
    <row r="558" customFormat="false" ht="14" hidden="false" customHeight="false" outlineLevel="0" collapsed="false">
      <c r="A558" s="23"/>
      <c r="B558" s="23"/>
      <c r="C558" s="23"/>
      <c r="D558" s="23"/>
    </row>
    <row r="559" customFormat="false" ht="14" hidden="false" customHeight="false" outlineLevel="0" collapsed="false">
      <c r="A559" s="23"/>
      <c r="B559" s="23"/>
      <c r="C559" s="23"/>
      <c r="D559" s="23"/>
    </row>
    <row r="560" customFormat="false" ht="14" hidden="false" customHeight="false" outlineLevel="0" collapsed="false">
      <c r="A560" s="23"/>
      <c r="B560" s="23"/>
      <c r="C560" s="23"/>
      <c r="D560" s="23"/>
    </row>
    <row r="561" customFormat="false" ht="14" hidden="false" customHeight="false" outlineLevel="0" collapsed="false">
      <c r="A561" s="23"/>
      <c r="B561" s="23"/>
      <c r="C561" s="23"/>
      <c r="D561" s="23"/>
    </row>
    <row r="562" customFormat="false" ht="14" hidden="false" customHeight="false" outlineLevel="0" collapsed="false">
      <c r="A562" s="23"/>
      <c r="B562" s="23"/>
      <c r="C562" s="23"/>
      <c r="D562" s="23"/>
    </row>
    <row r="563" customFormat="false" ht="14" hidden="false" customHeight="false" outlineLevel="0" collapsed="false">
      <c r="A563" s="23"/>
      <c r="B563" s="23"/>
      <c r="C563" s="23"/>
      <c r="D563" s="23"/>
    </row>
    <row r="564" customFormat="false" ht="14" hidden="false" customHeight="false" outlineLevel="0" collapsed="false">
      <c r="A564" s="23"/>
      <c r="B564" s="23"/>
      <c r="C564" s="23"/>
      <c r="D564" s="23"/>
    </row>
    <row r="565" customFormat="false" ht="14" hidden="false" customHeight="false" outlineLevel="0" collapsed="false">
      <c r="A565" s="23"/>
      <c r="B565" s="23"/>
      <c r="C565" s="23"/>
      <c r="D565" s="23"/>
    </row>
    <row r="566" customFormat="false" ht="14" hidden="false" customHeight="false" outlineLevel="0" collapsed="false">
      <c r="A566" s="23"/>
      <c r="B566" s="23"/>
      <c r="C566" s="23"/>
      <c r="D566" s="23"/>
    </row>
    <row r="567" customFormat="false" ht="14" hidden="false" customHeight="false" outlineLevel="0" collapsed="false">
      <c r="A567" s="23"/>
      <c r="B567" s="23"/>
      <c r="C567" s="23"/>
      <c r="D567" s="23"/>
    </row>
    <row r="568" customFormat="false" ht="14" hidden="false" customHeight="false" outlineLevel="0" collapsed="false">
      <c r="A568" s="23"/>
      <c r="B568" s="23"/>
      <c r="C568" s="23"/>
      <c r="D568" s="23"/>
    </row>
    <row r="569" customFormat="false" ht="14" hidden="false" customHeight="false" outlineLevel="0" collapsed="false">
      <c r="A569" s="23"/>
      <c r="B569" s="23"/>
      <c r="C569" s="23"/>
      <c r="D569" s="23"/>
    </row>
    <row r="570" customFormat="false" ht="14" hidden="false" customHeight="false" outlineLevel="0" collapsed="false">
      <c r="A570" s="23"/>
      <c r="B570" s="23"/>
      <c r="C570" s="23"/>
      <c r="D570" s="23"/>
    </row>
    <row r="571" customFormat="false" ht="14" hidden="false" customHeight="false" outlineLevel="0" collapsed="false">
      <c r="A571" s="23"/>
      <c r="B571" s="23"/>
      <c r="C571" s="23"/>
      <c r="D571" s="23"/>
    </row>
    <row r="572" customFormat="false" ht="14" hidden="false" customHeight="false" outlineLevel="0" collapsed="false">
      <c r="A572" s="23"/>
      <c r="B572" s="23"/>
      <c r="C572" s="23"/>
      <c r="D572" s="23"/>
    </row>
    <row r="573" customFormat="false" ht="14" hidden="false" customHeight="false" outlineLevel="0" collapsed="false">
      <c r="A573" s="23"/>
      <c r="B573" s="23"/>
      <c r="C573" s="23"/>
      <c r="D573" s="23"/>
    </row>
    <row r="574" customFormat="false" ht="14" hidden="false" customHeight="false" outlineLevel="0" collapsed="false">
      <c r="A574" s="23"/>
      <c r="B574" s="23"/>
      <c r="C574" s="23"/>
      <c r="D574" s="23"/>
    </row>
    <row r="575" customFormat="false" ht="14" hidden="false" customHeight="false" outlineLevel="0" collapsed="false">
      <c r="A575" s="23"/>
      <c r="B575" s="23"/>
      <c r="C575" s="23"/>
      <c r="D575" s="23"/>
    </row>
    <row r="576" customFormat="false" ht="14" hidden="false" customHeight="false" outlineLevel="0" collapsed="false">
      <c r="A576" s="23"/>
      <c r="B576" s="23"/>
      <c r="C576" s="23"/>
      <c r="D576" s="23"/>
    </row>
    <row r="577" customFormat="false" ht="14" hidden="false" customHeight="false" outlineLevel="0" collapsed="false">
      <c r="A577" s="23"/>
      <c r="B577" s="23"/>
      <c r="C577" s="23"/>
      <c r="D577" s="23"/>
    </row>
    <row r="578" customFormat="false" ht="14" hidden="false" customHeight="false" outlineLevel="0" collapsed="false">
      <c r="A578" s="23"/>
      <c r="B578" s="23"/>
      <c r="C578" s="23"/>
      <c r="D578" s="23"/>
    </row>
    <row r="579" customFormat="false" ht="14" hidden="false" customHeight="false" outlineLevel="0" collapsed="false">
      <c r="A579" s="23"/>
      <c r="B579" s="23"/>
      <c r="C579" s="23"/>
      <c r="D579" s="23"/>
    </row>
    <row r="580" customFormat="false" ht="14" hidden="false" customHeight="false" outlineLevel="0" collapsed="false">
      <c r="A580" s="23"/>
      <c r="B580" s="23"/>
      <c r="C580" s="23"/>
      <c r="D580" s="23"/>
    </row>
    <row r="581" customFormat="false" ht="14" hidden="false" customHeight="false" outlineLevel="0" collapsed="false">
      <c r="A581" s="23"/>
      <c r="B581" s="23"/>
      <c r="C581" s="23"/>
      <c r="D581" s="23"/>
    </row>
    <row r="582" customFormat="false" ht="14" hidden="false" customHeight="false" outlineLevel="0" collapsed="false">
      <c r="A582" s="23"/>
      <c r="B582" s="23"/>
      <c r="C582" s="23"/>
      <c r="D582" s="23"/>
    </row>
    <row r="583" customFormat="false" ht="14" hidden="false" customHeight="false" outlineLevel="0" collapsed="false">
      <c r="A583" s="23"/>
      <c r="B583" s="23"/>
      <c r="C583" s="23"/>
      <c r="D583" s="23"/>
    </row>
    <row r="584" customFormat="false" ht="14" hidden="false" customHeight="false" outlineLevel="0" collapsed="false">
      <c r="A584" s="23"/>
      <c r="B584" s="23"/>
      <c r="C584" s="23"/>
      <c r="D584" s="23"/>
    </row>
    <row r="585" customFormat="false" ht="14" hidden="false" customHeight="false" outlineLevel="0" collapsed="false">
      <c r="A585" s="23"/>
      <c r="B585" s="23"/>
      <c r="C585" s="23"/>
      <c r="D585" s="23"/>
    </row>
    <row r="586" customFormat="false" ht="14" hidden="false" customHeight="false" outlineLevel="0" collapsed="false">
      <c r="A586" s="23"/>
      <c r="B586" s="23"/>
      <c r="C586" s="23"/>
      <c r="D586" s="23"/>
    </row>
    <row r="587" customFormat="false" ht="14" hidden="false" customHeight="false" outlineLevel="0" collapsed="false">
      <c r="A587" s="23"/>
      <c r="B587" s="23"/>
      <c r="C587" s="23"/>
      <c r="D587" s="23"/>
    </row>
    <row r="588" customFormat="false" ht="14" hidden="false" customHeight="false" outlineLevel="0" collapsed="false">
      <c r="A588" s="23"/>
      <c r="B588" s="23"/>
      <c r="C588" s="23"/>
      <c r="D588" s="23"/>
    </row>
    <row r="589" customFormat="false" ht="14" hidden="false" customHeight="false" outlineLevel="0" collapsed="false">
      <c r="A589" s="23"/>
      <c r="B589" s="23"/>
      <c r="C589" s="23"/>
      <c r="D589" s="23"/>
    </row>
    <row r="590" customFormat="false" ht="14" hidden="false" customHeight="false" outlineLevel="0" collapsed="false">
      <c r="A590" s="23"/>
      <c r="B590" s="23"/>
      <c r="C590" s="23"/>
      <c r="D590" s="23"/>
    </row>
    <row r="591" customFormat="false" ht="14" hidden="false" customHeight="false" outlineLevel="0" collapsed="false">
      <c r="A591" s="23"/>
      <c r="B591" s="23"/>
      <c r="C591" s="23"/>
      <c r="D591" s="23"/>
    </row>
    <row r="592" customFormat="false" ht="14" hidden="false" customHeight="false" outlineLevel="0" collapsed="false">
      <c r="A592" s="23"/>
      <c r="B592" s="23"/>
      <c r="C592" s="23"/>
      <c r="D592" s="23"/>
    </row>
    <row r="593" customFormat="false" ht="14" hidden="false" customHeight="false" outlineLevel="0" collapsed="false">
      <c r="A593" s="23"/>
      <c r="B593" s="23"/>
      <c r="C593" s="23"/>
      <c r="D593" s="23"/>
    </row>
    <row r="594" customFormat="false" ht="14" hidden="false" customHeight="false" outlineLevel="0" collapsed="false">
      <c r="A594" s="23"/>
      <c r="B594" s="23"/>
      <c r="C594" s="23"/>
      <c r="D594" s="23"/>
    </row>
    <row r="595" customFormat="false" ht="14" hidden="false" customHeight="false" outlineLevel="0" collapsed="false">
      <c r="A595" s="23"/>
      <c r="B595" s="23"/>
      <c r="C595" s="23"/>
      <c r="D595" s="23"/>
    </row>
    <row r="596" customFormat="false" ht="14" hidden="false" customHeight="false" outlineLevel="0" collapsed="false">
      <c r="A596" s="23"/>
      <c r="B596" s="23"/>
      <c r="C596" s="23"/>
      <c r="D596" s="23"/>
    </row>
    <row r="597" customFormat="false" ht="14" hidden="false" customHeight="false" outlineLevel="0" collapsed="false">
      <c r="A597" s="23"/>
      <c r="B597" s="23"/>
      <c r="C597" s="23"/>
      <c r="D597" s="23"/>
    </row>
    <row r="598" customFormat="false" ht="14" hidden="false" customHeight="false" outlineLevel="0" collapsed="false">
      <c r="A598" s="23"/>
      <c r="B598" s="23"/>
      <c r="C598" s="23"/>
      <c r="D598" s="23"/>
    </row>
    <row r="599" customFormat="false" ht="14" hidden="false" customHeight="false" outlineLevel="0" collapsed="false">
      <c r="A599" s="23"/>
      <c r="B599" s="23"/>
      <c r="C599" s="23"/>
      <c r="D599" s="23"/>
    </row>
    <row r="600" customFormat="false" ht="14" hidden="false" customHeight="false" outlineLevel="0" collapsed="false">
      <c r="A600" s="23"/>
      <c r="B600" s="23"/>
      <c r="C600" s="23"/>
      <c r="D600" s="23"/>
    </row>
    <row r="601" customFormat="false" ht="14" hidden="false" customHeight="false" outlineLevel="0" collapsed="false">
      <c r="A601" s="23"/>
      <c r="B601" s="23"/>
      <c r="C601" s="23"/>
      <c r="D601" s="23"/>
    </row>
    <row r="602" customFormat="false" ht="14" hidden="false" customHeight="false" outlineLevel="0" collapsed="false">
      <c r="A602" s="23"/>
      <c r="B602" s="23"/>
      <c r="C602" s="23"/>
      <c r="D602" s="23"/>
    </row>
    <row r="603" customFormat="false" ht="14" hidden="false" customHeight="false" outlineLevel="0" collapsed="false">
      <c r="A603" s="23"/>
      <c r="B603" s="23"/>
      <c r="C603" s="23"/>
      <c r="D603" s="23"/>
    </row>
    <row r="604" customFormat="false" ht="14" hidden="false" customHeight="false" outlineLevel="0" collapsed="false">
      <c r="A604" s="23"/>
      <c r="B604" s="23"/>
      <c r="C604" s="23"/>
      <c r="D604" s="23"/>
    </row>
    <row r="605" customFormat="false" ht="14" hidden="false" customHeight="false" outlineLevel="0" collapsed="false">
      <c r="A605" s="23"/>
      <c r="B605" s="23"/>
      <c r="C605" s="23"/>
      <c r="D605" s="23"/>
    </row>
    <row r="606" customFormat="false" ht="14" hidden="false" customHeight="false" outlineLevel="0" collapsed="false">
      <c r="A606" s="23"/>
      <c r="B606" s="23"/>
      <c r="C606" s="23"/>
      <c r="D606" s="23"/>
    </row>
    <row r="607" customFormat="false" ht="14" hidden="false" customHeight="false" outlineLevel="0" collapsed="false">
      <c r="A607" s="23"/>
      <c r="B607" s="23"/>
      <c r="C607" s="23"/>
      <c r="D607" s="23"/>
    </row>
    <row r="608" customFormat="false" ht="14" hidden="false" customHeight="false" outlineLevel="0" collapsed="false">
      <c r="A608" s="23"/>
      <c r="B608" s="23"/>
      <c r="C608" s="23"/>
      <c r="D608" s="23"/>
    </row>
    <row r="609" customFormat="false" ht="14" hidden="false" customHeight="false" outlineLevel="0" collapsed="false">
      <c r="A609" s="23"/>
      <c r="B609" s="23"/>
      <c r="C609" s="23"/>
      <c r="D609" s="23"/>
    </row>
    <row r="610" customFormat="false" ht="14" hidden="false" customHeight="false" outlineLevel="0" collapsed="false">
      <c r="A610" s="23"/>
      <c r="B610" s="23"/>
      <c r="C610" s="23"/>
      <c r="D610" s="23"/>
    </row>
    <row r="611" customFormat="false" ht="14" hidden="false" customHeight="false" outlineLevel="0" collapsed="false">
      <c r="A611" s="23"/>
      <c r="B611" s="23"/>
      <c r="C611" s="23"/>
      <c r="D611" s="23"/>
    </row>
    <row r="612" customFormat="false" ht="14" hidden="false" customHeight="false" outlineLevel="0" collapsed="false">
      <c r="A612" s="23"/>
      <c r="B612" s="23"/>
      <c r="C612" s="23"/>
      <c r="D612" s="23"/>
    </row>
    <row r="613" customFormat="false" ht="14" hidden="false" customHeight="false" outlineLevel="0" collapsed="false">
      <c r="A613" s="23"/>
      <c r="B613" s="23"/>
      <c r="C613" s="23"/>
      <c r="D613" s="23"/>
    </row>
    <row r="614" customFormat="false" ht="14" hidden="false" customHeight="false" outlineLevel="0" collapsed="false">
      <c r="A614" s="23"/>
      <c r="B614" s="23"/>
      <c r="C614" s="23"/>
      <c r="D614" s="23"/>
    </row>
    <row r="615" customFormat="false" ht="14" hidden="false" customHeight="false" outlineLevel="0" collapsed="false">
      <c r="A615" s="23"/>
      <c r="B615" s="23"/>
      <c r="C615" s="23"/>
      <c r="D615" s="23"/>
    </row>
    <row r="616" customFormat="false" ht="14" hidden="false" customHeight="false" outlineLevel="0" collapsed="false">
      <c r="A616" s="23"/>
      <c r="B616" s="23"/>
      <c r="C616" s="23"/>
      <c r="D616" s="23"/>
    </row>
    <row r="617" customFormat="false" ht="14" hidden="false" customHeight="false" outlineLevel="0" collapsed="false">
      <c r="A617" s="23"/>
      <c r="B617" s="23"/>
      <c r="C617" s="23"/>
      <c r="D617" s="23"/>
    </row>
    <row r="618" customFormat="false" ht="14" hidden="false" customHeight="false" outlineLevel="0" collapsed="false">
      <c r="A618" s="23"/>
      <c r="B618" s="23"/>
      <c r="C618" s="23"/>
      <c r="D618" s="23"/>
    </row>
    <row r="619" customFormat="false" ht="14" hidden="false" customHeight="false" outlineLevel="0" collapsed="false">
      <c r="A619" s="23"/>
      <c r="B619" s="23"/>
      <c r="C619" s="23"/>
      <c r="D619" s="23"/>
    </row>
    <row r="620" customFormat="false" ht="14" hidden="false" customHeight="false" outlineLevel="0" collapsed="false">
      <c r="A620" s="23"/>
      <c r="B620" s="23"/>
      <c r="C620" s="23"/>
      <c r="D620" s="23"/>
    </row>
    <row r="621" customFormat="false" ht="14" hidden="false" customHeight="false" outlineLevel="0" collapsed="false">
      <c r="A621" s="23"/>
      <c r="B621" s="23"/>
      <c r="C621" s="23"/>
      <c r="D621" s="23"/>
    </row>
    <row r="622" customFormat="false" ht="14" hidden="false" customHeight="false" outlineLevel="0" collapsed="false">
      <c r="A622" s="23"/>
      <c r="B622" s="23"/>
      <c r="C622" s="23"/>
      <c r="D622" s="23"/>
    </row>
    <row r="623" customFormat="false" ht="14" hidden="false" customHeight="false" outlineLevel="0" collapsed="false">
      <c r="A623" s="23"/>
      <c r="B623" s="23"/>
      <c r="C623" s="23"/>
      <c r="D623" s="23"/>
    </row>
    <row r="624" customFormat="false" ht="14" hidden="false" customHeight="false" outlineLevel="0" collapsed="false">
      <c r="A624" s="23"/>
      <c r="B624" s="23"/>
      <c r="C624" s="23"/>
      <c r="D624" s="23"/>
    </row>
    <row r="625" customFormat="false" ht="14" hidden="false" customHeight="false" outlineLevel="0" collapsed="false">
      <c r="A625" s="23"/>
      <c r="B625" s="23"/>
      <c r="C625" s="23"/>
      <c r="D625" s="23"/>
    </row>
    <row r="626" customFormat="false" ht="14" hidden="false" customHeight="false" outlineLevel="0" collapsed="false">
      <c r="A626" s="23"/>
      <c r="B626" s="23"/>
      <c r="C626" s="23"/>
      <c r="D626" s="23"/>
    </row>
    <row r="627" customFormat="false" ht="14" hidden="false" customHeight="false" outlineLevel="0" collapsed="false">
      <c r="A627" s="23"/>
      <c r="B627" s="23"/>
      <c r="C627" s="23"/>
      <c r="D627" s="23"/>
    </row>
    <row r="628" customFormat="false" ht="14" hidden="false" customHeight="false" outlineLevel="0" collapsed="false">
      <c r="A628" s="23"/>
      <c r="B628" s="23"/>
      <c r="C628" s="23"/>
      <c r="D628" s="23"/>
    </row>
    <row r="629" customFormat="false" ht="14" hidden="false" customHeight="false" outlineLevel="0" collapsed="false">
      <c r="A629" s="23"/>
      <c r="B629" s="23"/>
      <c r="C629" s="23"/>
      <c r="D629" s="23"/>
    </row>
    <row r="630" customFormat="false" ht="14" hidden="false" customHeight="false" outlineLevel="0" collapsed="false">
      <c r="A630" s="23"/>
      <c r="B630" s="23"/>
      <c r="C630" s="23"/>
      <c r="D630" s="23"/>
    </row>
    <row r="631" customFormat="false" ht="14" hidden="false" customHeight="false" outlineLevel="0" collapsed="false">
      <c r="A631" s="23"/>
      <c r="B631" s="23"/>
      <c r="C631" s="23"/>
      <c r="D631" s="23"/>
    </row>
    <row r="632" customFormat="false" ht="14" hidden="false" customHeight="false" outlineLevel="0" collapsed="false">
      <c r="A632" s="23"/>
      <c r="B632" s="23"/>
      <c r="C632" s="23"/>
      <c r="D632" s="23"/>
    </row>
    <row r="633" customFormat="false" ht="14" hidden="false" customHeight="false" outlineLevel="0" collapsed="false">
      <c r="A633" s="23"/>
      <c r="B633" s="23"/>
      <c r="C633" s="23"/>
      <c r="D633" s="23"/>
    </row>
    <row r="634" customFormat="false" ht="14" hidden="false" customHeight="false" outlineLevel="0" collapsed="false">
      <c r="A634" s="23"/>
      <c r="B634" s="23"/>
      <c r="C634" s="23"/>
      <c r="D634" s="23"/>
    </row>
    <row r="635" customFormat="false" ht="14" hidden="false" customHeight="false" outlineLevel="0" collapsed="false">
      <c r="A635" s="23"/>
      <c r="B635" s="23"/>
      <c r="C635" s="23"/>
      <c r="D635" s="23"/>
    </row>
    <row r="636" customFormat="false" ht="14" hidden="false" customHeight="false" outlineLevel="0" collapsed="false">
      <c r="A636" s="23"/>
      <c r="B636" s="23"/>
      <c r="C636" s="23"/>
      <c r="D636" s="23"/>
    </row>
    <row r="637" customFormat="false" ht="14" hidden="false" customHeight="false" outlineLevel="0" collapsed="false">
      <c r="A637" s="23"/>
      <c r="B637" s="23"/>
      <c r="C637" s="23"/>
      <c r="D637" s="23"/>
    </row>
    <row r="638" customFormat="false" ht="14" hidden="false" customHeight="false" outlineLevel="0" collapsed="false">
      <c r="A638" s="23"/>
      <c r="B638" s="23"/>
      <c r="C638" s="23"/>
      <c r="D638" s="23"/>
    </row>
    <row r="639" customFormat="false" ht="14" hidden="false" customHeight="false" outlineLevel="0" collapsed="false">
      <c r="A639" s="23"/>
      <c r="B639" s="23"/>
      <c r="C639" s="23"/>
      <c r="D639" s="23"/>
    </row>
    <row r="640" customFormat="false" ht="14" hidden="false" customHeight="false" outlineLevel="0" collapsed="false">
      <c r="A640" s="23"/>
      <c r="B640" s="23"/>
      <c r="C640" s="23"/>
      <c r="D640" s="23"/>
    </row>
    <row r="641" customFormat="false" ht="14" hidden="false" customHeight="false" outlineLevel="0" collapsed="false">
      <c r="A641" s="23"/>
      <c r="B641" s="23"/>
      <c r="C641" s="23"/>
      <c r="D641" s="23"/>
    </row>
    <row r="642" customFormat="false" ht="14" hidden="false" customHeight="false" outlineLevel="0" collapsed="false">
      <c r="A642" s="23"/>
      <c r="B642" s="23"/>
      <c r="C642" s="23"/>
      <c r="D642" s="23"/>
    </row>
    <row r="643" customFormat="false" ht="14" hidden="false" customHeight="false" outlineLevel="0" collapsed="false">
      <c r="A643" s="23"/>
      <c r="B643" s="23"/>
      <c r="C643" s="23"/>
      <c r="D643" s="23"/>
    </row>
    <row r="644" customFormat="false" ht="14" hidden="false" customHeight="false" outlineLevel="0" collapsed="false">
      <c r="A644" s="23"/>
      <c r="B644" s="23"/>
      <c r="C644" s="23"/>
      <c r="D644" s="23"/>
    </row>
    <row r="645" customFormat="false" ht="14" hidden="false" customHeight="false" outlineLevel="0" collapsed="false">
      <c r="A645" s="23"/>
      <c r="B645" s="23"/>
      <c r="C645" s="23"/>
      <c r="D645" s="23"/>
    </row>
    <row r="646" customFormat="false" ht="14" hidden="false" customHeight="false" outlineLevel="0" collapsed="false">
      <c r="A646" s="23"/>
      <c r="B646" s="23"/>
      <c r="C646" s="23"/>
      <c r="D646" s="23"/>
    </row>
    <row r="647" customFormat="false" ht="14" hidden="false" customHeight="false" outlineLevel="0" collapsed="false">
      <c r="A647" s="23"/>
      <c r="B647" s="23"/>
      <c r="C647" s="23"/>
      <c r="D647" s="23"/>
    </row>
    <row r="648" customFormat="false" ht="14" hidden="false" customHeight="false" outlineLevel="0" collapsed="false">
      <c r="A648" s="23"/>
      <c r="B648" s="23"/>
      <c r="C648" s="23"/>
      <c r="D648" s="23"/>
    </row>
    <row r="649" customFormat="false" ht="14" hidden="false" customHeight="false" outlineLevel="0" collapsed="false">
      <c r="A649" s="23"/>
      <c r="B649" s="23"/>
      <c r="C649" s="23"/>
      <c r="D649" s="23"/>
    </row>
    <row r="650" customFormat="false" ht="14" hidden="false" customHeight="false" outlineLevel="0" collapsed="false">
      <c r="A650" s="23"/>
      <c r="B650" s="23"/>
      <c r="C650" s="23"/>
      <c r="D650" s="23"/>
    </row>
    <row r="651" customFormat="false" ht="14" hidden="false" customHeight="false" outlineLevel="0" collapsed="false">
      <c r="A651" s="23"/>
      <c r="B651" s="23"/>
      <c r="C651" s="23"/>
      <c r="D651" s="23"/>
    </row>
    <row r="652" customFormat="false" ht="14" hidden="false" customHeight="false" outlineLevel="0" collapsed="false">
      <c r="A652" s="23"/>
      <c r="B652" s="23"/>
      <c r="C652" s="23"/>
      <c r="D652" s="23"/>
    </row>
    <row r="653" customFormat="false" ht="14" hidden="false" customHeight="false" outlineLevel="0" collapsed="false">
      <c r="A653" s="23"/>
      <c r="B653" s="23"/>
      <c r="C653" s="23"/>
      <c r="D653" s="23"/>
    </row>
    <row r="654" customFormat="false" ht="14" hidden="false" customHeight="false" outlineLevel="0" collapsed="false">
      <c r="A654" s="23"/>
      <c r="B654" s="23"/>
      <c r="C654" s="23"/>
      <c r="D654" s="23"/>
    </row>
    <row r="655" customFormat="false" ht="14" hidden="false" customHeight="false" outlineLevel="0" collapsed="false">
      <c r="A655" s="23"/>
      <c r="B655" s="23"/>
      <c r="C655" s="23"/>
      <c r="D655" s="23"/>
    </row>
    <row r="656" customFormat="false" ht="14" hidden="false" customHeight="false" outlineLevel="0" collapsed="false">
      <c r="A656" s="23"/>
      <c r="B656" s="23"/>
      <c r="C656" s="23"/>
      <c r="D656" s="23"/>
    </row>
    <row r="657" customFormat="false" ht="14" hidden="false" customHeight="false" outlineLevel="0" collapsed="false">
      <c r="A657" s="23"/>
      <c r="B657" s="23"/>
      <c r="C657" s="23"/>
      <c r="D657" s="23"/>
    </row>
    <row r="658" customFormat="false" ht="14" hidden="false" customHeight="false" outlineLevel="0" collapsed="false">
      <c r="A658" s="23"/>
      <c r="B658" s="23"/>
      <c r="C658" s="23"/>
      <c r="D658" s="23"/>
    </row>
    <row r="659" customFormat="false" ht="14" hidden="false" customHeight="false" outlineLevel="0" collapsed="false">
      <c r="A659" s="23"/>
      <c r="B659" s="23"/>
      <c r="C659" s="23"/>
      <c r="D659" s="23"/>
    </row>
    <row r="660" customFormat="false" ht="14" hidden="false" customHeight="false" outlineLevel="0" collapsed="false">
      <c r="A660" s="23"/>
      <c r="B660" s="23"/>
      <c r="C660" s="23"/>
      <c r="D660" s="23"/>
    </row>
    <row r="661" customFormat="false" ht="14" hidden="false" customHeight="false" outlineLevel="0" collapsed="false">
      <c r="A661" s="23"/>
      <c r="B661" s="23"/>
      <c r="C661" s="23"/>
      <c r="D661" s="23"/>
    </row>
    <row r="662" customFormat="false" ht="14" hidden="false" customHeight="false" outlineLevel="0" collapsed="false">
      <c r="A662" s="23"/>
      <c r="B662" s="23"/>
      <c r="C662" s="23"/>
      <c r="D662" s="23"/>
    </row>
    <row r="663" customFormat="false" ht="14" hidden="false" customHeight="false" outlineLevel="0" collapsed="false">
      <c r="A663" s="23"/>
      <c r="B663" s="23"/>
      <c r="C663" s="23"/>
      <c r="D663" s="23"/>
    </row>
    <row r="664" customFormat="false" ht="14" hidden="false" customHeight="false" outlineLevel="0" collapsed="false">
      <c r="A664" s="23"/>
      <c r="B664" s="23"/>
      <c r="C664" s="23"/>
      <c r="D664" s="23"/>
    </row>
    <row r="665" customFormat="false" ht="14" hidden="false" customHeight="false" outlineLevel="0" collapsed="false">
      <c r="A665" s="23"/>
      <c r="B665" s="23"/>
      <c r="C665" s="23"/>
      <c r="D665" s="23"/>
    </row>
    <row r="666" customFormat="false" ht="14" hidden="false" customHeight="false" outlineLevel="0" collapsed="false">
      <c r="A666" s="23"/>
      <c r="B666" s="23"/>
      <c r="C666" s="23"/>
      <c r="D666" s="23"/>
    </row>
    <row r="667" customFormat="false" ht="14" hidden="false" customHeight="false" outlineLevel="0" collapsed="false">
      <c r="A667" s="23"/>
      <c r="B667" s="23"/>
      <c r="C667" s="23"/>
      <c r="D667" s="23"/>
    </row>
    <row r="668" customFormat="false" ht="14" hidden="false" customHeight="false" outlineLevel="0" collapsed="false">
      <c r="A668" s="23"/>
      <c r="B668" s="23"/>
      <c r="C668" s="23"/>
      <c r="D668" s="23"/>
    </row>
    <row r="669" customFormat="false" ht="14" hidden="false" customHeight="false" outlineLevel="0" collapsed="false">
      <c r="A669" s="23"/>
      <c r="B669" s="23"/>
      <c r="C669" s="23"/>
      <c r="D669" s="23"/>
    </row>
    <row r="670" customFormat="false" ht="14" hidden="false" customHeight="false" outlineLevel="0" collapsed="false">
      <c r="A670" s="23"/>
      <c r="B670" s="23"/>
      <c r="C670" s="23"/>
      <c r="D670" s="23"/>
    </row>
    <row r="671" customFormat="false" ht="14" hidden="false" customHeight="false" outlineLevel="0" collapsed="false">
      <c r="A671" s="23"/>
      <c r="B671" s="23"/>
      <c r="C671" s="23"/>
      <c r="D671" s="23"/>
    </row>
    <row r="672" customFormat="false" ht="14" hidden="false" customHeight="false" outlineLevel="0" collapsed="false">
      <c r="A672" s="23"/>
      <c r="B672" s="23"/>
      <c r="C672" s="23"/>
      <c r="D672" s="23"/>
    </row>
    <row r="673" customFormat="false" ht="14" hidden="false" customHeight="false" outlineLevel="0" collapsed="false">
      <c r="A673" s="23"/>
      <c r="B673" s="23"/>
      <c r="C673" s="23"/>
      <c r="D673" s="23"/>
    </row>
    <row r="674" customFormat="false" ht="14" hidden="false" customHeight="false" outlineLevel="0" collapsed="false">
      <c r="A674" s="23"/>
      <c r="B674" s="23"/>
      <c r="C674" s="23"/>
      <c r="D674" s="23"/>
    </row>
    <row r="675" customFormat="false" ht="14" hidden="false" customHeight="false" outlineLevel="0" collapsed="false">
      <c r="A675" s="23"/>
      <c r="B675" s="23"/>
      <c r="C675" s="23"/>
      <c r="D675" s="23"/>
    </row>
    <row r="676" customFormat="false" ht="14" hidden="false" customHeight="false" outlineLevel="0" collapsed="false">
      <c r="A676" s="23"/>
      <c r="B676" s="23"/>
      <c r="C676" s="23"/>
      <c r="D676" s="23"/>
    </row>
    <row r="677" customFormat="false" ht="14" hidden="false" customHeight="false" outlineLevel="0" collapsed="false">
      <c r="A677" s="23"/>
      <c r="B677" s="23"/>
      <c r="C677" s="23"/>
      <c r="D677" s="23"/>
    </row>
    <row r="678" customFormat="false" ht="14" hidden="false" customHeight="false" outlineLevel="0" collapsed="false">
      <c r="A678" s="23"/>
      <c r="B678" s="23"/>
      <c r="C678" s="23"/>
      <c r="D678" s="23"/>
    </row>
    <row r="679" customFormat="false" ht="14" hidden="false" customHeight="false" outlineLevel="0" collapsed="false">
      <c r="A679" s="23"/>
      <c r="B679" s="23"/>
      <c r="C679" s="23"/>
      <c r="D679" s="23"/>
    </row>
    <row r="680" customFormat="false" ht="14" hidden="false" customHeight="false" outlineLevel="0" collapsed="false">
      <c r="A680" s="23"/>
      <c r="B680" s="23"/>
      <c r="C680" s="23"/>
      <c r="D680" s="23"/>
    </row>
    <row r="681" customFormat="false" ht="14" hidden="false" customHeight="false" outlineLevel="0" collapsed="false">
      <c r="A681" s="23"/>
      <c r="B681" s="23"/>
      <c r="C681" s="23"/>
      <c r="D681" s="23"/>
    </row>
    <row r="682" customFormat="false" ht="14" hidden="false" customHeight="false" outlineLevel="0" collapsed="false">
      <c r="A682" s="23"/>
      <c r="B682" s="23"/>
      <c r="C682" s="23"/>
      <c r="D682" s="23"/>
    </row>
    <row r="683" customFormat="false" ht="14" hidden="false" customHeight="false" outlineLevel="0" collapsed="false">
      <c r="A683" s="23"/>
      <c r="B683" s="23"/>
      <c r="C683" s="23"/>
      <c r="D683" s="23"/>
    </row>
    <row r="684" customFormat="false" ht="14" hidden="false" customHeight="false" outlineLevel="0" collapsed="false">
      <c r="A684" s="23"/>
      <c r="B684" s="23"/>
      <c r="C684" s="23"/>
      <c r="D684" s="23"/>
    </row>
    <row r="685" customFormat="false" ht="14" hidden="false" customHeight="false" outlineLevel="0" collapsed="false">
      <c r="A685" s="23"/>
      <c r="B685" s="23"/>
      <c r="C685" s="23"/>
      <c r="D685" s="23"/>
    </row>
    <row r="686" customFormat="false" ht="14" hidden="false" customHeight="false" outlineLevel="0" collapsed="false">
      <c r="A686" s="23"/>
      <c r="B686" s="23"/>
      <c r="C686" s="23"/>
      <c r="D686" s="23"/>
    </row>
    <row r="687" customFormat="false" ht="14" hidden="false" customHeight="false" outlineLevel="0" collapsed="false">
      <c r="A687" s="23"/>
      <c r="B687" s="23"/>
      <c r="C687" s="23"/>
      <c r="D687" s="23"/>
    </row>
    <row r="688" customFormat="false" ht="14" hidden="false" customHeight="false" outlineLevel="0" collapsed="false">
      <c r="A688" s="23"/>
      <c r="B688" s="23"/>
      <c r="C688" s="23"/>
      <c r="D688" s="23"/>
    </row>
    <row r="689" customFormat="false" ht="14" hidden="false" customHeight="false" outlineLevel="0" collapsed="false">
      <c r="A689" s="23"/>
      <c r="B689" s="23"/>
      <c r="C689" s="23"/>
      <c r="D689" s="23"/>
    </row>
    <row r="690" customFormat="false" ht="14" hidden="false" customHeight="false" outlineLevel="0" collapsed="false">
      <c r="A690" s="23"/>
      <c r="B690" s="23"/>
      <c r="C690" s="23"/>
      <c r="D690" s="23"/>
    </row>
    <row r="691" customFormat="false" ht="14" hidden="false" customHeight="false" outlineLevel="0" collapsed="false">
      <c r="A691" s="23"/>
      <c r="B691" s="23"/>
      <c r="C691" s="23"/>
      <c r="D691" s="23"/>
    </row>
    <row r="692" customFormat="false" ht="14" hidden="false" customHeight="false" outlineLevel="0" collapsed="false">
      <c r="A692" s="23"/>
      <c r="B692" s="23"/>
      <c r="C692" s="23"/>
      <c r="D692" s="23"/>
    </row>
    <row r="693" customFormat="false" ht="14" hidden="false" customHeight="false" outlineLevel="0" collapsed="false">
      <c r="A693" s="23"/>
      <c r="B693" s="23"/>
      <c r="C693" s="23"/>
      <c r="D693" s="23"/>
    </row>
    <row r="694" customFormat="false" ht="14" hidden="false" customHeight="false" outlineLevel="0" collapsed="false">
      <c r="A694" s="23"/>
      <c r="B694" s="23"/>
      <c r="C694" s="23"/>
      <c r="D694" s="23"/>
    </row>
    <row r="695" customFormat="false" ht="14" hidden="false" customHeight="false" outlineLevel="0" collapsed="false">
      <c r="A695" s="23"/>
      <c r="B695" s="23"/>
      <c r="C695" s="23"/>
      <c r="D695" s="23"/>
    </row>
    <row r="696" customFormat="false" ht="14" hidden="false" customHeight="false" outlineLevel="0" collapsed="false">
      <c r="A696" s="23"/>
      <c r="B696" s="23"/>
      <c r="C696" s="23"/>
      <c r="D696" s="23"/>
    </row>
    <row r="697" customFormat="false" ht="14" hidden="false" customHeight="false" outlineLevel="0" collapsed="false">
      <c r="A697" s="23"/>
      <c r="B697" s="23"/>
      <c r="C697" s="23"/>
      <c r="D697" s="23"/>
    </row>
    <row r="698" customFormat="false" ht="14" hidden="false" customHeight="false" outlineLevel="0" collapsed="false">
      <c r="A698" s="23"/>
      <c r="B698" s="23"/>
      <c r="C698" s="23"/>
      <c r="D698" s="23"/>
    </row>
    <row r="699" customFormat="false" ht="14" hidden="false" customHeight="false" outlineLevel="0" collapsed="false">
      <c r="A699" s="23"/>
      <c r="B699" s="23"/>
      <c r="C699" s="23"/>
      <c r="D699" s="23"/>
    </row>
    <row r="700" customFormat="false" ht="14" hidden="false" customHeight="false" outlineLevel="0" collapsed="false">
      <c r="A700" s="23"/>
      <c r="B700" s="23"/>
      <c r="C700" s="23"/>
      <c r="D700" s="23"/>
    </row>
    <row r="701" customFormat="false" ht="14" hidden="false" customHeight="false" outlineLevel="0" collapsed="false">
      <c r="A701" s="23"/>
      <c r="B701" s="23"/>
      <c r="C701" s="23"/>
      <c r="D701" s="23"/>
    </row>
    <row r="702" customFormat="false" ht="14" hidden="false" customHeight="false" outlineLevel="0" collapsed="false">
      <c r="A702" s="23"/>
      <c r="B702" s="23"/>
      <c r="C702" s="23"/>
      <c r="D702" s="23"/>
    </row>
    <row r="703" customFormat="false" ht="14" hidden="false" customHeight="false" outlineLevel="0" collapsed="false">
      <c r="A703" s="23"/>
      <c r="B703" s="23"/>
      <c r="C703" s="23"/>
      <c r="D703" s="23"/>
    </row>
    <row r="704" customFormat="false" ht="14" hidden="false" customHeight="false" outlineLevel="0" collapsed="false">
      <c r="A704" s="23"/>
      <c r="B704" s="23"/>
      <c r="C704" s="23"/>
      <c r="D704" s="23"/>
    </row>
    <row r="705" customFormat="false" ht="14" hidden="false" customHeight="false" outlineLevel="0" collapsed="false">
      <c r="A705" s="23"/>
      <c r="B705" s="23"/>
      <c r="C705" s="23"/>
      <c r="D705" s="23"/>
    </row>
    <row r="706" customFormat="false" ht="14" hidden="false" customHeight="false" outlineLevel="0" collapsed="false">
      <c r="A706" s="23"/>
      <c r="B706" s="23"/>
      <c r="C706" s="23"/>
      <c r="D706" s="23"/>
    </row>
    <row r="707" customFormat="false" ht="14" hidden="false" customHeight="false" outlineLevel="0" collapsed="false">
      <c r="A707" s="23"/>
      <c r="B707" s="23"/>
      <c r="C707" s="23"/>
      <c r="D707" s="23"/>
    </row>
    <row r="708" customFormat="false" ht="14" hidden="false" customHeight="false" outlineLevel="0" collapsed="false">
      <c r="A708" s="23"/>
      <c r="B708" s="23"/>
      <c r="C708" s="23"/>
      <c r="D708" s="23"/>
    </row>
    <row r="709" customFormat="false" ht="14" hidden="false" customHeight="false" outlineLevel="0" collapsed="false">
      <c r="A709" s="23"/>
      <c r="B709" s="23"/>
      <c r="C709" s="23"/>
      <c r="D709" s="23"/>
    </row>
    <row r="710" customFormat="false" ht="14" hidden="false" customHeight="false" outlineLevel="0" collapsed="false">
      <c r="A710" s="23"/>
      <c r="B710" s="23"/>
      <c r="C710" s="23"/>
      <c r="D710" s="23"/>
    </row>
    <row r="711" customFormat="false" ht="14" hidden="false" customHeight="false" outlineLevel="0" collapsed="false">
      <c r="A711" s="23"/>
      <c r="B711" s="23"/>
      <c r="C711" s="23"/>
      <c r="D711" s="23"/>
    </row>
    <row r="712" customFormat="false" ht="14" hidden="false" customHeight="false" outlineLevel="0" collapsed="false">
      <c r="A712" s="23"/>
      <c r="B712" s="23"/>
      <c r="C712" s="23"/>
      <c r="D712" s="23"/>
    </row>
    <row r="713" customFormat="false" ht="14" hidden="false" customHeight="false" outlineLevel="0" collapsed="false">
      <c r="A713" s="23"/>
      <c r="B713" s="23"/>
      <c r="C713" s="23"/>
      <c r="D713" s="23"/>
    </row>
    <row r="714" customFormat="false" ht="14" hidden="false" customHeight="false" outlineLevel="0" collapsed="false">
      <c r="A714" s="23"/>
      <c r="B714" s="23"/>
      <c r="C714" s="23"/>
      <c r="D714" s="23"/>
    </row>
    <row r="715" customFormat="false" ht="14" hidden="false" customHeight="false" outlineLevel="0" collapsed="false">
      <c r="A715" s="23"/>
      <c r="B715" s="23"/>
      <c r="C715" s="23"/>
      <c r="D715" s="23"/>
    </row>
    <row r="716" customFormat="false" ht="14" hidden="false" customHeight="false" outlineLevel="0" collapsed="false">
      <c r="A716" s="23"/>
      <c r="B716" s="23"/>
      <c r="C716" s="23"/>
      <c r="D716" s="23"/>
    </row>
    <row r="717" customFormat="false" ht="14" hidden="false" customHeight="false" outlineLevel="0" collapsed="false">
      <c r="A717" s="23"/>
      <c r="B717" s="23"/>
      <c r="C717" s="23"/>
      <c r="D717" s="23"/>
    </row>
    <row r="718" customFormat="false" ht="14" hidden="false" customHeight="false" outlineLevel="0" collapsed="false">
      <c r="A718" s="23"/>
      <c r="B718" s="23"/>
      <c r="C718" s="23"/>
      <c r="D718" s="23"/>
    </row>
    <row r="719" customFormat="false" ht="14" hidden="false" customHeight="false" outlineLevel="0" collapsed="false">
      <c r="A719" s="23"/>
      <c r="B719" s="23"/>
      <c r="C719" s="23"/>
      <c r="D719" s="23"/>
    </row>
    <row r="720" customFormat="false" ht="14" hidden="false" customHeight="false" outlineLevel="0" collapsed="false">
      <c r="A720" s="23"/>
      <c r="B720" s="23"/>
      <c r="C720" s="23"/>
      <c r="D720" s="23"/>
    </row>
    <row r="721" customFormat="false" ht="14" hidden="false" customHeight="false" outlineLevel="0" collapsed="false">
      <c r="A721" s="23"/>
      <c r="B721" s="23"/>
      <c r="C721" s="23"/>
      <c r="D721" s="23"/>
    </row>
    <row r="722" customFormat="false" ht="14" hidden="false" customHeight="false" outlineLevel="0" collapsed="false">
      <c r="A722" s="23"/>
      <c r="B722" s="23"/>
      <c r="C722" s="23"/>
      <c r="D722" s="23"/>
    </row>
    <row r="723" customFormat="false" ht="14" hidden="false" customHeight="false" outlineLevel="0" collapsed="false">
      <c r="A723" s="23"/>
      <c r="B723" s="23"/>
      <c r="C723" s="23"/>
      <c r="D723" s="23"/>
    </row>
    <row r="724" customFormat="false" ht="14" hidden="false" customHeight="false" outlineLevel="0" collapsed="false">
      <c r="A724" s="23"/>
      <c r="B724" s="23"/>
      <c r="C724" s="23"/>
      <c r="D724" s="23"/>
    </row>
    <row r="725" customFormat="false" ht="14" hidden="false" customHeight="false" outlineLevel="0" collapsed="false">
      <c r="A725" s="23"/>
      <c r="B725" s="23"/>
      <c r="C725" s="23"/>
      <c r="D725" s="23"/>
    </row>
    <row r="726" customFormat="false" ht="14" hidden="false" customHeight="false" outlineLevel="0" collapsed="false">
      <c r="A726" s="23"/>
      <c r="B726" s="23"/>
      <c r="C726" s="23"/>
      <c r="D726" s="23"/>
    </row>
    <row r="727" customFormat="false" ht="14" hidden="false" customHeight="false" outlineLevel="0" collapsed="false">
      <c r="A727" s="23"/>
      <c r="B727" s="23"/>
      <c r="C727" s="23"/>
      <c r="D727" s="23"/>
    </row>
    <row r="728" customFormat="false" ht="14" hidden="false" customHeight="false" outlineLevel="0" collapsed="false">
      <c r="A728" s="23"/>
      <c r="B728" s="23"/>
      <c r="C728" s="23"/>
      <c r="D728" s="23"/>
    </row>
    <row r="729" customFormat="false" ht="14" hidden="false" customHeight="false" outlineLevel="0" collapsed="false">
      <c r="A729" s="23"/>
      <c r="B729" s="23"/>
      <c r="C729" s="23"/>
      <c r="D729" s="23"/>
    </row>
    <row r="730" customFormat="false" ht="14" hidden="false" customHeight="false" outlineLevel="0" collapsed="false">
      <c r="A730" s="23"/>
      <c r="B730" s="23"/>
      <c r="C730" s="23"/>
      <c r="D730" s="23"/>
    </row>
    <row r="731" customFormat="false" ht="14" hidden="false" customHeight="false" outlineLevel="0" collapsed="false">
      <c r="A731" s="23"/>
      <c r="B731" s="23"/>
      <c r="C731" s="23"/>
      <c r="D731" s="23"/>
    </row>
    <row r="732" customFormat="false" ht="14" hidden="false" customHeight="false" outlineLevel="0" collapsed="false">
      <c r="A732" s="23"/>
      <c r="B732" s="23"/>
      <c r="C732" s="23"/>
      <c r="D732" s="23"/>
    </row>
    <row r="733" customFormat="false" ht="14" hidden="false" customHeight="false" outlineLevel="0" collapsed="false">
      <c r="A733" s="23"/>
      <c r="B733" s="23"/>
      <c r="C733" s="23"/>
      <c r="D733" s="23"/>
    </row>
    <row r="734" customFormat="false" ht="14" hidden="false" customHeight="false" outlineLevel="0" collapsed="false">
      <c r="A734" s="23"/>
      <c r="B734" s="23"/>
      <c r="C734" s="23"/>
      <c r="D734" s="23"/>
    </row>
    <row r="735" customFormat="false" ht="14" hidden="false" customHeight="false" outlineLevel="0" collapsed="false">
      <c r="A735" s="23"/>
      <c r="B735" s="23"/>
      <c r="C735" s="23"/>
      <c r="D735" s="23"/>
    </row>
    <row r="736" customFormat="false" ht="14" hidden="false" customHeight="false" outlineLevel="0" collapsed="false">
      <c r="A736" s="23"/>
      <c r="B736" s="23"/>
      <c r="C736" s="23"/>
      <c r="D736" s="23"/>
    </row>
    <row r="737" customFormat="false" ht="14" hidden="false" customHeight="false" outlineLevel="0" collapsed="false">
      <c r="A737" s="23"/>
      <c r="B737" s="23"/>
      <c r="C737" s="23"/>
      <c r="D737" s="23"/>
    </row>
    <row r="738" customFormat="false" ht="14" hidden="false" customHeight="false" outlineLevel="0" collapsed="false">
      <c r="A738" s="23"/>
      <c r="B738" s="23"/>
      <c r="C738" s="23"/>
      <c r="D738" s="23"/>
    </row>
    <row r="739" customFormat="false" ht="14" hidden="false" customHeight="false" outlineLevel="0" collapsed="false">
      <c r="A739" s="23"/>
      <c r="B739" s="23"/>
      <c r="C739" s="23"/>
      <c r="D739" s="23"/>
    </row>
    <row r="740" customFormat="false" ht="14" hidden="false" customHeight="false" outlineLevel="0" collapsed="false">
      <c r="A740" s="23"/>
      <c r="B740" s="23"/>
      <c r="C740" s="23"/>
      <c r="D740" s="23"/>
    </row>
    <row r="741" customFormat="false" ht="14" hidden="false" customHeight="false" outlineLevel="0" collapsed="false">
      <c r="A741" s="23"/>
      <c r="B741" s="23"/>
      <c r="C741" s="23"/>
      <c r="D741" s="23"/>
    </row>
    <row r="742" customFormat="false" ht="14" hidden="false" customHeight="false" outlineLevel="0" collapsed="false">
      <c r="A742" s="23"/>
      <c r="B742" s="23"/>
      <c r="C742" s="23"/>
      <c r="D742" s="23"/>
    </row>
    <row r="743" customFormat="false" ht="14" hidden="false" customHeight="false" outlineLevel="0" collapsed="false">
      <c r="A743" s="23"/>
      <c r="B743" s="23"/>
      <c r="C743" s="23"/>
      <c r="D743" s="23"/>
    </row>
    <row r="744" customFormat="false" ht="14" hidden="false" customHeight="false" outlineLevel="0" collapsed="false">
      <c r="A744" s="23"/>
      <c r="B744" s="23"/>
      <c r="C744" s="23"/>
      <c r="D744" s="23"/>
    </row>
    <row r="745" customFormat="false" ht="14" hidden="false" customHeight="false" outlineLevel="0" collapsed="false">
      <c r="A745" s="23"/>
      <c r="B745" s="23"/>
      <c r="C745" s="23"/>
      <c r="D745" s="23"/>
    </row>
    <row r="746" customFormat="false" ht="14" hidden="false" customHeight="false" outlineLevel="0" collapsed="false">
      <c r="A746" s="23"/>
      <c r="B746" s="23"/>
      <c r="C746" s="23"/>
      <c r="D746" s="23"/>
    </row>
    <row r="747" customFormat="false" ht="14" hidden="false" customHeight="false" outlineLevel="0" collapsed="false">
      <c r="A747" s="23"/>
      <c r="B747" s="23"/>
      <c r="C747" s="23"/>
      <c r="D747" s="23"/>
    </row>
    <row r="748" customFormat="false" ht="14" hidden="false" customHeight="false" outlineLevel="0" collapsed="false">
      <c r="A748" s="23"/>
      <c r="B748" s="23"/>
      <c r="C748" s="23"/>
      <c r="D748" s="23"/>
    </row>
    <row r="749" customFormat="false" ht="14" hidden="false" customHeight="false" outlineLevel="0" collapsed="false">
      <c r="A749" s="23"/>
      <c r="B749" s="23"/>
      <c r="C749" s="23"/>
      <c r="D749" s="23"/>
    </row>
    <row r="750" customFormat="false" ht="14" hidden="false" customHeight="false" outlineLevel="0" collapsed="false">
      <c r="A750" s="23"/>
      <c r="B750" s="23"/>
      <c r="C750" s="23"/>
      <c r="D750" s="23"/>
    </row>
    <row r="751" customFormat="false" ht="14" hidden="false" customHeight="false" outlineLevel="0" collapsed="false">
      <c r="A751" s="23"/>
      <c r="B751" s="23"/>
      <c r="C751" s="23"/>
      <c r="D751" s="23"/>
    </row>
    <row r="752" customFormat="false" ht="14" hidden="false" customHeight="false" outlineLevel="0" collapsed="false">
      <c r="A752" s="23"/>
      <c r="B752" s="23"/>
      <c r="C752" s="23"/>
      <c r="D752" s="23"/>
    </row>
    <row r="753" customFormat="false" ht="14" hidden="false" customHeight="false" outlineLevel="0" collapsed="false">
      <c r="A753" s="23"/>
      <c r="B753" s="23"/>
      <c r="C753" s="23"/>
      <c r="D753" s="23"/>
    </row>
    <row r="754" customFormat="false" ht="14" hidden="false" customHeight="false" outlineLevel="0" collapsed="false">
      <c r="A754" s="23"/>
      <c r="B754" s="23"/>
      <c r="C754" s="23"/>
      <c r="D754" s="23"/>
    </row>
    <row r="755" customFormat="false" ht="14" hidden="false" customHeight="false" outlineLevel="0" collapsed="false">
      <c r="A755" s="23"/>
      <c r="B755" s="23"/>
      <c r="C755" s="23"/>
      <c r="D755" s="23"/>
    </row>
    <row r="756" customFormat="false" ht="14" hidden="false" customHeight="false" outlineLevel="0" collapsed="false">
      <c r="A756" s="23"/>
      <c r="B756" s="23"/>
      <c r="C756" s="23"/>
      <c r="D756" s="23"/>
    </row>
    <row r="757" customFormat="false" ht="14" hidden="false" customHeight="false" outlineLevel="0" collapsed="false">
      <c r="A757" s="23"/>
      <c r="B757" s="23"/>
      <c r="C757" s="23"/>
      <c r="D757" s="23"/>
    </row>
    <row r="758" customFormat="false" ht="14" hidden="false" customHeight="false" outlineLevel="0" collapsed="false">
      <c r="A758" s="23"/>
      <c r="B758" s="23"/>
      <c r="C758" s="23"/>
      <c r="D758" s="23"/>
    </row>
    <row r="759" customFormat="false" ht="14" hidden="false" customHeight="false" outlineLevel="0" collapsed="false">
      <c r="A759" s="23"/>
      <c r="B759" s="23"/>
      <c r="C759" s="23"/>
      <c r="D759" s="23"/>
    </row>
    <row r="760" customFormat="false" ht="14" hidden="false" customHeight="false" outlineLevel="0" collapsed="false">
      <c r="A760" s="23"/>
      <c r="B760" s="23"/>
      <c r="C760" s="23"/>
      <c r="D760" s="23"/>
    </row>
    <row r="761" customFormat="false" ht="14" hidden="false" customHeight="false" outlineLevel="0" collapsed="false">
      <c r="A761" s="23"/>
      <c r="B761" s="23"/>
      <c r="C761" s="23"/>
      <c r="D761" s="23"/>
    </row>
    <row r="762" customFormat="false" ht="14" hidden="false" customHeight="false" outlineLevel="0" collapsed="false">
      <c r="A762" s="23"/>
      <c r="B762" s="23"/>
      <c r="C762" s="23"/>
      <c r="D762" s="23"/>
    </row>
    <row r="763" customFormat="false" ht="14" hidden="false" customHeight="false" outlineLevel="0" collapsed="false">
      <c r="A763" s="23"/>
      <c r="B763" s="23"/>
      <c r="C763" s="23"/>
      <c r="D763" s="23"/>
    </row>
    <row r="764" customFormat="false" ht="14" hidden="false" customHeight="false" outlineLevel="0" collapsed="false">
      <c r="A764" s="23"/>
      <c r="B764" s="23"/>
      <c r="C764" s="23"/>
      <c r="D764" s="23"/>
    </row>
    <row r="765" customFormat="false" ht="14" hidden="false" customHeight="false" outlineLevel="0" collapsed="false">
      <c r="A765" s="23"/>
      <c r="B765" s="23"/>
      <c r="C765" s="23"/>
      <c r="D765" s="23"/>
    </row>
    <row r="766" customFormat="false" ht="14" hidden="false" customHeight="false" outlineLevel="0" collapsed="false">
      <c r="A766" s="23"/>
      <c r="B766" s="23"/>
      <c r="C766" s="23"/>
      <c r="D766" s="23"/>
    </row>
    <row r="767" customFormat="false" ht="14" hidden="false" customHeight="false" outlineLevel="0" collapsed="false">
      <c r="A767" s="23"/>
      <c r="B767" s="23"/>
      <c r="C767" s="23"/>
      <c r="D767" s="23"/>
    </row>
    <row r="768" customFormat="false" ht="14" hidden="false" customHeight="false" outlineLevel="0" collapsed="false">
      <c r="A768" s="23"/>
      <c r="B768" s="23"/>
      <c r="C768" s="23"/>
      <c r="D768" s="23"/>
    </row>
    <row r="769" customFormat="false" ht="14" hidden="false" customHeight="false" outlineLevel="0" collapsed="false">
      <c r="A769" s="23"/>
      <c r="B769" s="23"/>
      <c r="C769" s="23"/>
      <c r="D769" s="23"/>
    </row>
    <row r="770" customFormat="false" ht="14" hidden="false" customHeight="false" outlineLevel="0" collapsed="false">
      <c r="A770" s="23"/>
      <c r="B770" s="23"/>
      <c r="C770" s="23"/>
      <c r="D770" s="23"/>
    </row>
    <row r="771" customFormat="false" ht="14" hidden="false" customHeight="false" outlineLevel="0" collapsed="false">
      <c r="A771" s="23"/>
      <c r="B771" s="23"/>
      <c r="C771" s="23"/>
      <c r="D771" s="23"/>
    </row>
    <row r="772" customFormat="false" ht="14" hidden="false" customHeight="false" outlineLevel="0" collapsed="false">
      <c r="A772" s="23"/>
      <c r="B772" s="23"/>
      <c r="C772" s="23"/>
      <c r="D772" s="23"/>
    </row>
    <row r="773" customFormat="false" ht="14" hidden="false" customHeight="false" outlineLevel="0" collapsed="false">
      <c r="A773" s="23"/>
      <c r="B773" s="23"/>
      <c r="C773" s="23"/>
      <c r="D773" s="23"/>
    </row>
    <row r="774" customFormat="false" ht="14" hidden="false" customHeight="false" outlineLevel="0" collapsed="false">
      <c r="A774" s="23"/>
      <c r="B774" s="23"/>
      <c r="C774" s="23"/>
      <c r="D774" s="23"/>
    </row>
    <row r="775" customFormat="false" ht="14" hidden="false" customHeight="false" outlineLevel="0" collapsed="false">
      <c r="A775" s="23"/>
      <c r="B775" s="23"/>
      <c r="C775" s="23"/>
      <c r="D775" s="23"/>
    </row>
    <row r="776" customFormat="false" ht="14" hidden="false" customHeight="false" outlineLevel="0" collapsed="false">
      <c r="A776" s="23"/>
      <c r="B776" s="23"/>
      <c r="C776" s="23"/>
      <c r="D776" s="23"/>
    </row>
    <row r="777" customFormat="false" ht="14" hidden="false" customHeight="false" outlineLevel="0" collapsed="false">
      <c r="A777" s="23"/>
      <c r="B777" s="23"/>
      <c r="C777" s="23"/>
      <c r="D777" s="23"/>
    </row>
    <row r="778" customFormat="false" ht="14" hidden="false" customHeight="false" outlineLevel="0" collapsed="false">
      <c r="A778" s="23"/>
      <c r="B778" s="23"/>
      <c r="C778" s="23"/>
      <c r="D778" s="23"/>
    </row>
    <row r="779" customFormat="false" ht="14" hidden="false" customHeight="false" outlineLevel="0" collapsed="false">
      <c r="A779" s="23"/>
      <c r="B779" s="23"/>
      <c r="C779" s="23"/>
      <c r="D779" s="23"/>
    </row>
    <row r="780" customFormat="false" ht="14" hidden="false" customHeight="false" outlineLevel="0" collapsed="false">
      <c r="A780" s="23"/>
      <c r="B780" s="23"/>
      <c r="C780" s="23"/>
      <c r="D780" s="23"/>
    </row>
    <row r="781" customFormat="false" ht="14" hidden="false" customHeight="false" outlineLevel="0" collapsed="false">
      <c r="A781" s="23"/>
      <c r="B781" s="23"/>
      <c r="C781" s="23"/>
      <c r="D781" s="23"/>
    </row>
    <row r="782" customFormat="false" ht="14" hidden="false" customHeight="false" outlineLevel="0" collapsed="false">
      <c r="A782" s="23"/>
      <c r="B782" s="23"/>
      <c r="C782" s="23"/>
      <c r="D782" s="23"/>
    </row>
    <row r="783" customFormat="false" ht="14" hidden="false" customHeight="false" outlineLevel="0" collapsed="false">
      <c r="A783" s="23"/>
      <c r="B783" s="23"/>
      <c r="C783" s="23"/>
      <c r="D783" s="23"/>
    </row>
    <row r="784" customFormat="false" ht="14" hidden="false" customHeight="false" outlineLevel="0" collapsed="false">
      <c r="A784" s="23"/>
      <c r="B784" s="23"/>
      <c r="C784" s="23"/>
      <c r="D784" s="23"/>
    </row>
    <row r="785" customFormat="false" ht="14" hidden="false" customHeight="false" outlineLevel="0" collapsed="false">
      <c r="A785" s="23"/>
      <c r="B785" s="23"/>
      <c r="C785" s="23"/>
      <c r="D785" s="23"/>
    </row>
    <row r="786" customFormat="false" ht="14" hidden="false" customHeight="false" outlineLevel="0" collapsed="false">
      <c r="A786" s="23"/>
      <c r="B786" s="23"/>
      <c r="C786" s="23"/>
      <c r="D786" s="23"/>
    </row>
    <row r="787" customFormat="false" ht="14" hidden="false" customHeight="false" outlineLevel="0" collapsed="false">
      <c r="A787" s="23"/>
      <c r="B787" s="23"/>
      <c r="C787" s="23"/>
      <c r="D787" s="23"/>
    </row>
    <row r="788" customFormat="false" ht="14" hidden="false" customHeight="false" outlineLevel="0" collapsed="false">
      <c r="A788" s="23"/>
      <c r="B788" s="23"/>
      <c r="C788" s="23"/>
      <c r="D788" s="23"/>
    </row>
    <row r="789" customFormat="false" ht="14" hidden="false" customHeight="false" outlineLevel="0" collapsed="false">
      <c r="A789" s="23"/>
      <c r="B789" s="23"/>
      <c r="C789" s="23"/>
      <c r="D789" s="23"/>
    </row>
    <row r="790" customFormat="false" ht="14" hidden="false" customHeight="false" outlineLevel="0" collapsed="false">
      <c r="A790" s="23"/>
      <c r="B790" s="23"/>
      <c r="C790" s="23"/>
      <c r="D790" s="23"/>
    </row>
    <row r="791" customFormat="false" ht="14" hidden="false" customHeight="false" outlineLevel="0" collapsed="false">
      <c r="A791" s="23"/>
      <c r="B791" s="23"/>
      <c r="C791" s="23"/>
      <c r="D791" s="23"/>
    </row>
    <row r="792" customFormat="false" ht="14" hidden="false" customHeight="false" outlineLevel="0" collapsed="false">
      <c r="A792" s="23"/>
      <c r="B792" s="23"/>
      <c r="C792" s="23"/>
      <c r="D792" s="23"/>
    </row>
    <row r="793" customFormat="false" ht="14" hidden="false" customHeight="false" outlineLevel="0" collapsed="false">
      <c r="A793" s="23"/>
      <c r="B793" s="23"/>
      <c r="C793" s="23"/>
      <c r="D793" s="23"/>
    </row>
    <row r="794" customFormat="false" ht="14" hidden="false" customHeight="false" outlineLevel="0" collapsed="false">
      <c r="A794" s="23"/>
      <c r="B794" s="23"/>
      <c r="C794" s="23"/>
      <c r="D794" s="23"/>
    </row>
    <row r="795" customFormat="false" ht="14" hidden="false" customHeight="false" outlineLevel="0" collapsed="false">
      <c r="A795" s="23"/>
      <c r="B795" s="23"/>
      <c r="C795" s="23"/>
      <c r="D795" s="23"/>
    </row>
    <row r="796" customFormat="false" ht="14" hidden="false" customHeight="false" outlineLevel="0" collapsed="false">
      <c r="A796" s="23"/>
      <c r="B796" s="23"/>
      <c r="C796" s="23"/>
      <c r="D796" s="23"/>
    </row>
    <row r="797" customFormat="false" ht="14" hidden="false" customHeight="false" outlineLevel="0" collapsed="false">
      <c r="A797" s="23"/>
      <c r="B797" s="23"/>
      <c r="C797" s="23"/>
      <c r="D797" s="23"/>
    </row>
    <row r="798" customFormat="false" ht="14" hidden="false" customHeight="false" outlineLevel="0" collapsed="false">
      <c r="A798" s="23"/>
      <c r="B798" s="23"/>
      <c r="C798" s="23"/>
      <c r="D798" s="23"/>
    </row>
    <row r="799" customFormat="false" ht="14" hidden="false" customHeight="false" outlineLevel="0" collapsed="false">
      <c r="A799" s="23"/>
      <c r="B799" s="23"/>
      <c r="C799" s="23"/>
      <c r="D799" s="23"/>
    </row>
    <row r="800" customFormat="false" ht="14" hidden="false" customHeight="false" outlineLevel="0" collapsed="false">
      <c r="A800" s="23"/>
      <c r="B800" s="23"/>
      <c r="C800" s="23"/>
      <c r="D800" s="23"/>
    </row>
    <row r="801" customFormat="false" ht="14" hidden="false" customHeight="false" outlineLevel="0" collapsed="false">
      <c r="A801" s="23"/>
      <c r="B801" s="23"/>
      <c r="C801" s="23"/>
      <c r="D801" s="23"/>
    </row>
    <row r="802" customFormat="false" ht="14" hidden="false" customHeight="false" outlineLevel="0" collapsed="false">
      <c r="A802" s="23"/>
      <c r="B802" s="23"/>
      <c r="C802" s="23"/>
      <c r="D802" s="23"/>
    </row>
    <row r="803" customFormat="false" ht="14" hidden="false" customHeight="false" outlineLevel="0" collapsed="false">
      <c r="A803" s="23"/>
      <c r="B803" s="23"/>
      <c r="C803" s="23"/>
      <c r="D803" s="23"/>
    </row>
    <row r="804" customFormat="false" ht="14" hidden="false" customHeight="false" outlineLevel="0" collapsed="false">
      <c r="A804" s="23"/>
      <c r="B804" s="23"/>
      <c r="C804" s="23"/>
      <c r="D804" s="23"/>
    </row>
    <row r="805" customFormat="false" ht="14" hidden="false" customHeight="false" outlineLevel="0" collapsed="false">
      <c r="A805" s="23"/>
      <c r="B805" s="23"/>
      <c r="C805" s="23"/>
      <c r="D805" s="23"/>
    </row>
    <row r="806" customFormat="false" ht="14" hidden="false" customHeight="false" outlineLevel="0" collapsed="false">
      <c r="A806" s="23"/>
      <c r="B806" s="23"/>
      <c r="C806" s="23"/>
      <c r="D806" s="23"/>
    </row>
    <row r="807" customFormat="false" ht="14" hidden="false" customHeight="false" outlineLevel="0" collapsed="false">
      <c r="A807" s="23"/>
      <c r="B807" s="23"/>
      <c r="C807" s="23"/>
      <c r="D807" s="23"/>
    </row>
    <row r="808" customFormat="false" ht="14" hidden="false" customHeight="false" outlineLevel="0" collapsed="false">
      <c r="A808" s="23"/>
      <c r="B808" s="23"/>
      <c r="C808" s="23"/>
      <c r="D808" s="23"/>
    </row>
    <row r="809" customFormat="false" ht="14" hidden="false" customHeight="false" outlineLevel="0" collapsed="false">
      <c r="A809" s="23"/>
      <c r="B809" s="23"/>
      <c r="C809" s="23"/>
      <c r="D809" s="23"/>
    </row>
    <row r="810" customFormat="false" ht="14" hidden="false" customHeight="false" outlineLevel="0" collapsed="false">
      <c r="A810" s="23"/>
      <c r="B810" s="23"/>
      <c r="C810" s="23"/>
      <c r="D810" s="23"/>
    </row>
    <row r="811" customFormat="false" ht="14" hidden="false" customHeight="false" outlineLevel="0" collapsed="false">
      <c r="A811" s="23"/>
      <c r="B811" s="23"/>
      <c r="C811" s="23"/>
      <c r="D811" s="23"/>
    </row>
    <row r="812" customFormat="false" ht="14" hidden="false" customHeight="false" outlineLevel="0" collapsed="false">
      <c r="A812" s="23"/>
      <c r="B812" s="23"/>
      <c r="C812" s="23"/>
      <c r="D812" s="23"/>
    </row>
    <row r="813" customFormat="false" ht="14" hidden="false" customHeight="false" outlineLevel="0" collapsed="false">
      <c r="A813" s="23"/>
      <c r="B813" s="23"/>
      <c r="C813" s="23"/>
      <c r="D813" s="23"/>
    </row>
    <row r="814" customFormat="false" ht="14" hidden="false" customHeight="false" outlineLevel="0" collapsed="false">
      <c r="A814" s="23"/>
      <c r="B814" s="23"/>
      <c r="C814" s="23"/>
      <c r="D814" s="23"/>
    </row>
    <row r="815" customFormat="false" ht="14" hidden="false" customHeight="false" outlineLevel="0" collapsed="false">
      <c r="A815" s="23"/>
      <c r="B815" s="23"/>
      <c r="C815" s="23"/>
      <c r="D815" s="23"/>
    </row>
    <row r="816" customFormat="false" ht="14" hidden="false" customHeight="false" outlineLevel="0" collapsed="false">
      <c r="A816" s="23"/>
      <c r="B816" s="23"/>
      <c r="C816" s="23"/>
      <c r="D816" s="23"/>
    </row>
    <row r="817" customFormat="false" ht="14" hidden="false" customHeight="false" outlineLevel="0" collapsed="false">
      <c r="A817" s="23"/>
      <c r="B817" s="23"/>
      <c r="C817" s="23"/>
      <c r="D817" s="23"/>
    </row>
    <row r="818" customFormat="false" ht="14" hidden="false" customHeight="false" outlineLevel="0" collapsed="false">
      <c r="A818" s="23"/>
      <c r="B818" s="23"/>
      <c r="C818" s="23"/>
      <c r="D818" s="23"/>
    </row>
    <row r="819" customFormat="false" ht="14" hidden="false" customHeight="false" outlineLevel="0" collapsed="false">
      <c r="A819" s="23"/>
      <c r="B819" s="23"/>
      <c r="C819" s="23"/>
      <c r="D819" s="23"/>
    </row>
    <row r="820" customFormat="false" ht="14" hidden="false" customHeight="false" outlineLevel="0" collapsed="false">
      <c r="A820" s="23"/>
      <c r="B820" s="23"/>
      <c r="C820" s="23"/>
      <c r="D820" s="23"/>
    </row>
    <row r="821" customFormat="false" ht="14" hidden="false" customHeight="false" outlineLevel="0" collapsed="false">
      <c r="A821" s="23"/>
      <c r="B821" s="23"/>
      <c r="C821" s="23"/>
      <c r="D821" s="23"/>
    </row>
    <row r="822" customFormat="false" ht="14" hidden="false" customHeight="false" outlineLevel="0" collapsed="false">
      <c r="A822" s="23"/>
      <c r="B822" s="23"/>
      <c r="C822" s="23"/>
      <c r="D822" s="23"/>
    </row>
    <row r="823" customFormat="false" ht="14" hidden="false" customHeight="false" outlineLevel="0" collapsed="false">
      <c r="A823" s="23"/>
      <c r="B823" s="23"/>
      <c r="C823" s="23"/>
      <c r="D823" s="23"/>
    </row>
    <row r="824" customFormat="false" ht="14" hidden="false" customHeight="false" outlineLevel="0" collapsed="false">
      <c r="A824" s="23"/>
      <c r="B824" s="23"/>
      <c r="C824" s="23"/>
      <c r="D824" s="23"/>
    </row>
    <row r="825" customFormat="false" ht="14" hidden="false" customHeight="false" outlineLevel="0" collapsed="false">
      <c r="A825" s="23"/>
      <c r="B825" s="23"/>
      <c r="C825" s="23"/>
      <c r="D825" s="23"/>
    </row>
    <row r="826" customFormat="false" ht="14" hidden="false" customHeight="false" outlineLevel="0" collapsed="false">
      <c r="A826" s="23"/>
      <c r="B826" s="23"/>
      <c r="C826" s="23"/>
      <c r="D826" s="23"/>
    </row>
    <row r="827" customFormat="false" ht="14" hidden="false" customHeight="false" outlineLevel="0" collapsed="false">
      <c r="A827" s="23"/>
      <c r="B827" s="23"/>
      <c r="C827" s="23"/>
      <c r="D827" s="23"/>
    </row>
    <row r="828" customFormat="false" ht="14" hidden="false" customHeight="false" outlineLevel="0" collapsed="false">
      <c r="A828" s="23"/>
      <c r="B828" s="23"/>
      <c r="C828" s="23"/>
      <c r="D828" s="23"/>
    </row>
    <row r="829" customFormat="false" ht="14" hidden="false" customHeight="false" outlineLevel="0" collapsed="false">
      <c r="A829" s="23"/>
      <c r="B829" s="23"/>
      <c r="C829" s="23"/>
      <c r="D829" s="23"/>
    </row>
    <row r="830" customFormat="false" ht="14" hidden="false" customHeight="false" outlineLevel="0" collapsed="false">
      <c r="A830" s="23"/>
      <c r="B830" s="23"/>
      <c r="C830" s="23"/>
      <c r="D830" s="23"/>
    </row>
    <row r="831" customFormat="false" ht="14" hidden="false" customHeight="false" outlineLevel="0" collapsed="false">
      <c r="A831" s="23"/>
      <c r="B831" s="23"/>
      <c r="C831" s="23"/>
      <c r="D831" s="23"/>
    </row>
    <row r="832" customFormat="false" ht="14" hidden="false" customHeight="false" outlineLevel="0" collapsed="false">
      <c r="A832" s="23"/>
      <c r="B832" s="23"/>
      <c r="C832" s="23"/>
      <c r="D832" s="23"/>
    </row>
    <row r="833" customFormat="false" ht="14" hidden="false" customHeight="false" outlineLevel="0" collapsed="false">
      <c r="A833" s="23"/>
      <c r="B833" s="23"/>
      <c r="C833" s="23"/>
      <c r="D833" s="23"/>
    </row>
    <row r="834" customFormat="false" ht="14" hidden="false" customHeight="false" outlineLevel="0" collapsed="false">
      <c r="A834" s="23"/>
      <c r="B834" s="23"/>
      <c r="C834" s="23"/>
      <c r="D834" s="23"/>
    </row>
    <row r="835" customFormat="false" ht="14" hidden="false" customHeight="false" outlineLevel="0" collapsed="false">
      <c r="A835" s="23"/>
      <c r="B835" s="23"/>
      <c r="C835" s="23"/>
      <c r="D835" s="23"/>
    </row>
    <row r="836" customFormat="false" ht="14" hidden="false" customHeight="false" outlineLevel="0" collapsed="false">
      <c r="A836" s="23"/>
      <c r="B836" s="23"/>
      <c r="C836" s="23"/>
      <c r="D836" s="23"/>
    </row>
    <row r="837" customFormat="false" ht="14" hidden="false" customHeight="false" outlineLevel="0" collapsed="false">
      <c r="A837" s="23"/>
      <c r="B837" s="23"/>
      <c r="C837" s="23"/>
      <c r="D837" s="23"/>
    </row>
    <row r="838" customFormat="false" ht="14" hidden="false" customHeight="false" outlineLevel="0" collapsed="false">
      <c r="A838" s="23"/>
      <c r="B838" s="23"/>
      <c r="C838" s="23"/>
      <c r="D838" s="23"/>
    </row>
    <row r="839" customFormat="false" ht="14" hidden="false" customHeight="false" outlineLevel="0" collapsed="false">
      <c r="A839" s="23"/>
      <c r="B839" s="23"/>
      <c r="C839" s="23"/>
      <c r="D839" s="23"/>
    </row>
    <row r="840" customFormat="false" ht="14" hidden="false" customHeight="false" outlineLevel="0" collapsed="false">
      <c r="A840" s="23"/>
      <c r="B840" s="23"/>
      <c r="C840" s="23"/>
      <c r="D840" s="23"/>
    </row>
    <row r="841" customFormat="false" ht="14" hidden="false" customHeight="false" outlineLevel="0" collapsed="false">
      <c r="A841" s="23"/>
      <c r="B841" s="23"/>
      <c r="C841" s="23"/>
      <c r="D841" s="23"/>
    </row>
    <row r="842" customFormat="false" ht="14" hidden="false" customHeight="false" outlineLevel="0" collapsed="false">
      <c r="A842" s="23"/>
      <c r="B842" s="23"/>
      <c r="C842" s="23"/>
      <c r="D842" s="23"/>
    </row>
    <row r="843" customFormat="false" ht="14" hidden="false" customHeight="false" outlineLevel="0" collapsed="false">
      <c r="A843" s="23"/>
      <c r="B843" s="23"/>
      <c r="C843" s="23"/>
      <c r="D843" s="23"/>
    </row>
    <row r="844" customFormat="false" ht="14" hidden="false" customHeight="false" outlineLevel="0" collapsed="false">
      <c r="A844" s="23"/>
      <c r="B844" s="23"/>
      <c r="C844" s="23"/>
      <c r="D844" s="23"/>
    </row>
    <row r="845" customFormat="false" ht="14" hidden="false" customHeight="false" outlineLevel="0" collapsed="false">
      <c r="A845" s="23"/>
      <c r="B845" s="23"/>
      <c r="C845" s="23"/>
      <c r="D845" s="23"/>
    </row>
    <row r="846" customFormat="false" ht="14" hidden="false" customHeight="false" outlineLevel="0" collapsed="false">
      <c r="A846" s="23"/>
      <c r="B846" s="23"/>
      <c r="C846" s="23"/>
      <c r="D846" s="23"/>
    </row>
    <row r="847" customFormat="false" ht="14" hidden="false" customHeight="false" outlineLevel="0" collapsed="false">
      <c r="A847" s="23"/>
      <c r="B847" s="23"/>
      <c r="C847" s="23"/>
      <c r="D847" s="23"/>
    </row>
    <row r="848" customFormat="false" ht="14" hidden="false" customHeight="false" outlineLevel="0" collapsed="false">
      <c r="A848" s="23"/>
      <c r="B848" s="23"/>
      <c r="C848" s="23"/>
      <c r="D848" s="23"/>
    </row>
    <row r="849" customFormat="false" ht="14" hidden="false" customHeight="false" outlineLevel="0" collapsed="false">
      <c r="A849" s="23"/>
      <c r="B849" s="23"/>
      <c r="C849" s="23"/>
      <c r="D849" s="23"/>
    </row>
    <row r="850" customFormat="false" ht="14" hidden="false" customHeight="false" outlineLevel="0" collapsed="false">
      <c r="A850" s="23"/>
      <c r="B850" s="23"/>
      <c r="C850" s="23"/>
      <c r="D850" s="23"/>
    </row>
    <row r="851" customFormat="false" ht="14" hidden="false" customHeight="false" outlineLevel="0" collapsed="false">
      <c r="A851" s="23"/>
      <c r="B851" s="23"/>
      <c r="C851" s="23"/>
      <c r="D851" s="23"/>
    </row>
    <row r="852" customFormat="false" ht="14" hidden="false" customHeight="false" outlineLevel="0" collapsed="false">
      <c r="A852" s="23"/>
      <c r="B852" s="23"/>
      <c r="C852" s="23"/>
      <c r="D852" s="23"/>
    </row>
    <row r="853" customFormat="false" ht="14" hidden="false" customHeight="false" outlineLevel="0" collapsed="false">
      <c r="A853" s="23"/>
      <c r="B853" s="23"/>
      <c r="C853" s="23"/>
      <c r="D853" s="23"/>
    </row>
    <row r="854" customFormat="false" ht="14" hidden="false" customHeight="false" outlineLevel="0" collapsed="false">
      <c r="A854" s="23"/>
      <c r="B854" s="23"/>
      <c r="C854" s="23"/>
      <c r="D854" s="23"/>
    </row>
    <row r="855" customFormat="false" ht="14" hidden="false" customHeight="false" outlineLevel="0" collapsed="false">
      <c r="A855" s="23"/>
      <c r="B855" s="23"/>
      <c r="C855" s="23"/>
      <c r="D855" s="23"/>
    </row>
    <row r="856" customFormat="false" ht="14" hidden="false" customHeight="false" outlineLevel="0" collapsed="false">
      <c r="A856" s="23"/>
      <c r="B856" s="23"/>
      <c r="C856" s="23"/>
      <c r="D856" s="23"/>
    </row>
    <row r="857" customFormat="false" ht="14" hidden="false" customHeight="false" outlineLevel="0" collapsed="false">
      <c r="A857" s="23"/>
      <c r="B857" s="23"/>
      <c r="C857" s="23"/>
      <c r="D857" s="23"/>
    </row>
    <row r="858" customFormat="false" ht="14" hidden="false" customHeight="false" outlineLevel="0" collapsed="false">
      <c r="A858" s="23"/>
      <c r="B858" s="23"/>
      <c r="C858" s="23"/>
      <c r="D858" s="23"/>
    </row>
    <row r="859" customFormat="false" ht="14" hidden="false" customHeight="false" outlineLevel="0" collapsed="false">
      <c r="A859" s="23"/>
      <c r="B859" s="23"/>
      <c r="C859" s="23"/>
      <c r="D859" s="23"/>
    </row>
    <row r="860" customFormat="false" ht="14" hidden="false" customHeight="false" outlineLevel="0" collapsed="false">
      <c r="A860" s="23"/>
      <c r="B860" s="23"/>
      <c r="C860" s="23"/>
      <c r="D860" s="23"/>
    </row>
    <row r="861" customFormat="false" ht="14" hidden="false" customHeight="false" outlineLevel="0" collapsed="false">
      <c r="A861" s="23"/>
      <c r="B861" s="23"/>
      <c r="C861" s="23"/>
      <c r="D861" s="23"/>
    </row>
    <row r="862" customFormat="false" ht="14" hidden="false" customHeight="false" outlineLevel="0" collapsed="false">
      <c r="A862" s="23"/>
      <c r="B862" s="23"/>
      <c r="C862" s="23"/>
      <c r="D862" s="23"/>
    </row>
    <row r="863" customFormat="false" ht="14" hidden="false" customHeight="false" outlineLevel="0" collapsed="false">
      <c r="A863" s="23"/>
      <c r="B863" s="23"/>
      <c r="C863" s="23"/>
      <c r="D863" s="23"/>
    </row>
    <row r="864" customFormat="false" ht="14" hidden="false" customHeight="false" outlineLevel="0" collapsed="false">
      <c r="A864" s="23"/>
      <c r="B864" s="23"/>
      <c r="C864" s="23"/>
      <c r="D864" s="23"/>
    </row>
    <row r="865" customFormat="false" ht="14" hidden="false" customHeight="false" outlineLevel="0" collapsed="false">
      <c r="A865" s="23"/>
      <c r="B865" s="23"/>
      <c r="C865" s="23"/>
      <c r="D865" s="23"/>
    </row>
    <row r="866" customFormat="false" ht="14" hidden="false" customHeight="false" outlineLevel="0" collapsed="false">
      <c r="A866" s="23"/>
      <c r="B866" s="23"/>
      <c r="C866" s="23"/>
      <c r="D866" s="23"/>
    </row>
    <row r="867" customFormat="false" ht="14" hidden="false" customHeight="false" outlineLevel="0" collapsed="false">
      <c r="A867" s="23"/>
      <c r="B867" s="23"/>
      <c r="C867" s="23"/>
      <c r="D867" s="23"/>
    </row>
    <row r="868" customFormat="false" ht="14" hidden="false" customHeight="false" outlineLevel="0" collapsed="false">
      <c r="A868" s="23"/>
      <c r="B868" s="23"/>
      <c r="C868" s="23"/>
      <c r="D868" s="23"/>
    </row>
    <row r="869" customFormat="false" ht="14" hidden="false" customHeight="false" outlineLevel="0" collapsed="false">
      <c r="A869" s="23"/>
      <c r="B869" s="23"/>
      <c r="C869" s="23"/>
      <c r="D869" s="23"/>
    </row>
    <row r="870" customFormat="false" ht="14" hidden="false" customHeight="false" outlineLevel="0" collapsed="false">
      <c r="A870" s="23"/>
      <c r="B870" s="23"/>
      <c r="C870" s="23"/>
      <c r="D870" s="23"/>
    </row>
    <row r="871" customFormat="false" ht="14" hidden="false" customHeight="false" outlineLevel="0" collapsed="false">
      <c r="A871" s="23"/>
      <c r="B871" s="23"/>
      <c r="C871" s="23"/>
      <c r="D871" s="23"/>
    </row>
    <row r="872" customFormat="false" ht="14" hidden="false" customHeight="false" outlineLevel="0" collapsed="false">
      <c r="A872" s="23"/>
      <c r="B872" s="23"/>
      <c r="C872" s="23"/>
      <c r="D872" s="23"/>
    </row>
    <row r="873" customFormat="false" ht="14" hidden="false" customHeight="false" outlineLevel="0" collapsed="false">
      <c r="A873" s="23"/>
      <c r="B873" s="23"/>
      <c r="C873" s="23"/>
      <c r="D873" s="23"/>
    </row>
    <row r="874" customFormat="false" ht="14" hidden="false" customHeight="false" outlineLevel="0" collapsed="false">
      <c r="A874" s="23"/>
      <c r="B874" s="23"/>
      <c r="C874" s="23"/>
      <c r="D874" s="23"/>
    </row>
    <row r="875" customFormat="false" ht="14" hidden="false" customHeight="false" outlineLevel="0" collapsed="false">
      <c r="A875" s="23"/>
      <c r="B875" s="23"/>
      <c r="C875" s="23"/>
      <c r="D875" s="23"/>
    </row>
    <row r="876" customFormat="false" ht="14" hidden="false" customHeight="false" outlineLevel="0" collapsed="false">
      <c r="A876" s="23"/>
      <c r="B876" s="23"/>
      <c r="C876" s="23"/>
      <c r="D876" s="23"/>
    </row>
    <row r="877" customFormat="false" ht="14" hidden="false" customHeight="false" outlineLevel="0" collapsed="false">
      <c r="A877" s="23"/>
      <c r="B877" s="23"/>
      <c r="C877" s="23"/>
      <c r="D877" s="23"/>
    </row>
    <row r="878" customFormat="false" ht="14" hidden="false" customHeight="false" outlineLevel="0" collapsed="false">
      <c r="A878" s="23"/>
      <c r="B878" s="23"/>
      <c r="C878" s="23"/>
      <c r="D878" s="23"/>
    </row>
    <row r="879" customFormat="false" ht="14" hidden="false" customHeight="false" outlineLevel="0" collapsed="false">
      <c r="A879" s="23"/>
      <c r="B879" s="23"/>
      <c r="C879" s="23"/>
      <c r="D879" s="23"/>
    </row>
    <row r="880" customFormat="false" ht="14" hidden="false" customHeight="false" outlineLevel="0" collapsed="false">
      <c r="A880" s="23"/>
      <c r="B880" s="23"/>
      <c r="C880" s="23"/>
      <c r="D880" s="23"/>
    </row>
    <row r="881" customFormat="false" ht="14" hidden="false" customHeight="false" outlineLevel="0" collapsed="false">
      <c r="A881" s="23"/>
      <c r="B881" s="23"/>
      <c r="C881" s="23"/>
      <c r="D881" s="23"/>
    </row>
    <row r="882" customFormat="false" ht="14" hidden="false" customHeight="false" outlineLevel="0" collapsed="false">
      <c r="A882" s="23"/>
      <c r="B882" s="23"/>
      <c r="C882" s="23"/>
      <c r="D882" s="23"/>
    </row>
    <row r="883" customFormat="false" ht="14" hidden="false" customHeight="false" outlineLevel="0" collapsed="false">
      <c r="A883" s="23"/>
      <c r="B883" s="23"/>
      <c r="C883" s="23"/>
      <c r="D883" s="23"/>
    </row>
    <row r="884" customFormat="false" ht="14" hidden="false" customHeight="false" outlineLevel="0" collapsed="false">
      <c r="A884" s="23"/>
      <c r="B884" s="23"/>
      <c r="C884" s="23"/>
      <c r="D884" s="23"/>
    </row>
    <row r="885" customFormat="false" ht="14" hidden="false" customHeight="false" outlineLevel="0" collapsed="false">
      <c r="A885" s="23"/>
      <c r="B885" s="23"/>
      <c r="C885" s="23"/>
      <c r="D885" s="23"/>
    </row>
    <row r="886" customFormat="false" ht="14" hidden="false" customHeight="false" outlineLevel="0" collapsed="false">
      <c r="A886" s="23"/>
      <c r="B886" s="23"/>
      <c r="C886" s="23"/>
      <c r="D886" s="23"/>
    </row>
    <row r="887" customFormat="false" ht="14" hidden="false" customHeight="false" outlineLevel="0" collapsed="false">
      <c r="A887" s="23"/>
      <c r="B887" s="23"/>
      <c r="C887" s="23"/>
      <c r="D887" s="23"/>
    </row>
    <row r="888" customFormat="false" ht="14" hidden="false" customHeight="false" outlineLevel="0" collapsed="false">
      <c r="A888" s="23"/>
      <c r="B888" s="23"/>
      <c r="C888" s="23"/>
      <c r="D888" s="23"/>
    </row>
    <row r="889" customFormat="false" ht="14" hidden="false" customHeight="false" outlineLevel="0" collapsed="false">
      <c r="A889" s="23"/>
      <c r="B889" s="23"/>
      <c r="C889" s="23"/>
      <c r="D889" s="23"/>
    </row>
    <row r="890" customFormat="false" ht="14" hidden="false" customHeight="false" outlineLevel="0" collapsed="false">
      <c r="A890" s="23"/>
      <c r="B890" s="23"/>
      <c r="C890" s="23"/>
      <c r="D890" s="23"/>
    </row>
    <row r="891" customFormat="false" ht="14" hidden="false" customHeight="false" outlineLevel="0" collapsed="false">
      <c r="A891" s="23"/>
      <c r="B891" s="23"/>
      <c r="C891" s="23"/>
      <c r="D891" s="23"/>
    </row>
    <row r="892" customFormat="false" ht="14" hidden="false" customHeight="false" outlineLevel="0" collapsed="false">
      <c r="A892" s="23"/>
      <c r="B892" s="23"/>
      <c r="C892" s="23"/>
      <c r="D892" s="23"/>
    </row>
    <row r="893" customFormat="false" ht="14" hidden="false" customHeight="false" outlineLevel="0" collapsed="false">
      <c r="A893" s="23"/>
      <c r="B893" s="23"/>
      <c r="C893" s="23"/>
      <c r="D893" s="23"/>
    </row>
    <row r="894" customFormat="false" ht="14" hidden="false" customHeight="false" outlineLevel="0" collapsed="false">
      <c r="A894" s="23"/>
      <c r="B894" s="23"/>
      <c r="C894" s="23"/>
      <c r="D894" s="23"/>
    </row>
    <row r="895" customFormat="false" ht="14" hidden="false" customHeight="false" outlineLevel="0" collapsed="false">
      <c r="A895" s="23"/>
      <c r="B895" s="23"/>
      <c r="C895" s="23"/>
      <c r="D895" s="23"/>
    </row>
    <row r="896" customFormat="false" ht="14" hidden="false" customHeight="false" outlineLevel="0" collapsed="false">
      <c r="A896" s="23"/>
      <c r="B896" s="23"/>
      <c r="C896" s="23"/>
      <c r="D896" s="23"/>
    </row>
    <row r="897" customFormat="false" ht="14" hidden="false" customHeight="false" outlineLevel="0" collapsed="false">
      <c r="A897" s="23"/>
      <c r="B897" s="23"/>
      <c r="C897" s="23"/>
      <c r="D897" s="23"/>
    </row>
    <row r="898" customFormat="false" ht="14" hidden="false" customHeight="false" outlineLevel="0" collapsed="false">
      <c r="A898" s="23"/>
      <c r="B898" s="23"/>
      <c r="C898" s="23"/>
      <c r="D898" s="23"/>
    </row>
    <row r="899" customFormat="false" ht="14" hidden="false" customHeight="false" outlineLevel="0" collapsed="false">
      <c r="A899" s="23"/>
      <c r="B899" s="23"/>
      <c r="C899" s="23"/>
      <c r="D899" s="23"/>
    </row>
    <row r="900" customFormat="false" ht="14" hidden="false" customHeight="false" outlineLevel="0" collapsed="false">
      <c r="A900" s="23"/>
      <c r="B900" s="23"/>
      <c r="C900" s="23"/>
      <c r="D900" s="23"/>
    </row>
    <row r="901" customFormat="false" ht="14" hidden="false" customHeight="false" outlineLevel="0" collapsed="false">
      <c r="A901" s="23"/>
      <c r="B901" s="23"/>
      <c r="C901" s="23"/>
      <c r="D901" s="23"/>
    </row>
    <row r="902" customFormat="false" ht="14" hidden="false" customHeight="false" outlineLevel="0" collapsed="false">
      <c r="A902" s="23"/>
      <c r="B902" s="23"/>
      <c r="C902" s="23"/>
      <c r="D902" s="23"/>
    </row>
    <row r="903" customFormat="false" ht="14" hidden="false" customHeight="false" outlineLevel="0" collapsed="false">
      <c r="A903" s="23"/>
      <c r="B903" s="23"/>
      <c r="C903" s="23"/>
      <c r="D903" s="23"/>
    </row>
    <row r="904" customFormat="false" ht="14" hidden="false" customHeight="false" outlineLevel="0" collapsed="false">
      <c r="A904" s="23"/>
      <c r="B904" s="23"/>
      <c r="C904" s="23"/>
      <c r="D904" s="23"/>
    </row>
    <row r="905" customFormat="false" ht="14" hidden="false" customHeight="false" outlineLevel="0" collapsed="false">
      <c r="A905" s="23"/>
      <c r="B905" s="23"/>
      <c r="C905" s="23"/>
      <c r="D905" s="23"/>
    </row>
    <row r="906" customFormat="false" ht="14" hidden="false" customHeight="false" outlineLevel="0" collapsed="false">
      <c r="A906" s="23"/>
      <c r="B906" s="23"/>
      <c r="C906" s="23"/>
      <c r="D906" s="23"/>
    </row>
    <row r="907" customFormat="false" ht="14" hidden="false" customHeight="false" outlineLevel="0" collapsed="false">
      <c r="A907" s="23"/>
      <c r="B907" s="23"/>
      <c r="C907" s="23"/>
      <c r="D907" s="23"/>
    </row>
    <row r="908" customFormat="false" ht="14" hidden="false" customHeight="false" outlineLevel="0" collapsed="false">
      <c r="A908" s="23"/>
      <c r="B908" s="23"/>
      <c r="C908" s="23"/>
      <c r="D908" s="23"/>
    </row>
    <row r="909" customFormat="false" ht="14" hidden="false" customHeight="false" outlineLevel="0" collapsed="false">
      <c r="A909" s="23"/>
      <c r="B909" s="23"/>
      <c r="C909" s="23"/>
      <c r="D909" s="23"/>
    </row>
    <row r="910" customFormat="false" ht="14" hidden="false" customHeight="false" outlineLevel="0" collapsed="false">
      <c r="A910" s="23"/>
      <c r="B910" s="23"/>
      <c r="C910" s="23"/>
      <c r="D910" s="23"/>
    </row>
    <row r="911" customFormat="false" ht="14" hidden="false" customHeight="false" outlineLevel="0" collapsed="false">
      <c r="A911" s="23"/>
      <c r="B911" s="23"/>
      <c r="C911" s="23"/>
      <c r="D911" s="23"/>
    </row>
    <row r="912" customFormat="false" ht="14" hidden="false" customHeight="false" outlineLevel="0" collapsed="false">
      <c r="A912" s="23"/>
      <c r="B912" s="23"/>
      <c r="C912" s="23"/>
      <c r="D912" s="23"/>
    </row>
    <row r="913" customFormat="false" ht="14" hidden="false" customHeight="false" outlineLevel="0" collapsed="false">
      <c r="A913" s="23"/>
      <c r="B913" s="23"/>
      <c r="C913" s="23"/>
      <c r="D913" s="23"/>
    </row>
    <row r="914" customFormat="false" ht="14" hidden="false" customHeight="false" outlineLevel="0" collapsed="false">
      <c r="A914" s="23"/>
      <c r="B914" s="23"/>
      <c r="C914" s="23"/>
      <c r="D914" s="23"/>
    </row>
    <row r="915" customFormat="false" ht="14" hidden="false" customHeight="false" outlineLevel="0" collapsed="false">
      <c r="A915" s="23"/>
      <c r="B915" s="23"/>
      <c r="C915" s="23"/>
      <c r="D915" s="23"/>
    </row>
    <row r="916" customFormat="false" ht="14" hidden="false" customHeight="false" outlineLevel="0" collapsed="false">
      <c r="A916" s="23"/>
      <c r="B916" s="23"/>
      <c r="C916" s="23"/>
      <c r="D916" s="23"/>
    </row>
    <row r="917" customFormat="false" ht="14" hidden="false" customHeight="false" outlineLevel="0" collapsed="false">
      <c r="A917" s="23"/>
      <c r="B917" s="23"/>
      <c r="C917" s="23"/>
      <c r="D917" s="23"/>
    </row>
    <row r="918" customFormat="false" ht="14" hidden="false" customHeight="false" outlineLevel="0" collapsed="false">
      <c r="A918" s="23"/>
      <c r="B918" s="23"/>
      <c r="C918" s="23"/>
      <c r="D918" s="23"/>
    </row>
    <row r="919" customFormat="false" ht="14" hidden="false" customHeight="false" outlineLevel="0" collapsed="false">
      <c r="A919" s="23"/>
      <c r="B919" s="23"/>
      <c r="C919" s="23"/>
      <c r="D919" s="23"/>
    </row>
    <row r="920" customFormat="false" ht="14" hidden="false" customHeight="false" outlineLevel="0" collapsed="false">
      <c r="A920" s="23"/>
      <c r="B920" s="23"/>
      <c r="C920" s="23"/>
      <c r="D920" s="23"/>
    </row>
    <row r="921" customFormat="false" ht="14" hidden="false" customHeight="false" outlineLevel="0" collapsed="false">
      <c r="A921" s="23"/>
      <c r="B921" s="23"/>
      <c r="C921" s="23"/>
      <c r="D921" s="23"/>
    </row>
    <row r="922" customFormat="false" ht="14" hidden="false" customHeight="false" outlineLevel="0" collapsed="false">
      <c r="A922" s="23"/>
      <c r="B922" s="23"/>
      <c r="C922" s="23"/>
      <c r="D922" s="23"/>
    </row>
    <row r="923" customFormat="false" ht="14" hidden="false" customHeight="false" outlineLevel="0" collapsed="false">
      <c r="A923" s="23"/>
      <c r="B923" s="23"/>
      <c r="C923" s="23"/>
      <c r="D923" s="23"/>
    </row>
    <row r="924" customFormat="false" ht="14" hidden="false" customHeight="false" outlineLevel="0" collapsed="false">
      <c r="A924" s="23"/>
      <c r="B924" s="23"/>
      <c r="C924" s="23"/>
      <c r="D924" s="23"/>
    </row>
    <row r="925" customFormat="false" ht="14" hidden="false" customHeight="false" outlineLevel="0" collapsed="false">
      <c r="A925" s="23"/>
      <c r="B925" s="23"/>
      <c r="C925" s="23"/>
      <c r="D925" s="23"/>
    </row>
    <row r="926" customFormat="false" ht="14" hidden="false" customHeight="false" outlineLevel="0" collapsed="false">
      <c r="A926" s="23"/>
      <c r="B926" s="23"/>
      <c r="C926" s="23"/>
      <c r="D926" s="23"/>
    </row>
    <row r="927" customFormat="false" ht="14" hidden="false" customHeight="false" outlineLevel="0" collapsed="false">
      <c r="A927" s="23"/>
      <c r="B927" s="23"/>
      <c r="C927" s="23"/>
      <c r="D927" s="23"/>
    </row>
    <row r="928" customFormat="false" ht="14" hidden="false" customHeight="false" outlineLevel="0" collapsed="false">
      <c r="A928" s="23"/>
      <c r="B928" s="23"/>
      <c r="C928" s="23"/>
      <c r="D928" s="23"/>
    </row>
    <row r="929" customFormat="false" ht="14" hidden="false" customHeight="false" outlineLevel="0" collapsed="false">
      <c r="A929" s="23"/>
      <c r="B929" s="23"/>
      <c r="C929" s="23"/>
      <c r="D929" s="23"/>
    </row>
    <row r="930" customFormat="false" ht="14" hidden="false" customHeight="false" outlineLevel="0" collapsed="false">
      <c r="A930" s="23"/>
      <c r="B930" s="23"/>
      <c r="C930" s="23"/>
      <c r="D930" s="23"/>
    </row>
    <row r="931" customFormat="false" ht="14" hidden="false" customHeight="false" outlineLevel="0" collapsed="false">
      <c r="A931" s="23"/>
      <c r="B931" s="23"/>
      <c r="C931" s="23"/>
      <c r="D931" s="23"/>
    </row>
    <row r="932" customFormat="false" ht="14" hidden="false" customHeight="false" outlineLevel="0" collapsed="false">
      <c r="A932" s="23"/>
      <c r="B932" s="23"/>
      <c r="C932" s="23"/>
      <c r="D932" s="23"/>
    </row>
    <row r="933" customFormat="false" ht="14" hidden="false" customHeight="false" outlineLevel="0" collapsed="false">
      <c r="A933" s="23"/>
      <c r="B933" s="23"/>
      <c r="C933" s="23"/>
      <c r="D933" s="23"/>
    </row>
    <row r="934" customFormat="false" ht="14" hidden="false" customHeight="false" outlineLevel="0" collapsed="false">
      <c r="A934" s="23"/>
      <c r="B934" s="23"/>
      <c r="C934" s="23"/>
      <c r="D934" s="23"/>
    </row>
    <row r="935" customFormat="false" ht="14" hidden="false" customHeight="false" outlineLevel="0" collapsed="false">
      <c r="A935" s="23"/>
      <c r="B935" s="23"/>
      <c r="C935" s="23"/>
      <c r="D935" s="23"/>
    </row>
    <row r="936" customFormat="false" ht="14" hidden="false" customHeight="false" outlineLevel="0" collapsed="false">
      <c r="A936" s="23"/>
      <c r="B936" s="23"/>
      <c r="C936" s="23"/>
      <c r="D936" s="23"/>
    </row>
    <row r="937" customFormat="false" ht="14" hidden="false" customHeight="false" outlineLevel="0" collapsed="false">
      <c r="A937" s="23"/>
      <c r="B937" s="23"/>
      <c r="C937" s="23"/>
      <c r="D937" s="23"/>
    </row>
    <row r="938" customFormat="false" ht="14" hidden="false" customHeight="false" outlineLevel="0" collapsed="false">
      <c r="A938" s="23"/>
      <c r="B938" s="23"/>
      <c r="C938" s="23"/>
      <c r="D938" s="23"/>
    </row>
    <row r="939" customFormat="false" ht="14" hidden="false" customHeight="false" outlineLevel="0" collapsed="false">
      <c r="A939" s="23"/>
      <c r="B939" s="23"/>
      <c r="C939" s="23"/>
      <c r="D939" s="23"/>
    </row>
    <row r="940" customFormat="false" ht="14" hidden="false" customHeight="false" outlineLevel="0" collapsed="false">
      <c r="A940" s="23"/>
      <c r="B940" s="23"/>
      <c r="C940" s="23"/>
      <c r="D940" s="23"/>
    </row>
    <row r="941" customFormat="false" ht="14" hidden="false" customHeight="false" outlineLevel="0" collapsed="false">
      <c r="A941" s="23"/>
      <c r="B941" s="23"/>
      <c r="C941" s="23"/>
      <c r="D941" s="23"/>
    </row>
    <row r="942" customFormat="false" ht="14" hidden="false" customHeight="false" outlineLevel="0" collapsed="false">
      <c r="A942" s="23"/>
      <c r="B942" s="23"/>
      <c r="C942" s="23"/>
      <c r="D942" s="23"/>
    </row>
    <row r="943" customFormat="false" ht="14" hidden="false" customHeight="false" outlineLevel="0" collapsed="false">
      <c r="A943" s="23"/>
      <c r="B943" s="23"/>
      <c r="C943" s="23"/>
      <c r="D943" s="23"/>
    </row>
    <row r="944" customFormat="false" ht="14" hidden="false" customHeight="false" outlineLevel="0" collapsed="false">
      <c r="A944" s="23"/>
      <c r="B944" s="23"/>
      <c r="C944" s="23"/>
      <c r="D944" s="23"/>
    </row>
    <row r="945" customFormat="false" ht="14" hidden="false" customHeight="false" outlineLevel="0" collapsed="false">
      <c r="A945" s="23"/>
      <c r="B945" s="23"/>
      <c r="C945" s="23"/>
      <c r="D945" s="23"/>
    </row>
    <row r="946" customFormat="false" ht="14" hidden="false" customHeight="false" outlineLevel="0" collapsed="false">
      <c r="A946" s="23"/>
      <c r="B946" s="23"/>
      <c r="C946" s="23"/>
      <c r="D946" s="23"/>
    </row>
    <row r="947" customFormat="false" ht="14" hidden="false" customHeight="false" outlineLevel="0" collapsed="false">
      <c r="A947" s="23"/>
      <c r="B947" s="23"/>
      <c r="C947" s="23"/>
      <c r="D947" s="23"/>
    </row>
    <row r="948" customFormat="false" ht="14" hidden="false" customHeight="false" outlineLevel="0" collapsed="false">
      <c r="A948" s="23"/>
      <c r="B948" s="23"/>
      <c r="C948" s="23"/>
      <c r="D948" s="23"/>
    </row>
    <row r="949" customFormat="false" ht="14" hidden="false" customHeight="false" outlineLevel="0" collapsed="false">
      <c r="A949" s="23"/>
      <c r="B949" s="23"/>
      <c r="C949" s="23"/>
      <c r="D949" s="23"/>
    </row>
    <row r="950" customFormat="false" ht="14" hidden="false" customHeight="false" outlineLevel="0" collapsed="false">
      <c r="A950" s="23"/>
      <c r="B950" s="23"/>
      <c r="C950" s="23"/>
      <c r="D950" s="23"/>
    </row>
    <row r="951" customFormat="false" ht="14" hidden="false" customHeight="false" outlineLevel="0" collapsed="false">
      <c r="A951" s="23"/>
      <c r="B951" s="23"/>
      <c r="C951" s="23"/>
      <c r="D951" s="23"/>
    </row>
    <row r="952" customFormat="false" ht="14" hidden="false" customHeight="false" outlineLevel="0" collapsed="false">
      <c r="A952" s="23"/>
      <c r="B952" s="23"/>
      <c r="C952" s="23"/>
      <c r="D952" s="23"/>
    </row>
    <row r="953" customFormat="false" ht="14" hidden="false" customHeight="false" outlineLevel="0" collapsed="false">
      <c r="A953" s="23"/>
      <c r="B953" s="23"/>
      <c r="C953" s="23"/>
      <c r="D953" s="23"/>
    </row>
    <row r="954" customFormat="false" ht="14" hidden="false" customHeight="false" outlineLevel="0" collapsed="false">
      <c r="A954" s="23"/>
      <c r="B954" s="23"/>
      <c r="C954" s="23"/>
      <c r="D954" s="23"/>
    </row>
    <row r="955" customFormat="false" ht="14" hidden="false" customHeight="false" outlineLevel="0" collapsed="false">
      <c r="A955" s="23"/>
      <c r="B955" s="23"/>
      <c r="C955" s="23"/>
      <c r="D955" s="23"/>
    </row>
    <row r="956" customFormat="false" ht="14" hidden="false" customHeight="false" outlineLevel="0" collapsed="false">
      <c r="A956" s="23"/>
      <c r="B956" s="23"/>
      <c r="C956" s="23"/>
      <c r="D956" s="23"/>
    </row>
    <row r="957" customFormat="false" ht="14" hidden="false" customHeight="false" outlineLevel="0" collapsed="false">
      <c r="A957" s="23"/>
      <c r="B957" s="23"/>
      <c r="C957" s="23"/>
      <c r="D957" s="23"/>
    </row>
    <row r="958" customFormat="false" ht="14" hidden="false" customHeight="false" outlineLevel="0" collapsed="false">
      <c r="A958" s="23"/>
      <c r="B958" s="23"/>
      <c r="C958" s="23"/>
      <c r="D958" s="23"/>
    </row>
    <row r="959" customFormat="false" ht="14" hidden="false" customHeight="false" outlineLevel="0" collapsed="false">
      <c r="A959" s="23"/>
      <c r="B959" s="23"/>
      <c r="C959" s="23"/>
      <c r="D959" s="23"/>
    </row>
    <row r="960" customFormat="false" ht="14" hidden="false" customHeight="false" outlineLevel="0" collapsed="false">
      <c r="A960" s="23"/>
      <c r="B960" s="23"/>
      <c r="C960" s="23"/>
      <c r="D960" s="23"/>
    </row>
    <row r="961" customFormat="false" ht="14" hidden="false" customHeight="false" outlineLevel="0" collapsed="false">
      <c r="A961" s="23"/>
      <c r="B961" s="23"/>
      <c r="C961" s="23"/>
      <c r="D961" s="23"/>
    </row>
    <row r="962" customFormat="false" ht="14" hidden="false" customHeight="false" outlineLevel="0" collapsed="false">
      <c r="A962" s="23"/>
      <c r="B962" s="23"/>
      <c r="C962" s="23"/>
      <c r="D962" s="23"/>
    </row>
    <row r="963" customFormat="false" ht="14" hidden="false" customHeight="false" outlineLevel="0" collapsed="false">
      <c r="A963" s="23"/>
      <c r="B963" s="23"/>
      <c r="C963" s="23"/>
      <c r="D963" s="23"/>
    </row>
    <row r="964" customFormat="false" ht="14" hidden="false" customHeight="false" outlineLevel="0" collapsed="false">
      <c r="A964" s="23"/>
      <c r="B964" s="23"/>
      <c r="C964" s="23"/>
      <c r="D964" s="23"/>
    </row>
    <row r="965" customFormat="false" ht="14" hidden="false" customHeight="false" outlineLevel="0" collapsed="false">
      <c r="A965" s="23"/>
      <c r="B965" s="23"/>
      <c r="C965" s="23"/>
      <c r="D965" s="23"/>
    </row>
    <row r="966" customFormat="false" ht="14" hidden="false" customHeight="false" outlineLevel="0" collapsed="false">
      <c r="A966" s="23"/>
      <c r="B966" s="23"/>
      <c r="C966" s="23"/>
      <c r="D966" s="23"/>
    </row>
    <row r="967" customFormat="false" ht="14" hidden="false" customHeight="false" outlineLevel="0" collapsed="false">
      <c r="A967" s="23"/>
      <c r="B967" s="23"/>
      <c r="C967" s="23"/>
      <c r="D967" s="23"/>
    </row>
    <row r="968" customFormat="false" ht="14" hidden="false" customHeight="false" outlineLevel="0" collapsed="false">
      <c r="A968" s="23"/>
      <c r="B968" s="23"/>
      <c r="C968" s="23"/>
      <c r="D968" s="23"/>
    </row>
    <row r="969" customFormat="false" ht="14" hidden="false" customHeight="false" outlineLevel="0" collapsed="false">
      <c r="A969" s="23"/>
      <c r="B969" s="23"/>
      <c r="C969" s="23"/>
      <c r="D969" s="23"/>
    </row>
    <row r="970" customFormat="false" ht="14" hidden="false" customHeight="false" outlineLevel="0" collapsed="false">
      <c r="A970" s="23"/>
      <c r="B970" s="23"/>
      <c r="C970" s="23"/>
      <c r="D970" s="23"/>
    </row>
    <row r="971" customFormat="false" ht="14" hidden="false" customHeight="false" outlineLevel="0" collapsed="false">
      <c r="A971" s="23"/>
      <c r="B971" s="23"/>
      <c r="C971" s="23"/>
      <c r="D971" s="23"/>
    </row>
    <row r="972" customFormat="false" ht="14" hidden="false" customHeight="false" outlineLevel="0" collapsed="false">
      <c r="A972" s="23"/>
      <c r="B972" s="23"/>
      <c r="C972" s="23"/>
      <c r="D972" s="23"/>
    </row>
    <row r="973" customFormat="false" ht="14" hidden="false" customHeight="false" outlineLevel="0" collapsed="false">
      <c r="A973" s="23"/>
      <c r="B973" s="23"/>
      <c r="C973" s="23"/>
      <c r="D973" s="23"/>
    </row>
    <row r="974" customFormat="false" ht="14" hidden="false" customHeight="false" outlineLevel="0" collapsed="false">
      <c r="A974" s="23"/>
      <c r="B974" s="23"/>
      <c r="C974" s="23"/>
      <c r="D974" s="23"/>
    </row>
    <row r="975" customFormat="false" ht="14" hidden="false" customHeight="false" outlineLevel="0" collapsed="false">
      <c r="A975" s="23"/>
      <c r="B975" s="23"/>
      <c r="C975" s="23"/>
      <c r="D975" s="23"/>
    </row>
    <row r="976" customFormat="false" ht="14" hidden="false" customHeight="false" outlineLevel="0" collapsed="false">
      <c r="A976" s="23"/>
      <c r="B976" s="23"/>
      <c r="C976" s="23"/>
      <c r="D976" s="2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4.3710937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5"/>
    <col collapsed="false" customWidth="true" hidden="false" outlineLevel="0" max="5" min="5" style="0" width="56.66"/>
  </cols>
  <sheetData>
    <row r="1" customFormat="false" ht="17" hidden="false" customHeight="false" outlineLevel="0" collapsed="false">
      <c r="A1" s="71" t="s">
        <v>57</v>
      </c>
      <c r="B1" s="176" t="s">
        <v>359</v>
      </c>
      <c r="C1" s="176" t="s">
        <v>1158</v>
      </c>
      <c r="D1" s="141" t="s">
        <v>1115</v>
      </c>
      <c r="E1" s="176" t="s">
        <v>1159</v>
      </c>
      <c r="F1" s="233"/>
      <c r="G1" s="233"/>
      <c r="H1" s="233"/>
      <c r="I1" s="233"/>
      <c r="J1" s="233"/>
      <c r="K1" s="233"/>
      <c r="L1" s="233"/>
      <c r="M1" s="233"/>
      <c r="N1" s="233"/>
      <c r="O1" s="233"/>
      <c r="P1" s="233"/>
      <c r="Q1" s="233"/>
      <c r="R1" s="233"/>
      <c r="S1" s="233"/>
      <c r="T1" s="233"/>
      <c r="U1" s="233"/>
      <c r="V1" s="233"/>
      <c r="W1" s="233"/>
      <c r="X1" s="233"/>
      <c r="Y1" s="233"/>
    </row>
    <row r="2" customFormat="false" ht="17" hidden="false" customHeight="false" outlineLevel="0" collapsed="false">
      <c r="A2" s="234" t="s">
        <v>67</v>
      </c>
      <c r="B2" s="235" t="str">
        <f aca="false">VLOOKUP(A2,ProcessDefinitionsTab,2,0)</f>
        <v>Identity Domain General</v>
      </c>
      <c r="C2" s="236"/>
      <c r="D2" s="237"/>
      <c r="E2" s="236"/>
      <c r="F2" s="238"/>
      <c r="G2" s="238"/>
      <c r="H2" s="238"/>
      <c r="I2" s="238"/>
      <c r="J2" s="238"/>
      <c r="K2" s="238"/>
      <c r="L2" s="238"/>
      <c r="M2" s="238"/>
      <c r="N2" s="238"/>
      <c r="O2" s="238"/>
      <c r="P2" s="238"/>
      <c r="Q2" s="238"/>
      <c r="R2" s="238"/>
      <c r="S2" s="238"/>
      <c r="T2" s="238"/>
      <c r="U2" s="238"/>
      <c r="V2" s="238"/>
      <c r="W2" s="238"/>
      <c r="X2" s="238"/>
      <c r="Y2" s="238"/>
      <c r="Z2" s="239"/>
    </row>
    <row r="3" customFormat="false" ht="17" hidden="false" customHeight="false" outlineLevel="0" collapsed="false">
      <c r="A3" s="71"/>
      <c r="B3" s="28" t="str">
        <f aca="false">VLOOKUP(A2,ProcessDefinitionsTab,3,0)</f>
        <v>General requirements for the identity domain atomic processes</v>
      </c>
      <c r="C3" s="28" t="s">
        <v>49</v>
      </c>
      <c r="D3" s="154"/>
      <c r="E3" s="28" t="s">
        <v>49</v>
      </c>
    </row>
    <row r="4" customFormat="false" ht="68" hidden="false" customHeight="false" outlineLevel="0" collapsed="false">
      <c r="A4" s="71"/>
      <c r="B4" s="28"/>
      <c r="C4" s="28" t="s">
        <v>1160</v>
      </c>
      <c r="D4" s="154"/>
      <c r="E4" s="28" t="s">
        <v>1161</v>
      </c>
    </row>
    <row r="5" customFormat="false" ht="34" hidden="false" customHeight="false" outlineLevel="0" collapsed="false">
      <c r="A5" s="71"/>
      <c r="B5" s="176"/>
      <c r="C5" s="28" t="s">
        <v>1162</v>
      </c>
      <c r="D5" s="154"/>
      <c r="E5" s="28" t="s">
        <v>1163</v>
      </c>
    </row>
    <row r="6" customFormat="false" ht="34" hidden="false" customHeight="false" outlineLevel="0" collapsed="false">
      <c r="A6" s="71"/>
      <c r="B6" s="176"/>
      <c r="C6" s="28" t="s">
        <v>1164</v>
      </c>
      <c r="D6" s="154"/>
      <c r="E6" s="28" t="s">
        <v>1165</v>
      </c>
    </row>
    <row r="7" customFormat="false" ht="68" hidden="false" customHeight="false" outlineLevel="0" collapsed="false">
      <c r="A7" s="71"/>
      <c r="B7" s="176"/>
      <c r="C7" s="28" t="s">
        <v>1166</v>
      </c>
      <c r="D7" s="154"/>
      <c r="E7" s="28" t="s">
        <v>1167</v>
      </c>
    </row>
    <row r="8" customFormat="false" ht="17" hidden="false" customHeight="false" outlineLevel="0" collapsed="false">
      <c r="A8" s="240" t="s">
        <v>103</v>
      </c>
      <c r="B8" s="241" t="str">
        <f aca="false">VLOOKUP(A8,ProcessDefinitionsTab,2,0)</f>
        <v>Identity Resolution</v>
      </c>
      <c r="C8" s="242"/>
      <c r="D8" s="243"/>
      <c r="E8" s="242"/>
      <c r="F8" s="244"/>
      <c r="G8" s="244"/>
      <c r="H8" s="244"/>
      <c r="I8" s="244"/>
      <c r="J8" s="244"/>
      <c r="K8" s="244"/>
      <c r="L8" s="244"/>
      <c r="M8" s="244"/>
      <c r="N8" s="244"/>
      <c r="O8" s="244"/>
      <c r="P8" s="244"/>
      <c r="Q8" s="244"/>
      <c r="R8" s="244"/>
      <c r="S8" s="244"/>
      <c r="T8" s="244"/>
      <c r="U8" s="244"/>
      <c r="V8" s="244"/>
      <c r="W8" s="244"/>
      <c r="X8" s="244"/>
      <c r="Y8" s="244"/>
      <c r="Z8" s="229"/>
    </row>
    <row r="9" customFormat="false" ht="51" hidden="false" customHeight="false" outlineLevel="0" collapsed="false">
      <c r="A9" s="71"/>
      <c r="B9" s="28" t="str">
        <f aca="false">VLOOKUP(A8,ProcessDefinitionsTab,3,0)</f>
        <v>Identity Resolution is the process of establishing the uniqueness of a Subject within a population through the use of identity information.</v>
      </c>
      <c r="C9" s="28" t="s">
        <v>49</v>
      </c>
      <c r="D9" s="154"/>
      <c r="E9" s="28" t="s">
        <v>49</v>
      </c>
    </row>
    <row r="10" customFormat="false" ht="68" hidden="false" customHeight="false" outlineLevel="0" collapsed="false">
      <c r="A10" s="71"/>
      <c r="B10" s="28"/>
      <c r="C10" s="28" t="s">
        <v>1168</v>
      </c>
      <c r="D10" s="154"/>
      <c r="E10" s="28" t="s">
        <v>1169</v>
      </c>
    </row>
    <row r="11" customFormat="false" ht="68" hidden="false" customHeight="false" outlineLevel="0" collapsed="false">
      <c r="A11" s="71"/>
      <c r="B11" s="28"/>
      <c r="C11" s="28" t="s">
        <v>1170</v>
      </c>
      <c r="D11" s="154"/>
      <c r="E11" s="28" t="s">
        <v>1171</v>
      </c>
    </row>
    <row r="12" customFormat="false" ht="17" hidden="false" customHeight="false" outlineLevel="0" collapsed="false">
      <c r="A12" s="71"/>
      <c r="B12" s="28"/>
      <c r="C12" s="28" t="s">
        <v>1172</v>
      </c>
      <c r="D12" s="154"/>
      <c r="E12" s="28" t="s">
        <v>1173</v>
      </c>
    </row>
    <row r="13" customFormat="false" ht="17" hidden="false" customHeight="false" outlineLevel="0" collapsed="false">
      <c r="A13" s="240" t="s">
        <v>111</v>
      </c>
      <c r="B13" s="241" t="str">
        <f aca="false">VLOOKUP(A13,ProcessDefinitionsTab,2,0)</f>
        <v>Identity Establishment</v>
      </c>
      <c r="C13" s="242"/>
      <c r="D13" s="243"/>
      <c r="E13" s="242"/>
      <c r="F13" s="229"/>
      <c r="G13" s="229"/>
      <c r="H13" s="229"/>
      <c r="I13" s="229"/>
      <c r="J13" s="229"/>
      <c r="K13" s="229"/>
      <c r="L13" s="229"/>
      <c r="M13" s="229"/>
      <c r="N13" s="229"/>
      <c r="O13" s="229"/>
      <c r="P13" s="229"/>
      <c r="Q13" s="229"/>
      <c r="R13" s="229"/>
      <c r="S13" s="229"/>
      <c r="T13" s="229"/>
      <c r="U13" s="229"/>
      <c r="V13" s="229"/>
      <c r="W13" s="229"/>
      <c r="X13" s="229"/>
      <c r="Y13" s="229"/>
      <c r="Z13" s="229"/>
    </row>
    <row r="14" customFormat="false" ht="34" hidden="false" customHeight="false" outlineLevel="0" collapsed="false">
      <c r="A14" s="75"/>
      <c r="B14" s="28" t="str">
        <f aca="false">VLOOKUP(A13,ProcessDefinitionsTab,3,0)</f>
        <v>Identity Establishment is the process of creating a record of identity of a Subject within a population.</v>
      </c>
      <c r="C14" s="28" t="s">
        <v>49</v>
      </c>
      <c r="D14" s="154" t="s">
        <v>49</v>
      </c>
      <c r="E14" s="28" t="s">
        <v>49</v>
      </c>
    </row>
    <row r="15" customFormat="false" ht="17" hidden="false" customHeight="false" outlineLevel="0" collapsed="false">
      <c r="A15" s="75"/>
      <c r="B15" s="28"/>
      <c r="C15" s="28" t="s">
        <v>1172</v>
      </c>
      <c r="D15" s="154" t="s">
        <v>1174</v>
      </c>
      <c r="E15" s="28" t="s">
        <v>1175</v>
      </c>
    </row>
    <row r="16" customFormat="false" ht="17" hidden="false" customHeight="false" outlineLevel="0" collapsed="false">
      <c r="A16" s="75"/>
      <c r="B16" s="28"/>
      <c r="C16" s="28" t="s">
        <v>1172</v>
      </c>
      <c r="D16" s="154" t="s">
        <v>1176</v>
      </c>
      <c r="E16" s="28" t="s">
        <v>1177</v>
      </c>
    </row>
    <row r="17" customFormat="false" ht="34" hidden="false" customHeight="false" outlineLevel="0" collapsed="false">
      <c r="A17" s="75"/>
      <c r="B17" s="28"/>
      <c r="C17" s="28" t="s">
        <v>1172</v>
      </c>
      <c r="D17" s="154" t="s">
        <v>1178</v>
      </c>
      <c r="E17" s="28" t="s">
        <v>1179</v>
      </c>
    </row>
    <row r="18" customFormat="false" ht="34" hidden="false" customHeight="false" outlineLevel="0" collapsed="false">
      <c r="A18" s="75"/>
      <c r="B18" s="28"/>
      <c r="C18" s="28" t="s">
        <v>1172</v>
      </c>
      <c r="D18" s="154" t="s">
        <v>1180</v>
      </c>
      <c r="E18" s="28" t="s">
        <v>1181</v>
      </c>
    </row>
    <row r="19" customFormat="false" ht="17" hidden="false" customHeight="false" outlineLevel="0" collapsed="false">
      <c r="A19" s="240" t="s">
        <v>95</v>
      </c>
      <c r="B19" s="241" t="str">
        <f aca="false">VLOOKUP(A19,ProcessDefinitionsTab,2,0)</f>
        <v>Identity Information Validation</v>
      </c>
      <c r="C19" s="242" t="s">
        <v>49</v>
      </c>
      <c r="D19" s="243" t="s">
        <v>49</v>
      </c>
      <c r="E19" s="242" t="s">
        <v>49</v>
      </c>
      <c r="F19" s="229"/>
      <c r="G19" s="229"/>
      <c r="H19" s="229"/>
      <c r="I19" s="229"/>
      <c r="J19" s="229"/>
      <c r="K19" s="229"/>
      <c r="L19" s="229"/>
      <c r="M19" s="229"/>
      <c r="N19" s="229"/>
      <c r="O19" s="229"/>
      <c r="P19" s="229"/>
      <c r="Q19" s="229"/>
      <c r="R19" s="229"/>
      <c r="S19" s="229"/>
      <c r="T19" s="229"/>
      <c r="U19" s="229"/>
      <c r="V19" s="229"/>
      <c r="W19" s="229"/>
      <c r="X19" s="229"/>
      <c r="Y19" s="229"/>
      <c r="Z19" s="229"/>
    </row>
    <row r="20" customFormat="false" ht="51" hidden="false" customHeight="false" outlineLevel="0" collapsed="false">
      <c r="A20" s="71"/>
      <c r="B20" s="28" t="str">
        <f aca="false">VLOOKUP(A19,ProcessDefinitionsTab,3,0)</f>
        <v>Identity Information Validation is the process of confirming the accuracy of identity information about a Subject as established by the Issuer. </v>
      </c>
      <c r="C20" s="28" t="s">
        <v>49</v>
      </c>
      <c r="D20" s="154" t="s">
        <v>49</v>
      </c>
      <c r="E20" s="28" t="s">
        <v>49</v>
      </c>
    </row>
    <row r="21" customFormat="false" ht="34" hidden="false" customHeight="false" outlineLevel="0" collapsed="false">
      <c r="A21" s="71"/>
      <c r="B21" s="28"/>
      <c r="C21" s="28" t="s">
        <v>1172</v>
      </c>
      <c r="D21" s="154" t="s">
        <v>1174</v>
      </c>
      <c r="E21" s="28" t="s">
        <v>1182</v>
      </c>
    </row>
    <row r="22" customFormat="false" ht="68" hidden="false" customHeight="false" outlineLevel="0" collapsed="false">
      <c r="A22" s="71"/>
      <c r="B22" s="28"/>
      <c r="C22" s="28" t="s">
        <v>1172</v>
      </c>
      <c r="D22" s="154" t="s">
        <v>1176</v>
      </c>
      <c r="E22" s="28" t="s">
        <v>1183</v>
      </c>
    </row>
    <row r="23" customFormat="false" ht="127.5" hidden="false" customHeight="true" outlineLevel="0" collapsed="false">
      <c r="A23" s="71"/>
      <c r="B23" s="28"/>
      <c r="C23" s="28" t="s">
        <v>1172</v>
      </c>
      <c r="D23" s="154" t="s">
        <v>1184</v>
      </c>
      <c r="E23" s="28" t="s">
        <v>1185</v>
      </c>
    </row>
    <row r="24" customFormat="false" ht="17" hidden="false" customHeight="false" outlineLevel="0" collapsed="false">
      <c r="A24" s="245" t="s">
        <v>118</v>
      </c>
      <c r="B24" s="241" t="str">
        <f aca="false">VLOOKUP(A24,ProcessDefinitionsTab,2,0)</f>
        <v>Identity Verification</v>
      </c>
      <c r="C24" s="242"/>
      <c r="D24" s="243"/>
      <c r="E24" s="242"/>
      <c r="F24" s="229"/>
      <c r="G24" s="229"/>
      <c r="H24" s="229"/>
      <c r="I24" s="229"/>
      <c r="J24" s="229"/>
      <c r="K24" s="229"/>
      <c r="L24" s="229"/>
      <c r="M24" s="229"/>
      <c r="N24" s="229"/>
      <c r="O24" s="229"/>
      <c r="P24" s="229"/>
      <c r="Q24" s="229"/>
      <c r="R24" s="229"/>
      <c r="S24" s="229"/>
      <c r="T24" s="229"/>
      <c r="U24" s="229"/>
      <c r="V24" s="229"/>
      <c r="W24" s="229"/>
      <c r="X24" s="229"/>
      <c r="Y24" s="229"/>
      <c r="Z24" s="229"/>
    </row>
    <row r="25" customFormat="false" ht="34" hidden="false" customHeight="false" outlineLevel="0" collapsed="false">
      <c r="A25" s="71"/>
      <c r="B25" s="28" t="str">
        <f aca="false">VLOOKUP(A24,ProcessDefinitionsTab,3,0)</f>
        <v>Identity Verification is the process of confirming that the identity information is under the control of the Subject.</v>
      </c>
      <c r="C25" s="28" t="s">
        <v>49</v>
      </c>
      <c r="D25" s="154" t="s">
        <v>49</v>
      </c>
      <c r="E25" s="28" t="s">
        <v>49</v>
      </c>
    </row>
    <row r="26" customFormat="false" ht="17" hidden="false" customHeight="false" outlineLevel="0" collapsed="false">
      <c r="A26" s="71"/>
      <c r="B26" s="28"/>
      <c r="C26" s="28" t="s">
        <v>1172</v>
      </c>
      <c r="D26" s="154" t="s">
        <v>1174</v>
      </c>
      <c r="E26" s="28" t="s">
        <v>1186</v>
      </c>
    </row>
    <row r="27" customFormat="false" ht="17" hidden="false" customHeight="false" outlineLevel="0" collapsed="false">
      <c r="A27" s="71"/>
      <c r="B27" s="28"/>
      <c r="C27" s="28" t="s">
        <v>1172</v>
      </c>
      <c r="D27" s="154" t="s">
        <v>1176</v>
      </c>
      <c r="E27" s="28" t="s">
        <v>1186</v>
      </c>
    </row>
    <row r="28" customFormat="false" ht="85" hidden="false" customHeight="false" outlineLevel="0" collapsed="false">
      <c r="A28" s="71"/>
      <c r="B28" s="28"/>
      <c r="C28" s="28" t="s">
        <v>1172</v>
      </c>
      <c r="D28" s="154" t="s">
        <v>1178</v>
      </c>
      <c r="E28" s="28" t="s">
        <v>1187</v>
      </c>
    </row>
    <row r="29" customFormat="false" ht="85" hidden="false" customHeight="false" outlineLevel="0" collapsed="false">
      <c r="A29" s="71"/>
      <c r="B29" s="28"/>
      <c r="C29" s="28" t="s">
        <v>1172</v>
      </c>
      <c r="D29" s="154" t="s">
        <v>1180</v>
      </c>
      <c r="E29" s="28" t="s">
        <v>1188</v>
      </c>
    </row>
    <row r="30" customFormat="false" ht="17" hidden="false" customHeight="false" outlineLevel="0" collapsed="false">
      <c r="A30" s="240" t="s">
        <v>87</v>
      </c>
      <c r="B30" s="241" t="str">
        <f aca="false">VLOOKUP(A30,ProcessDefinitionsTab,2,0)</f>
        <v>Identity Evidence Acceptance</v>
      </c>
      <c r="C30" s="242"/>
      <c r="D30" s="243"/>
      <c r="E30" s="242"/>
      <c r="F30" s="244"/>
      <c r="G30" s="244"/>
      <c r="H30" s="244"/>
      <c r="I30" s="244"/>
      <c r="J30" s="244"/>
      <c r="K30" s="244"/>
      <c r="L30" s="244"/>
      <c r="M30" s="244"/>
      <c r="N30" s="244"/>
      <c r="O30" s="244"/>
      <c r="P30" s="244"/>
      <c r="Q30" s="244"/>
      <c r="R30" s="244"/>
      <c r="S30" s="244"/>
      <c r="T30" s="244"/>
      <c r="U30" s="244"/>
      <c r="V30" s="244"/>
      <c r="W30" s="244"/>
      <c r="X30" s="244"/>
      <c r="Y30" s="244"/>
      <c r="Z30" s="229"/>
    </row>
    <row r="31" customFormat="false" ht="51" hidden="false" customHeight="false" outlineLevel="0" collapsed="false">
      <c r="A31" s="71"/>
      <c r="B31" s="28" t="str">
        <f aca="false">VLOOKUP(A30,ProcessDefinitionsTab,3,0)</f>
        <v>Identity Evidence Acceptance is the process of confirming that the evidence of identity presented (whether physical or electronic) is acceptable.</v>
      </c>
      <c r="C31" s="28" t="s">
        <v>49</v>
      </c>
      <c r="D31" s="154" t="s">
        <v>49</v>
      </c>
      <c r="E31" s="28" t="s">
        <v>49</v>
      </c>
    </row>
    <row r="32" customFormat="false" ht="17" hidden="false" customHeight="false" outlineLevel="0" collapsed="false">
      <c r="A32" s="71"/>
      <c r="B32" s="28"/>
      <c r="C32" s="28" t="s">
        <v>1172</v>
      </c>
      <c r="D32" s="154" t="s">
        <v>1174</v>
      </c>
      <c r="E32" s="33" t="s">
        <v>1189</v>
      </c>
    </row>
    <row r="33" customFormat="false" ht="34" hidden="false" customHeight="false" outlineLevel="0" collapsed="false">
      <c r="A33" s="71"/>
      <c r="B33" s="176"/>
      <c r="C33" s="28"/>
      <c r="D33" s="154" t="s">
        <v>1176</v>
      </c>
      <c r="E33" s="28" t="s">
        <v>1190</v>
      </c>
    </row>
    <row r="34" customFormat="false" ht="34" hidden="false" customHeight="false" outlineLevel="0" collapsed="false">
      <c r="A34" s="71"/>
      <c r="B34" s="176"/>
      <c r="C34" s="28"/>
      <c r="D34" s="154" t="s">
        <v>1178</v>
      </c>
      <c r="E34" s="28" t="s">
        <v>1191</v>
      </c>
    </row>
    <row r="35" customFormat="false" ht="34" hidden="false" customHeight="false" outlineLevel="0" collapsed="false">
      <c r="A35" s="71"/>
      <c r="B35" s="176"/>
      <c r="C35" s="28"/>
      <c r="D35" s="154" t="s">
        <v>1180</v>
      </c>
      <c r="E35" s="28" t="s">
        <v>1192</v>
      </c>
    </row>
    <row r="36" customFormat="false" ht="17" hidden="false" customHeight="false" outlineLevel="0" collapsed="false">
      <c r="A36" s="240" t="s">
        <v>141</v>
      </c>
      <c r="B36" s="241" t="str">
        <f aca="false">VLOOKUP(A36,ProcessDefinitionsTab,2,0)</f>
        <v>Identity Linking</v>
      </c>
      <c r="C36" s="242"/>
      <c r="D36" s="243"/>
      <c r="E36" s="242"/>
      <c r="F36" s="229"/>
      <c r="G36" s="229"/>
      <c r="H36" s="229"/>
      <c r="I36" s="229"/>
      <c r="J36" s="229"/>
      <c r="K36" s="229"/>
      <c r="L36" s="229"/>
      <c r="M36" s="229"/>
      <c r="N36" s="229"/>
      <c r="O36" s="229"/>
      <c r="P36" s="229"/>
      <c r="Q36" s="229"/>
      <c r="R36" s="229"/>
      <c r="S36" s="229"/>
      <c r="T36" s="229"/>
      <c r="U36" s="229"/>
      <c r="V36" s="229"/>
      <c r="W36" s="229"/>
      <c r="X36" s="229"/>
      <c r="Y36" s="229"/>
      <c r="Z36" s="229"/>
    </row>
    <row r="37" customFormat="false" ht="34" hidden="false" customHeight="false" outlineLevel="0" collapsed="false">
      <c r="A37" s="71"/>
      <c r="B37" s="28" t="str">
        <f aca="false">VLOOKUP(A36,ProcessDefinitionsTab,3,0)</f>
        <v>Identity Linking is the process of mapping one or more assigned identifiers to a Subject.</v>
      </c>
      <c r="C37" s="28" t="s">
        <v>49</v>
      </c>
      <c r="D37" s="154" t="s">
        <v>49</v>
      </c>
      <c r="E37" s="28" t="s">
        <v>49</v>
      </c>
    </row>
    <row r="38" customFormat="false" ht="34" hidden="false" customHeight="false" outlineLevel="0" collapsed="false">
      <c r="A38" s="71"/>
      <c r="B38" s="28"/>
      <c r="C38" s="28" t="s">
        <v>1193</v>
      </c>
      <c r="D38" s="154"/>
      <c r="E38" s="28" t="s">
        <v>1194</v>
      </c>
    </row>
    <row r="39" customFormat="false" ht="17" hidden="false" customHeight="false" outlineLevel="0" collapsed="false">
      <c r="A39" s="240" t="s">
        <v>268</v>
      </c>
      <c r="B39" s="241" t="str">
        <f aca="false">VLOOKUP(A39,ProcessDefinitionsTab,2,0)</f>
        <v>Consent Notice Formulation</v>
      </c>
      <c r="C39" s="242"/>
      <c r="D39" s="243"/>
      <c r="E39" s="242"/>
      <c r="F39" s="229"/>
      <c r="G39" s="229"/>
      <c r="H39" s="229"/>
      <c r="I39" s="229"/>
      <c r="J39" s="229"/>
      <c r="K39" s="229"/>
      <c r="L39" s="229"/>
      <c r="M39" s="229"/>
      <c r="N39" s="229"/>
      <c r="O39" s="229"/>
      <c r="P39" s="229"/>
      <c r="Q39" s="229"/>
      <c r="R39" s="229"/>
      <c r="S39" s="229"/>
      <c r="T39" s="229"/>
      <c r="U39" s="229"/>
      <c r="V39" s="229"/>
      <c r="W39" s="229"/>
      <c r="X39" s="229"/>
      <c r="Y39" s="229"/>
      <c r="Z39" s="229"/>
    </row>
    <row r="40" customFormat="false" ht="238" hidden="false" customHeight="false" outlineLevel="0" collapsed="false">
      <c r="A40" s="71"/>
      <c r="B40" s="28" t="str">
        <f aca="false">VLOOKUP(A39,ProcessDefinitionsTab,3,0)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28"/>
      <c r="D40" s="154" t="s">
        <v>49</v>
      </c>
      <c r="E40" s="28" t="s">
        <v>49</v>
      </c>
    </row>
    <row r="41" customFormat="false" ht="68" hidden="false" customHeight="false" outlineLevel="0" collapsed="false">
      <c r="A41" s="71"/>
      <c r="B41" s="28"/>
      <c r="C41" s="154" t="s">
        <v>1195</v>
      </c>
      <c r="D41" s="154" t="s">
        <v>49</v>
      </c>
      <c r="E41" s="28" t="s">
        <v>1196</v>
      </c>
    </row>
    <row r="42" customFormat="false" ht="15.75" hidden="false" customHeight="true" outlineLevel="0" collapsed="false">
      <c r="A42" s="224"/>
      <c r="B42" s="84"/>
      <c r="C42" s="246"/>
      <c r="D42" s="247"/>
      <c r="E42" s="84"/>
    </row>
    <row r="43" customFormat="false" ht="15.75" hidden="false" customHeight="true" outlineLevel="0" collapsed="false">
      <c r="A43" s="224"/>
      <c r="B43" s="84"/>
      <c r="C43" s="246"/>
      <c r="D43" s="247"/>
      <c r="E43" s="84"/>
    </row>
    <row r="44" customFormat="false" ht="15.75" hidden="false" customHeight="true" outlineLevel="0" collapsed="false">
      <c r="A44" s="224"/>
      <c r="B44" s="84"/>
      <c r="C44" s="246"/>
      <c r="D44" s="247"/>
      <c r="E44" s="84"/>
    </row>
    <row r="45" customFormat="false" ht="15.75" hidden="false" customHeight="true" outlineLevel="0" collapsed="false">
      <c r="A45" s="224"/>
      <c r="B45" s="84"/>
      <c r="C45" s="246"/>
      <c r="D45" s="247"/>
      <c r="E45" s="84"/>
    </row>
    <row r="46" customFormat="false" ht="15.75" hidden="false" customHeight="true" outlineLevel="0" collapsed="false">
      <c r="A46" s="224"/>
      <c r="B46" s="84"/>
      <c r="C46" s="246"/>
      <c r="D46" s="247"/>
      <c r="E46" s="84"/>
    </row>
    <row r="47" customFormat="false" ht="15.75" hidden="false" customHeight="true" outlineLevel="0" collapsed="false">
      <c r="A47" s="224"/>
      <c r="B47" s="84"/>
      <c r="C47" s="246"/>
      <c r="D47" s="247"/>
      <c r="E47" s="84"/>
    </row>
    <row r="48" customFormat="false" ht="15.75" hidden="false" customHeight="true" outlineLevel="0" collapsed="false">
      <c r="A48" s="224"/>
      <c r="B48" s="84"/>
      <c r="C48" s="246"/>
      <c r="D48" s="247"/>
      <c r="E48" s="84"/>
    </row>
    <row r="49" customFormat="false" ht="15.75" hidden="false" customHeight="true" outlineLevel="0" collapsed="false">
      <c r="A49" s="224"/>
      <c r="B49" s="84"/>
      <c r="C49" s="246"/>
      <c r="D49" s="247"/>
      <c r="E49" s="84"/>
    </row>
    <row r="50" customFormat="false" ht="15.75" hidden="false" customHeight="true" outlineLevel="0" collapsed="false">
      <c r="A50" s="224"/>
      <c r="B50" s="84"/>
      <c r="C50" s="246"/>
      <c r="D50" s="247"/>
      <c r="E50" s="84"/>
    </row>
    <row r="51" customFormat="false" ht="15.75" hidden="false" customHeight="true" outlineLevel="0" collapsed="false">
      <c r="A51" s="224"/>
      <c r="B51" s="84"/>
      <c r="C51" s="246"/>
      <c r="D51" s="247"/>
      <c r="E51" s="84"/>
    </row>
    <row r="52" customFormat="false" ht="15.75" hidden="false" customHeight="true" outlineLevel="0" collapsed="false">
      <c r="A52" s="224"/>
      <c r="B52" s="84"/>
      <c r="C52" s="246"/>
      <c r="D52" s="247"/>
      <c r="E52" s="84"/>
    </row>
    <row r="53" customFormat="false" ht="15.75" hidden="false" customHeight="true" outlineLevel="0" collapsed="false">
      <c r="A53" s="224"/>
      <c r="B53" s="84"/>
      <c r="C53" s="246"/>
      <c r="D53" s="247"/>
      <c r="E53" s="84"/>
    </row>
    <row r="54" customFormat="false" ht="15.75" hidden="false" customHeight="true" outlineLevel="0" collapsed="false">
      <c r="A54" s="224"/>
      <c r="B54" s="84"/>
      <c r="C54" s="246"/>
      <c r="D54" s="247"/>
      <c r="E54" s="84"/>
    </row>
    <row r="55" customFormat="false" ht="15.75" hidden="false" customHeight="true" outlineLevel="0" collapsed="false">
      <c r="A55" s="224"/>
      <c r="B55" s="84"/>
      <c r="C55" s="246"/>
      <c r="D55" s="247"/>
      <c r="E55" s="84"/>
    </row>
    <row r="56" customFormat="false" ht="15.75" hidden="false" customHeight="true" outlineLevel="0" collapsed="false">
      <c r="A56" s="224"/>
      <c r="B56" s="84"/>
      <c r="C56" s="246"/>
      <c r="D56" s="247"/>
      <c r="E56" s="84"/>
    </row>
    <row r="57" customFormat="false" ht="15.75" hidden="false" customHeight="true" outlineLevel="0" collapsed="false">
      <c r="A57" s="224"/>
      <c r="B57" s="84"/>
      <c r="C57" s="246"/>
      <c r="D57" s="247"/>
      <c r="E57" s="84"/>
    </row>
    <row r="58" customFormat="false" ht="15.75" hidden="false" customHeight="true" outlineLevel="0" collapsed="false">
      <c r="A58" s="224"/>
      <c r="B58" s="84"/>
      <c r="C58" s="246"/>
      <c r="D58" s="247"/>
      <c r="E58" s="84"/>
    </row>
    <row r="59" customFormat="false" ht="15.75" hidden="false" customHeight="true" outlineLevel="0" collapsed="false">
      <c r="A59" s="224"/>
      <c r="B59" s="84"/>
      <c r="C59" s="246"/>
      <c r="D59" s="247"/>
      <c r="E59" s="84"/>
    </row>
    <row r="60" customFormat="false" ht="15.75" hidden="false" customHeight="true" outlineLevel="0" collapsed="false">
      <c r="A60" s="224"/>
      <c r="B60" s="84"/>
      <c r="C60" s="246"/>
      <c r="D60" s="247"/>
      <c r="E60" s="84"/>
    </row>
    <row r="61" customFormat="false" ht="15.75" hidden="false" customHeight="true" outlineLevel="0" collapsed="false">
      <c r="A61" s="224"/>
      <c r="B61" s="84"/>
      <c r="C61" s="246"/>
      <c r="D61" s="247"/>
      <c r="E61" s="84"/>
    </row>
    <row r="62" customFormat="false" ht="15.75" hidden="false" customHeight="true" outlineLevel="0" collapsed="false">
      <c r="A62" s="224"/>
      <c r="B62" s="84"/>
      <c r="C62" s="246"/>
      <c r="D62" s="247"/>
      <c r="E62" s="84"/>
    </row>
    <row r="63" customFormat="false" ht="15.75" hidden="false" customHeight="true" outlineLevel="0" collapsed="false">
      <c r="A63" s="224"/>
      <c r="B63" s="84"/>
      <c r="C63" s="246"/>
      <c r="D63" s="247"/>
      <c r="E63" s="84"/>
    </row>
    <row r="64" customFormat="false" ht="15.75" hidden="false" customHeight="true" outlineLevel="0" collapsed="false">
      <c r="A64" s="224"/>
      <c r="B64" s="84"/>
      <c r="C64" s="246"/>
      <c r="D64" s="247"/>
      <c r="E64" s="84"/>
    </row>
    <row r="65" customFormat="false" ht="15.75" hidden="false" customHeight="true" outlineLevel="0" collapsed="false">
      <c r="A65" s="224"/>
      <c r="B65" s="84"/>
      <c r="C65" s="246"/>
      <c r="D65" s="247"/>
      <c r="E65" s="84"/>
    </row>
    <row r="66" customFormat="false" ht="15.75" hidden="false" customHeight="true" outlineLevel="0" collapsed="false">
      <c r="A66" s="224"/>
      <c r="B66" s="84"/>
      <c r="C66" s="246"/>
      <c r="D66" s="247"/>
      <c r="E66" s="84"/>
    </row>
    <row r="67" customFormat="false" ht="15.75" hidden="false" customHeight="true" outlineLevel="0" collapsed="false">
      <c r="A67" s="224"/>
      <c r="B67" s="84"/>
      <c r="C67" s="246"/>
      <c r="D67" s="247"/>
      <c r="E67" s="84"/>
    </row>
    <row r="68" customFormat="false" ht="15.75" hidden="false" customHeight="true" outlineLevel="0" collapsed="false">
      <c r="A68" s="224"/>
      <c r="B68" s="84"/>
      <c r="C68" s="246"/>
      <c r="D68" s="247"/>
      <c r="E68" s="84"/>
    </row>
    <row r="69" customFormat="false" ht="15.75" hidden="false" customHeight="true" outlineLevel="0" collapsed="false">
      <c r="A69" s="224"/>
      <c r="B69" s="84"/>
      <c r="C69" s="246"/>
      <c r="D69" s="247"/>
      <c r="E69" s="84"/>
    </row>
    <row r="70" customFormat="false" ht="15.75" hidden="false" customHeight="true" outlineLevel="0" collapsed="false">
      <c r="A70" s="224"/>
      <c r="B70" s="84"/>
      <c r="C70" s="246"/>
      <c r="D70" s="247"/>
      <c r="E70" s="84"/>
    </row>
    <row r="71" customFormat="false" ht="15.75" hidden="false" customHeight="true" outlineLevel="0" collapsed="false">
      <c r="A71" s="224"/>
      <c r="B71" s="84"/>
      <c r="C71" s="246"/>
      <c r="D71" s="247"/>
      <c r="E71" s="84"/>
    </row>
    <row r="72" customFormat="false" ht="15.75" hidden="false" customHeight="true" outlineLevel="0" collapsed="false">
      <c r="A72" s="224"/>
      <c r="B72" s="84"/>
      <c r="C72" s="246"/>
      <c r="D72" s="247"/>
      <c r="E72" s="84"/>
    </row>
    <row r="73" customFormat="false" ht="15.75" hidden="false" customHeight="true" outlineLevel="0" collapsed="false">
      <c r="A73" s="224"/>
      <c r="B73" s="84"/>
      <c r="C73" s="246"/>
      <c r="D73" s="247"/>
      <c r="E73" s="84"/>
    </row>
    <row r="74" customFormat="false" ht="15.75" hidden="false" customHeight="true" outlineLevel="0" collapsed="false">
      <c r="A74" s="224"/>
      <c r="B74" s="84"/>
      <c r="C74" s="246"/>
      <c r="D74" s="247"/>
      <c r="E74" s="84"/>
    </row>
    <row r="75" customFormat="false" ht="15.75" hidden="false" customHeight="true" outlineLevel="0" collapsed="false">
      <c r="A75" s="224"/>
      <c r="B75" s="84"/>
      <c r="C75" s="246"/>
      <c r="D75" s="247"/>
      <c r="E75" s="84"/>
    </row>
    <row r="76" customFormat="false" ht="15.75" hidden="false" customHeight="true" outlineLevel="0" collapsed="false">
      <c r="A76" s="224"/>
      <c r="B76" s="84"/>
      <c r="C76" s="246"/>
      <c r="D76" s="247"/>
      <c r="E76" s="84"/>
    </row>
    <row r="77" customFormat="false" ht="15.75" hidden="false" customHeight="true" outlineLevel="0" collapsed="false">
      <c r="A77" s="224"/>
      <c r="B77" s="84"/>
      <c r="C77" s="246"/>
      <c r="D77" s="247"/>
      <c r="E77" s="84"/>
    </row>
    <row r="78" customFormat="false" ht="15.75" hidden="false" customHeight="true" outlineLevel="0" collapsed="false">
      <c r="A78" s="224"/>
      <c r="B78" s="84"/>
      <c r="C78" s="246"/>
      <c r="D78" s="247"/>
      <c r="E78" s="84"/>
    </row>
    <row r="79" customFormat="false" ht="15.75" hidden="false" customHeight="true" outlineLevel="0" collapsed="false">
      <c r="A79" s="224"/>
      <c r="B79" s="84"/>
      <c r="C79" s="246"/>
      <c r="D79" s="247"/>
      <c r="E79" s="84"/>
    </row>
    <row r="80" customFormat="false" ht="15.75" hidden="false" customHeight="true" outlineLevel="0" collapsed="false">
      <c r="A80" s="224"/>
      <c r="B80" s="84"/>
      <c r="C80" s="246"/>
      <c r="D80" s="247"/>
      <c r="E80" s="84"/>
    </row>
    <row r="81" customFormat="false" ht="15.75" hidden="false" customHeight="true" outlineLevel="0" collapsed="false">
      <c r="A81" s="224"/>
      <c r="B81" s="84"/>
      <c r="C81" s="246"/>
      <c r="D81" s="247"/>
      <c r="E81" s="84"/>
    </row>
    <row r="82" customFormat="false" ht="15.75" hidden="false" customHeight="true" outlineLevel="0" collapsed="false">
      <c r="A82" s="224"/>
      <c r="B82" s="84"/>
      <c r="C82" s="246"/>
      <c r="D82" s="247"/>
      <c r="E82" s="84"/>
    </row>
    <row r="83" customFormat="false" ht="15.75" hidden="false" customHeight="true" outlineLevel="0" collapsed="false">
      <c r="A83" s="224"/>
      <c r="B83" s="84"/>
      <c r="C83" s="246"/>
      <c r="D83" s="247"/>
      <c r="E83" s="84"/>
    </row>
    <row r="84" customFormat="false" ht="15.75" hidden="false" customHeight="true" outlineLevel="0" collapsed="false">
      <c r="A84" s="224"/>
      <c r="B84" s="84"/>
      <c r="C84" s="246"/>
      <c r="D84" s="247"/>
      <c r="E84" s="84"/>
    </row>
    <row r="85" customFormat="false" ht="15.75" hidden="false" customHeight="true" outlineLevel="0" collapsed="false">
      <c r="A85" s="224"/>
      <c r="B85" s="84"/>
      <c r="C85" s="246"/>
      <c r="D85" s="247"/>
      <c r="E85" s="84"/>
    </row>
    <row r="86" customFormat="false" ht="15.75" hidden="false" customHeight="true" outlineLevel="0" collapsed="false">
      <c r="A86" s="224"/>
      <c r="B86" s="84"/>
      <c r="C86" s="246"/>
      <c r="D86" s="247"/>
      <c r="E86" s="84"/>
    </row>
    <row r="87" customFormat="false" ht="15.75" hidden="false" customHeight="true" outlineLevel="0" collapsed="false">
      <c r="A87" s="224"/>
      <c r="B87" s="84"/>
      <c r="C87" s="246"/>
      <c r="D87" s="247"/>
      <c r="E87" s="84"/>
    </row>
    <row r="88" customFormat="false" ht="15.75" hidden="false" customHeight="true" outlineLevel="0" collapsed="false">
      <c r="A88" s="224"/>
      <c r="B88" s="84"/>
      <c r="C88" s="246"/>
      <c r="D88" s="247"/>
      <c r="E88" s="84"/>
    </row>
    <row r="89" customFormat="false" ht="15.75" hidden="false" customHeight="true" outlineLevel="0" collapsed="false">
      <c r="A89" s="224"/>
      <c r="B89" s="84"/>
      <c r="C89" s="246"/>
      <c r="D89" s="247"/>
      <c r="E89" s="84"/>
    </row>
    <row r="90" customFormat="false" ht="15.75" hidden="false" customHeight="true" outlineLevel="0" collapsed="false">
      <c r="A90" s="224"/>
      <c r="B90" s="84"/>
      <c r="C90" s="246"/>
      <c r="D90" s="247"/>
      <c r="E90" s="84"/>
    </row>
    <row r="91" customFormat="false" ht="15.75" hidden="false" customHeight="true" outlineLevel="0" collapsed="false">
      <c r="A91" s="224"/>
      <c r="B91" s="84"/>
      <c r="C91" s="246"/>
      <c r="D91" s="247"/>
      <c r="E91" s="84"/>
    </row>
    <row r="92" customFormat="false" ht="15.75" hidden="false" customHeight="true" outlineLevel="0" collapsed="false">
      <c r="A92" s="224"/>
      <c r="B92" s="84"/>
      <c r="C92" s="246"/>
      <c r="D92" s="247"/>
      <c r="E92" s="84"/>
    </row>
    <row r="93" customFormat="false" ht="15.75" hidden="false" customHeight="true" outlineLevel="0" collapsed="false">
      <c r="A93" s="224"/>
      <c r="B93" s="84"/>
      <c r="C93" s="246"/>
      <c r="D93" s="247"/>
      <c r="E93" s="84"/>
    </row>
    <row r="94" customFormat="false" ht="15.75" hidden="false" customHeight="true" outlineLevel="0" collapsed="false">
      <c r="A94" s="224"/>
      <c r="B94" s="84"/>
      <c r="C94" s="246"/>
      <c r="D94" s="247"/>
      <c r="E94" s="84"/>
    </row>
    <row r="95" customFormat="false" ht="15.75" hidden="false" customHeight="true" outlineLevel="0" collapsed="false">
      <c r="A95" s="224"/>
      <c r="B95" s="84"/>
      <c r="C95" s="246"/>
      <c r="D95" s="247"/>
      <c r="E95" s="84"/>
    </row>
    <row r="96" customFormat="false" ht="15.75" hidden="false" customHeight="true" outlineLevel="0" collapsed="false">
      <c r="A96" s="224"/>
      <c r="B96" s="84"/>
      <c r="C96" s="246"/>
      <c r="D96" s="247"/>
      <c r="E96" s="84"/>
    </row>
    <row r="97" customFormat="false" ht="15.75" hidden="false" customHeight="true" outlineLevel="0" collapsed="false">
      <c r="A97" s="224"/>
      <c r="B97" s="84"/>
      <c r="C97" s="246"/>
      <c r="D97" s="247"/>
      <c r="E97" s="84"/>
    </row>
    <row r="98" customFormat="false" ht="15.75" hidden="false" customHeight="true" outlineLevel="0" collapsed="false">
      <c r="A98" s="224"/>
      <c r="B98" s="84"/>
      <c r="C98" s="246"/>
      <c r="D98" s="247"/>
      <c r="E98" s="84"/>
    </row>
    <row r="99" customFormat="false" ht="15.75" hidden="false" customHeight="true" outlineLevel="0" collapsed="false">
      <c r="A99" s="224"/>
      <c r="B99" s="84"/>
      <c r="C99" s="246"/>
      <c r="D99" s="247"/>
      <c r="E99" s="84"/>
    </row>
    <row r="100" customFormat="false" ht="15.75" hidden="false" customHeight="true" outlineLevel="0" collapsed="false">
      <c r="A100" s="224"/>
      <c r="B100" s="84"/>
      <c r="C100" s="246"/>
      <c r="D100" s="247"/>
      <c r="E100" s="84"/>
    </row>
    <row r="101" customFormat="false" ht="15.75" hidden="false" customHeight="true" outlineLevel="0" collapsed="false">
      <c r="A101" s="224"/>
      <c r="B101" s="84"/>
      <c r="C101" s="246"/>
      <c r="D101" s="247"/>
      <c r="E101" s="84"/>
    </row>
    <row r="102" customFormat="false" ht="15.75" hidden="false" customHeight="true" outlineLevel="0" collapsed="false">
      <c r="A102" s="224"/>
      <c r="B102" s="84"/>
      <c r="C102" s="246"/>
      <c r="D102" s="247"/>
      <c r="E102" s="84"/>
    </row>
    <row r="103" customFormat="false" ht="15.75" hidden="false" customHeight="true" outlineLevel="0" collapsed="false">
      <c r="A103" s="224"/>
      <c r="B103" s="84"/>
      <c r="C103" s="246"/>
      <c r="D103" s="247"/>
      <c r="E103" s="84"/>
    </row>
    <row r="104" customFormat="false" ht="15.75" hidden="false" customHeight="true" outlineLevel="0" collapsed="false">
      <c r="A104" s="224"/>
      <c r="B104" s="84"/>
      <c r="C104" s="246"/>
      <c r="D104" s="247"/>
      <c r="E104" s="84"/>
    </row>
    <row r="105" customFormat="false" ht="15.75" hidden="false" customHeight="true" outlineLevel="0" collapsed="false">
      <c r="A105" s="224"/>
      <c r="B105" s="84"/>
      <c r="C105" s="246"/>
      <c r="D105" s="247"/>
      <c r="E105" s="84"/>
    </row>
    <row r="106" customFormat="false" ht="15.75" hidden="false" customHeight="true" outlineLevel="0" collapsed="false">
      <c r="A106" s="224"/>
      <c r="B106" s="84"/>
      <c r="C106" s="246"/>
      <c r="D106" s="247"/>
      <c r="E106" s="84"/>
    </row>
    <row r="107" customFormat="false" ht="15.75" hidden="false" customHeight="true" outlineLevel="0" collapsed="false">
      <c r="A107" s="224"/>
      <c r="B107" s="84"/>
      <c r="C107" s="246"/>
      <c r="D107" s="247"/>
      <c r="E107" s="84"/>
    </row>
    <row r="108" customFormat="false" ht="15.75" hidden="false" customHeight="true" outlineLevel="0" collapsed="false">
      <c r="A108" s="224"/>
      <c r="B108" s="84"/>
      <c r="C108" s="246"/>
      <c r="D108" s="247"/>
      <c r="E108" s="84"/>
    </row>
    <row r="109" customFormat="false" ht="15.75" hidden="false" customHeight="true" outlineLevel="0" collapsed="false">
      <c r="A109" s="224"/>
      <c r="B109" s="84"/>
      <c r="C109" s="246"/>
      <c r="D109" s="247"/>
      <c r="E109" s="84"/>
    </row>
    <row r="110" customFormat="false" ht="15.75" hidden="false" customHeight="true" outlineLevel="0" collapsed="false">
      <c r="A110" s="224"/>
      <c r="B110" s="84"/>
      <c r="C110" s="246"/>
      <c r="D110" s="247"/>
      <c r="E110" s="84"/>
    </row>
    <row r="111" customFormat="false" ht="15.75" hidden="false" customHeight="true" outlineLevel="0" collapsed="false">
      <c r="A111" s="224"/>
      <c r="B111" s="84"/>
      <c r="C111" s="246"/>
      <c r="D111" s="247"/>
      <c r="E111" s="84"/>
    </row>
    <row r="112" customFormat="false" ht="15.75" hidden="false" customHeight="true" outlineLevel="0" collapsed="false">
      <c r="A112" s="224"/>
      <c r="B112" s="84"/>
      <c r="C112" s="246"/>
      <c r="D112" s="247"/>
      <c r="E112" s="84"/>
    </row>
    <row r="113" customFormat="false" ht="15.75" hidden="false" customHeight="true" outlineLevel="0" collapsed="false">
      <c r="A113" s="224"/>
      <c r="B113" s="84"/>
      <c r="C113" s="246"/>
      <c r="D113" s="247"/>
      <c r="E113" s="84"/>
    </row>
    <row r="114" customFormat="false" ht="15.75" hidden="false" customHeight="true" outlineLevel="0" collapsed="false">
      <c r="A114" s="224"/>
      <c r="B114" s="84"/>
      <c r="C114" s="246"/>
      <c r="D114" s="247"/>
      <c r="E114" s="84"/>
    </row>
    <row r="115" customFormat="false" ht="15.75" hidden="false" customHeight="true" outlineLevel="0" collapsed="false">
      <c r="A115" s="224"/>
      <c r="B115" s="84"/>
      <c r="C115" s="246"/>
      <c r="D115" s="247"/>
      <c r="E115" s="84"/>
    </row>
    <row r="116" customFormat="false" ht="15.75" hidden="false" customHeight="true" outlineLevel="0" collapsed="false">
      <c r="A116" s="224"/>
      <c r="B116" s="84"/>
      <c r="C116" s="246"/>
      <c r="D116" s="247"/>
      <c r="E116" s="84"/>
    </row>
    <row r="117" customFormat="false" ht="15.75" hidden="false" customHeight="true" outlineLevel="0" collapsed="false">
      <c r="A117" s="224"/>
      <c r="B117" s="84"/>
      <c r="C117" s="246"/>
      <c r="D117" s="247"/>
      <c r="E117" s="84"/>
    </row>
    <row r="118" customFormat="false" ht="15.75" hidden="false" customHeight="true" outlineLevel="0" collapsed="false">
      <c r="A118" s="224"/>
      <c r="B118" s="84"/>
      <c r="C118" s="246"/>
      <c r="D118" s="247"/>
      <c r="E118" s="84"/>
    </row>
    <row r="119" customFormat="false" ht="15.75" hidden="false" customHeight="true" outlineLevel="0" collapsed="false">
      <c r="A119" s="224"/>
      <c r="B119" s="84"/>
      <c r="C119" s="246"/>
      <c r="D119" s="247"/>
      <c r="E119" s="84"/>
    </row>
    <row r="120" customFormat="false" ht="15.75" hidden="false" customHeight="true" outlineLevel="0" collapsed="false">
      <c r="A120" s="224"/>
      <c r="B120" s="84"/>
      <c r="C120" s="246"/>
      <c r="D120" s="247"/>
      <c r="E120" s="84"/>
    </row>
    <row r="121" customFormat="false" ht="15.75" hidden="false" customHeight="true" outlineLevel="0" collapsed="false">
      <c r="A121" s="224"/>
      <c r="B121" s="84"/>
      <c r="C121" s="246"/>
      <c r="D121" s="247"/>
      <c r="E121" s="84"/>
    </row>
    <row r="122" customFormat="false" ht="15.75" hidden="false" customHeight="true" outlineLevel="0" collapsed="false">
      <c r="A122" s="224"/>
      <c r="B122" s="84"/>
      <c r="C122" s="246"/>
      <c r="D122" s="247"/>
      <c r="E122" s="84"/>
    </row>
    <row r="123" customFormat="false" ht="15.75" hidden="false" customHeight="true" outlineLevel="0" collapsed="false">
      <c r="A123" s="224"/>
      <c r="B123" s="84"/>
      <c r="C123" s="246"/>
      <c r="D123" s="247"/>
      <c r="E123" s="84"/>
    </row>
    <row r="124" customFormat="false" ht="15.75" hidden="false" customHeight="true" outlineLevel="0" collapsed="false">
      <c r="A124" s="224"/>
      <c r="B124" s="84"/>
      <c r="C124" s="246"/>
      <c r="D124" s="247"/>
      <c r="E124" s="84"/>
    </row>
    <row r="125" customFormat="false" ht="15.75" hidden="false" customHeight="true" outlineLevel="0" collapsed="false">
      <c r="A125" s="224"/>
      <c r="B125" s="84"/>
      <c r="C125" s="246"/>
      <c r="D125" s="247"/>
      <c r="E125" s="84"/>
    </row>
    <row r="126" customFormat="false" ht="15.75" hidden="false" customHeight="true" outlineLevel="0" collapsed="false">
      <c r="A126" s="224"/>
      <c r="B126" s="84"/>
      <c r="C126" s="246"/>
      <c r="D126" s="247"/>
      <c r="E126" s="84"/>
    </row>
    <row r="127" customFormat="false" ht="15.75" hidden="false" customHeight="true" outlineLevel="0" collapsed="false">
      <c r="A127" s="224"/>
      <c r="B127" s="84"/>
      <c r="C127" s="246"/>
      <c r="D127" s="247"/>
      <c r="E127" s="84"/>
    </row>
    <row r="128" customFormat="false" ht="15.75" hidden="false" customHeight="true" outlineLevel="0" collapsed="false">
      <c r="A128" s="224"/>
      <c r="B128" s="84"/>
      <c r="C128" s="246"/>
      <c r="D128" s="247"/>
      <c r="E128" s="84"/>
    </row>
    <row r="129" customFormat="false" ht="15.75" hidden="false" customHeight="true" outlineLevel="0" collapsed="false">
      <c r="A129" s="224"/>
      <c r="B129" s="84"/>
      <c r="C129" s="246"/>
      <c r="D129" s="247"/>
      <c r="E129" s="84"/>
    </row>
    <row r="130" customFormat="false" ht="15.75" hidden="false" customHeight="true" outlineLevel="0" collapsed="false">
      <c r="A130" s="224"/>
      <c r="B130" s="84"/>
      <c r="C130" s="246"/>
      <c r="D130" s="247"/>
      <c r="E130" s="84"/>
    </row>
    <row r="131" customFormat="false" ht="15.75" hidden="false" customHeight="true" outlineLevel="0" collapsed="false">
      <c r="A131" s="224"/>
      <c r="B131" s="84"/>
      <c r="C131" s="246"/>
      <c r="D131" s="247"/>
      <c r="E131" s="84"/>
    </row>
    <row r="132" customFormat="false" ht="15.75" hidden="false" customHeight="true" outlineLevel="0" collapsed="false">
      <c r="A132" s="224"/>
      <c r="B132" s="84"/>
      <c r="C132" s="246"/>
      <c r="D132" s="247"/>
      <c r="E132" s="84"/>
    </row>
    <row r="133" customFormat="false" ht="15.75" hidden="false" customHeight="true" outlineLevel="0" collapsed="false">
      <c r="A133" s="224"/>
      <c r="B133" s="84"/>
      <c r="C133" s="246"/>
      <c r="D133" s="247"/>
      <c r="E133" s="84"/>
    </row>
    <row r="134" customFormat="false" ht="15.75" hidden="false" customHeight="true" outlineLevel="0" collapsed="false">
      <c r="A134" s="224"/>
      <c r="B134" s="84"/>
      <c r="C134" s="246"/>
      <c r="D134" s="247"/>
      <c r="E134" s="84"/>
    </row>
    <row r="135" customFormat="false" ht="15.75" hidden="false" customHeight="true" outlineLevel="0" collapsed="false">
      <c r="A135" s="224"/>
      <c r="B135" s="84"/>
      <c r="C135" s="246"/>
      <c r="D135" s="247"/>
      <c r="E135" s="84"/>
    </row>
    <row r="136" customFormat="false" ht="15.75" hidden="false" customHeight="true" outlineLevel="0" collapsed="false">
      <c r="A136" s="224"/>
      <c r="B136" s="84"/>
      <c r="C136" s="246"/>
      <c r="D136" s="247"/>
      <c r="E136" s="84"/>
    </row>
    <row r="137" customFormat="false" ht="15.75" hidden="false" customHeight="true" outlineLevel="0" collapsed="false">
      <c r="A137" s="224"/>
      <c r="B137" s="84"/>
      <c r="C137" s="246"/>
      <c r="D137" s="247"/>
      <c r="E137" s="84"/>
    </row>
    <row r="138" customFormat="false" ht="15.75" hidden="false" customHeight="true" outlineLevel="0" collapsed="false">
      <c r="A138" s="224"/>
      <c r="B138" s="84"/>
      <c r="C138" s="246"/>
      <c r="D138" s="247"/>
      <c r="E138" s="84"/>
    </row>
    <row r="139" customFormat="false" ht="15.75" hidden="false" customHeight="true" outlineLevel="0" collapsed="false">
      <c r="A139" s="224"/>
      <c r="B139" s="84"/>
      <c r="C139" s="246"/>
      <c r="D139" s="247"/>
      <c r="E139" s="84"/>
    </row>
    <row r="140" customFormat="false" ht="15.75" hidden="false" customHeight="true" outlineLevel="0" collapsed="false">
      <c r="A140" s="224"/>
      <c r="B140" s="84"/>
      <c r="C140" s="246"/>
      <c r="D140" s="247"/>
      <c r="E140" s="84"/>
    </row>
    <row r="141" customFormat="false" ht="15.75" hidden="false" customHeight="true" outlineLevel="0" collapsed="false">
      <c r="A141" s="224"/>
      <c r="B141" s="84"/>
      <c r="C141" s="246"/>
      <c r="D141" s="247"/>
      <c r="E141" s="84"/>
    </row>
    <row r="142" customFormat="false" ht="15.75" hidden="false" customHeight="true" outlineLevel="0" collapsed="false">
      <c r="A142" s="224"/>
      <c r="B142" s="84"/>
      <c r="C142" s="246"/>
      <c r="D142" s="247"/>
      <c r="E142" s="84"/>
    </row>
    <row r="143" customFormat="false" ht="15.75" hidden="false" customHeight="true" outlineLevel="0" collapsed="false">
      <c r="A143" s="224"/>
      <c r="B143" s="84"/>
      <c r="C143" s="246"/>
      <c r="D143" s="247"/>
      <c r="E143" s="84"/>
    </row>
    <row r="144" customFormat="false" ht="15.75" hidden="false" customHeight="true" outlineLevel="0" collapsed="false">
      <c r="A144" s="224"/>
      <c r="B144" s="84"/>
      <c r="C144" s="246"/>
      <c r="D144" s="247"/>
      <c r="E144" s="84"/>
    </row>
    <row r="145" customFormat="false" ht="15.75" hidden="false" customHeight="true" outlineLevel="0" collapsed="false">
      <c r="A145" s="224"/>
      <c r="B145" s="84"/>
      <c r="C145" s="246"/>
      <c r="D145" s="247"/>
      <c r="E145" s="84"/>
    </row>
    <row r="146" customFormat="false" ht="15.75" hidden="false" customHeight="true" outlineLevel="0" collapsed="false">
      <c r="A146" s="224"/>
      <c r="B146" s="84"/>
      <c r="C146" s="246"/>
      <c r="D146" s="247"/>
      <c r="E146" s="84"/>
    </row>
    <row r="147" customFormat="false" ht="15.75" hidden="false" customHeight="true" outlineLevel="0" collapsed="false">
      <c r="A147" s="224"/>
      <c r="B147" s="84"/>
      <c r="C147" s="246"/>
      <c r="D147" s="247"/>
      <c r="E147" s="84"/>
    </row>
    <row r="148" customFormat="false" ht="15.75" hidden="false" customHeight="true" outlineLevel="0" collapsed="false">
      <c r="A148" s="224"/>
      <c r="B148" s="84"/>
      <c r="C148" s="246"/>
      <c r="D148" s="247"/>
      <c r="E148" s="84"/>
    </row>
    <row r="149" customFormat="false" ht="15.75" hidden="false" customHeight="true" outlineLevel="0" collapsed="false">
      <c r="A149" s="224"/>
      <c r="B149" s="84"/>
      <c r="C149" s="246"/>
      <c r="D149" s="247"/>
      <c r="E149" s="84"/>
    </row>
    <row r="150" customFormat="false" ht="15.75" hidden="false" customHeight="true" outlineLevel="0" collapsed="false">
      <c r="A150" s="224"/>
      <c r="B150" s="84"/>
      <c r="C150" s="246"/>
      <c r="D150" s="247"/>
      <c r="E150" s="84"/>
    </row>
    <row r="151" customFormat="false" ht="15.75" hidden="false" customHeight="true" outlineLevel="0" collapsed="false">
      <c r="A151" s="224"/>
      <c r="B151" s="84"/>
      <c r="C151" s="246"/>
      <c r="D151" s="247"/>
      <c r="E151" s="84"/>
    </row>
    <row r="152" customFormat="false" ht="15.75" hidden="false" customHeight="true" outlineLevel="0" collapsed="false">
      <c r="A152" s="224"/>
      <c r="B152" s="84"/>
      <c r="C152" s="246"/>
      <c r="D152" s="247"/>
      <c r="E152" s="84"/>
    </row>
    <row r="153" customFormat="false" ht="15.75" hidden="false" customHeight="true" outlineLevel="0" collapsed="false">
      <c r="A153" s="224"/>
      <c r="B153" s="84"/>
      <c r="C153" s="246"/>
      <c r="D153" s="247"/>
      <c r="E153" s="84"/>
    </row>
    <row r="154" customFormat="false" ht="15.75" hidden="false" customHeight="true" outlineLevel="0" collapsed="false">
      <c r="A154" s="224"/>
      <c r="B154" s="84"/>
      <c r="C154" s="246"/>
      <c r="D154" s="247"/>
      <c r="E154" s="84"/>
    </row>
    <row r="155" customFormat="false" ht="15.75" hidden="false" customHeight="true" outlineLevel="0" collapsed="false">
      <c r="A155" s="224"/>
      <c r="B155" s="84"/>
      <c r="C155" s="246"/>
      <c r="D155" s="247"/>
      <c r="E155" s="84"/>
    </row>
    <row r="156" customFormat="false" ht="15.75" hidden="false" customHeight="true" outlineLevel="0" collapsed="false">
      <c r="A156" s="224"/>
      <c r="B156" s="84"/>
      <c r="C156" s="246"/>
      <c r="D156" s="247"/>
      <c r="E156" s="84"/>
    </row>
    <row r="157" customFormat="false" ht="15.75" hidden="false" customHeight="true" outlineLevel="0" collapsed="false">
      <c r="A157" s="224"/>
      <c r="B157" s="84"/>
      <c r="C157" s="246"/>
      <c r="D157" s="247"/>
      <c r="E157" s="84"/>
    </row>
    <row r="158" customFormat="false" ht="15.75" hidden="false" customHeight="true" outlineLevel="0" collapsed="false">
      <c r="A158" s="224"/>
      <c r="B158" s="84"/>
      <c r="C158" s="246"/>
      <c r="D158" s="247"/>
      <c r="E158" s="84"/>
    </row>
    <row r="159" customFormat="false" ht="15.75" hidden="false" customHeight="true" outlineLevel="0" collapsed="false">
      <c r="A159" s="224"/>
      <c r="B159" s="84"/>
      <c r="C159" s="246"/>
      <c r="D159" s="247"/>
      <c r="E159" s="84"/>
    </row>
    <row r="160" customFormat="false" ht="15.75" hidden="false" customHeight="true" outlineLevel="0" collapsed="false">
      <c r="A160" s="224"/>
      <c r="B160" s="84"/>
      <c r="C160" s="246"/>
      <c r="D160" s="247"/>
      <c r="E160" s="84"/>
    </row>
    <row r="161" customFormat="false" ht="15.75" hidden="false" customHeight="true" outlineLevel="0" collapsed="false">
      <c r="A161" s="224"/>
      <c r="B161" s="84"/>
      <c r="C161" s="246"/>
      <c r="D161" s="247"/>
      <c r="E161" s="84"/>
    </row>
    <row r="162" customFormat="false" ht="15.75" hidden="false" customHeight="true" outlineLevel="0" collapsed="false">
      <c r="A162" s="224"/>
      <c r="B162" s="84"/>
      <c r="C162" s="246"/>
      <c r="D162" s="247"/>
      <c r="E162" s="84"/>
    </row>
    <row r="163" customFormat="false" ht="15.75" hidden="false" customHeight="true" outlineLevel="0" collapsed="false">
      <c r="A163" s="224"/>
      <c r="B163" s="84"/>
      <c r="C163" s="246"/>
      <c r="D163" s="247"/>
      <c r="E163" s="84"/>
    </row>
    <row r="164" customFormat="false" ht="15.75" hidden="false" customHeight="true" outlineLevel="0" collapsed="false">
      <c r="A164" s="224"/>
      <c r="B164" s="84"/>
      <c r="C164" s="246"/>
      <c r="D164" s="247"/>
      <c r="E164" s="84"/>
    </row>
    <row r="165" customFormat="false" ht="15.75" hidden="false" customHeight="true" outlineLevel="0" collapsed="false">
      <c r="A165" s="224"/>
      <c r="B165" s="84"/>
      <c r="C165" s="246"/>
      <c r="D165" s="247"/>
      <c r="E165" s="84"/>
    </row>
    <row r="166" customFormat="false" ht="15.75" hidden="false" customHeight="true" outlineLevel="0" collapsed="false">
      <c r="A166" s="224"/>
      <c r="B166" s="84"/>
      <c r="C166" s="246"/>
      <c r="D166" s="247"/>
      <c r="E166" s="84"/>
    </row>
    <row r="167" customFormat="false" ht="15.75" hidden="false" customHeight="true" outlineLevel="0" collapsed="false">
      <c r="A167" s="224"/>
      <c r="B167" s="84"/>
      <c r="C167" s="246"/>
      <c r="D167" s="247"/>
      <c r="E167" s="84"/>
    </row>
    <row r="168" customFormat="false" ht="15.75" hidden="false" customHeight="true" outlineLevel="0" collapsed="false">
      <c r="A168" s="224"/>
      <c r="B168" s="84"/>
      <c r="C168" s="246"/>
      <c r="D168" s="247"/>
      <c r="E168" s="84"/>
    </row>
    <row r="169" customFormat="false" ht="15.75" hidden="false" customHeight="true" outlineLevel="0" collapsed="false">
      <c r="A169" s="224"/>
      <c r="B169" s="84"/>
      <c r="C169" s="246"/>
      <c r="D169" s="247"/>
      <c r="E169" s="84"/>
    </row>
    <row r="170" customFormat="false" ht="15.75" hidden="false" customHeight="true" outlineLevel="0" collapsed="false">
      <c r="A170" s="224"/>
      <c r="B170" s="84"/>
      <c r="C170" s="246"/>
      <c r="D170" s="247"/>
      <c r="E170" s="84"/>
    </row>
    <row r="171" customFormat="false" ht="15.75" hidden="false" customHeight="true" outlineLevel="0" collapsed="false">
      <c r="A171" s="224"/>
      <c r="B171" s="84"/>
      <c r="C171" s="246"/>
      <c r="D171" s="247"/>
      <c r="E171" s="84"/>
    </row>
    <row r="172" customFormat="false" ht="15.75" hidden="false" customHeight="true" outlineLevel="0" collapsed="false">
      <c r="A172" s="224"/>
      <c r="B172" s="84"/>
      <c r="C172" s="246"/>
      <c r="D172" s="247"/>
      <c r="E172" s="84"/>
    </row>
    <row r="173" customFormat="false" ht="15.75" hidden="false" customHeight="true" outlineLevel="0" collapsed="false">
      <c r="A173" s="224"/>
      <c r="B173" s="84"/>
      <c r="C173" s="246"/>
      <c r="D173" s="247"/>
      <c r="E173" s="84"/>
    </row>
    <row r="174" customFormat="false" ht="15.75" hidden="false" customHeight="true" outlineLevel="0" collapsed="false">
      <c r="A174" s="224"/>
      <c r="B174" s="84"/>
      <c r="C174" s="246"/>
      <c r="D174" s="247"/>
      <c r="E174" s="84"/>
    </row>
    <row r="175" customFormat="false" ht="15.75" hidden="false" customHeight="true" outlineLevel="0" collapsed="false">
      <c r="A175" s="224"/>
      <c r="B175" s="84"/>
      <c r="C175" s="246"/>
      <c r="D175" s="247"/>
      <c r="E175" s="84"/>
    </row>
    <row r="176" customFormat="false" ht="15.75" hidden="false" customHeight="true" outlineLevel="0" collapsed="false">
      <c r="A176" s="224"/>
      <c r="B176" s="84"/>
      <c r="C176" s="246"/>
      <c r="D176" s="247"/>
      <c r="E176" s="84"/>
    </row>
    <row r="177" customFormat="false" ht="15.75" hidden="false" customHeight="true" outlineLevel="0" collapsed="false">
      <c r="A177" s="224"/>
      <c r="B177" s="84"/>
      <c r="C177" s="246"/>
      <c r="D177" s="247"/>
      <c r="E177" s="84"/>
    </row>
    <row r="178" customFormat="false" ht="15.75" hidden="false" customHeight="true" outlineLevel="0" collapsed="false">
      <c r="A178" s="224"/>
      <c r="B178" s="84"/>
      <c r="C178" s="246"/>
      <c r="D178" s="247"/>
      <c r="E178" s="84"/>
    </row>
    <row r="179" customFormat="false" ht="15.75" hidden="false" customHeight="true" outlineLevel="0" collapsed="false">
      <c r="A179" s="224"/>
      <c r="B179" s="84"/>
      <c r="C179" s="246"/>
      <c r="D179" s="247"/>
      <c r="E179" s="84"/>
    </row>
    <row r="180" customFormat="false" ht="15.75" hidden="false" customHeight="true" outlineLevel="0" collapsed="false">
      <c r="A180" s="224"/>
      <c r="B180" s="84"/>
      <c r="C180" s="246"/>
      <c r="D180" s="247"/>
      <c r="E180" s="84"/>
    </row>
    <row r="181" customFormat="false" ht="15.75" hidden="false" customHeight="true" outlineLevel="0" collapsed="false">
      <c r="A181" s="224"/>
      <c r="B181" s="84"/>
      <c r="C181" s="246"/>
      <c r="D181" s="247"/>
      <c r="E181" s="84"/>
    </row>
    <row r="182" customFormat="false" ht="15.75" hidden="false" customHeight="true" outlineLevel="0" collapsed="false">
      <c r="A182" s="224"/>
      <c r="B182" s="84"/>
      <c r="C182" s="246"/>
      <c r="D182" s="247"/>
      <c r="E182" s="84"/>
    </row>
    <row r="183" customFormat="false" ht="15.75" hidden="false" customHeight="true" outlineLevel="0" collapsed="false">
      <c r="A183" s="224"/>
      <c r="B183" s="84"/>
      <c r="C183" s="246"/>
      <c r="D183" s="247"/>
      <c r="E183" s="84"/>
    </row>
    <row r="184" customFormat="false" ht="15.75" hidden="false" customHeight="true" outlineLevel="0" collapsed="false">
      <c r="A184" s="224"/>
      <c r="B184" s="84"/>
      <c r="C184" s="246"/>
      <c r="D184" s="247"/>
      <c r="E184" s="84"/>
    </row>
    <row r="185" customFormat="false" ht="15.75" hidden="false" customHeight="true" outlineLevel="0" collapsed="false">
      <c r="A185" s="224"/>
      <c r="B185" s="84"/>
      <c r="C185" s="246"/>
      <c r="D185" s="247"/>
      <c r="E185" s="84"/>
    </row>
    <row r="186" customFormat="false" ht="15.75" hidden="false" customHeight="true" outlineLevel="0" collapsed="false">
      <c r="A186" s="224"/>
      <c r="B186" s="84"/>
      <c r="C186" s="246"/>
      <c r="D186" s="247"/>
      <c r="E186" s="84"/>
    </row>
    <row r="187" customFormat="false" ht="15.75" hidden="false" customHeight="true" outlineLevel="0" collapsed="false">
      <c r="A187" s="224"/>
      <c r="B187" s="84"/>
      <c r="C187" s="246"/>
      <c r="D187" s="247"/>
      <c r="E187" s="84"/>
    </row>
    <row r="188" customFormat="false" ht="15.75" hidden="false" customHeight="true" outlineLevel="0" collapsed="false">
      <c r="A188" s="224"/>
      <c r="B188" s="84"/>
      <c r="C188" s="246"/>
      <c r="D188" s="247"/>
      <c r="E188" s="84"/>
    </row>
    <row r="189" customFormat="false" ht="15.75" hidden="false" customHeight="true" outlineLevel="0" collapsed="false">
      <c r="A189" s="224"/>
      <c r="B189" s="84"/>
      <c r="C189" s="246"/>
      <c r="D189" s="247"/>
      <c r="E189" s="84"/>
    </row>
    <row r="190" customFormat="false" ht="15.75" hidden="false" customHeight="true" outlineLevel="0" collapsed="false">
      <c r="A190" s="224"/>
      <c r="B190" s="84"/>
      <c r="C190" s="246"/>
      <c r="D190" s="247"/>
      <c r="E190" s="84"/>
    </row>
    <row r="191" customFormat="false" ht="15.75" hidden="false" customHeight="true" outlineLevel="0" collapsed="false">
      <c r="A191" s="224"/>
      <c r="B191" s="84"/>
      <c r="C191" s="246"/>
      <c r="D191" s="247"/>
      <c r="E191" s="84"/>
    </row>
    <row r="192" customFormat="false" ht="15.75" hidden="false" customHeight="true" outlineLevel="0" collapsed="false">
      <c r="A192" s="224"/>
      <c r="B192" s="84"/>
      <c r="C192" s="246"/>
      <c r="D192" s="247"/>
      <c r="E192" s="84"/>
    </row>
    <row r="193" customFormat="false" ht="15.75" hidden="false" customHeight="true" outlineLevel="0" collapsed="false">
      <c r="A193" s="224"/>
      <c r="B193" s="84"/>
      <c r="C193" s="246"/>
      <c r="D193" s="247"/>
      <c r="E193" s="84"/>
    </row>
    <row r="194" customFormat="false" ht="15.75" hidden="false" customHeight="true" outlineLevel="0" collapsed="false">
      <c r="A194" s="224"/>
      <c r="B194" s="84"/>
      <c r="C194" s="246"/>
      <c r="D194" s="247"/>
      <c r="E194" s="84"/>
    </row>
    <row r="195" customFormat="false" ht="15.75" hidden="false" customHeight="true" outlineLevel="0" collapsed="false">
      <c r="A195" s="224"/>
      <c r="B195" s="84"/>
      <c r="C195" s="246"/>
      <c r="D195" s="247"/>
      <c r="E195" s="84"/>
    </row>
    <row r="196" customFormat="false" ht="15.75" hidden="false" customHeight="true" outlineLevel="0" collapsed="false">
      <c r="A196" s="224"/>
      <c r="B196" s="84"/>
      <c r="C196" s="246"/>
      <c r="D196" s="247"/>
      <c r="E196" s="84"/>
    </row>
    <row r="197" customFormat="false" ht="15.75" hidden="false" customHeight="true" outlineLevel="0" collapsed="false">
      <c r="A197" s="224"/>
      <c r="B197" s="84"/>
      <c r="C197" s="246"/>
      <c r="D197" s="247"/>
      <c r="E197" s="84"/>
    </row>
    <row r="198" customFormat="false" ht="15.75" hidden="false" customHeight="true" outlineLevel="0" collapsed="false">
      <c r="A198" s="224"/>
      <c r="B198" s="84"/>
      <c r="C198" s="246"/>
      <c r="D198" s="247"/>
      <c r="E198" s="84"/>
    </row>
    <row r="199" customFormat="false" ht="15.75" hidden="false" customHeight="true" outlineLevel="0" collapsed="false">
      <c r="A199" s="224"/>
      <c r="B199" s="84"/>
      <c r="C199" s="246"/>
      <c r="D199" s="247"/>
      <c r="E199" s="84"/>
    </row>
    <row r="200" customFormat="false" ht="15.75" hidden="false" customHeight="true" outlineLevel="0" collapsed="false">
      <c r="A200" s="224"/>
      <c r="B200" s="84"/>
      <c r="C200" s="246"/>
      <c r="D200" s="247"/>
      <c r="E200" s="84"/>
    </row>
    <row r="201" customFormat="false" ht="15.75" hidden="false" customHeight="true" outlineLevel="0" collapsed="false">
      <c r="A201" s="224"/>
      <c r="B201" s="84"/>
      <c r="C201" s="246"/>
      <c r="D201" s="247"/>
      <c r="E201" s="84"/>
    </row>
    <row r="202" customFormat="false" ht="15.75" hidden="false" customHeight="true" outlineLevel="0" collapsed="false">
      <c r="A202" s="224"/>
      <c r="B202" s="84"/>
      <c r="C202" s="246"/>
      <c r="D202" s="247"/>
      <c r="E202" s="84"/>
    </row>
    <row r="203" customFormat="false" ht="15.75" hidden="false" customHeight="true" outlineLevel="0" collapsed="false">
      <c r="A203" s="224"/>
      <c r="B203" s="84"/>
      <c r="C203" s="246"/>
      <c r="D203" s="247"/>
      <c r="E203" s="84"/>
    </row>
    <row r="204" customFormat="false" ht="15.75" hidden="false" customHeight="true" outlineLevel="0" collapsed="false">
      <c r="A204" s="224"/>
      <c r="B204" s="84"/>
      <c r="C204" s="246"/>
      <c r="D204" s="247"/>
      <c r="E204" s="84"/>
    </row>
    <row r="205" customFormat="false" ht="15.75" hidden="false" customHeight="true" outlineLevel="0" collapsed="false">
      <c r="A205" s="224"/>
      <c r="B205" s="84"/>
      <c r="C205" s="246"/>
      <c r="D205" s="247"/>
      <c r="E205" s="84"/>
    </row>
    <row r="206" customFormat="false" ht="15.75" hidden="false" customHeight="true" outlineLevel="0" collapsed="false">
      <c r="A206" s="224"/>
      <c r="B206" s="84"/>
      <c r="C206" s="246"/>
      <c r="D206" s="247"/>
      <c r="E206" s="84"/>
    </row>
    <row r="207" customFormat="false" ht="15.75" hidden="false" customHeight="true" outlineLevel="0" collapsed="false">
      <c r="A207" s="224"/>
      <c r="B207" s="84"/>
      <c r="C207" s="246"/>
      <c r="D207" s="247"/>
      <c r="E207" s="84"/>
    </row>
    <row r="208" customFormat="false" ht="15.75" hidden="false" customHeight="true" outlineLevel="0" collapsed="false">
      <c r="A208" s="224"/>
      <c r="B208" s="84"/>
      <c r="C208" s="246"/>
      <c r="D208" s="247"/>
      <c r="E208" s="84"/>
    </row>
    <row r="209" customFormat="false" ht="15.75" hidden="false" customHeight="true" outlineLevel="0" collapsed="false">
      <c r="A209" s="224"/>
      <c r="B209" s="84"/>
      <c r="C209" s="246"/>
      <c r="D209" s="247"/>
      <c r="E209" s="84"/>
    </row>
    <row r="210" customFormat="false" ht="15.75" hidden="false" customHeight="true" outlineLevel="0" collapsed="false">
      <c r="A210" s="224"/>
      <c r="B210" s="84"/>
      <c r="C210" s="246"/>
      <c r="D210" s="247"/>
      <c r="E210" s="84"/>
    </row>
    <row r="211" customFormat="false" ht="15.75" hidden="false" customHeight="true" outlineLevel="0" collapsed="false">
      <c r="A211" s="224"/>
      <c r="B211" s="84"/>
      <c r="C211" s="246"/>
      <c r="D211" s="247"/>
      <c r="E211" s="84"/>
    </row>
    <row r="212" customFormat="false" ht="15.75" hidden="false" customHeight="true" outlineLevel="0" collapsed="false">
      <c r="A212" s="224"/>
      <c r="B212" s="84"/>
      <c r="C212" s="246"/>
      <c r="D212" s="247"/>
      <c r="E212" s="84"/>
    </row>
    <row r="213" customFormat="false" ht="15.75" hidden="false" customHeight="true" outlineLevel="0" collapsed="false">
      <c r="A213" s="224"/>
      <c r="B213" s="84"/>
      <c r="C213" s="246"/>
      <c r="D213" s="247"/>
      <c r="E213" s="84"/>
    </row>
    <row r="214" customFormat="false" ht="15.75" hidden="false" customHeight="true" outlineLevel="0" collapsed="false">
      <c r="A214" s="224"/>
      <c r="B214" s="84"/>
      <c r="C214" s="246"/>
      <c r="D214" s="247"/>
      <c r="E214" s="84"/>
    </row>
    <row r="215" customFormat="false" ht="15.75" hidden="false" customHeight="true" outlineLevel="0" collapsed="false">
      <c r="A215" s="224"/>
      <c r="B215" s="84"/>
      <c r="C215" s="246"/>
      <c r="D215" s="247"/>
      <c r="E215" s="84"/>
    </row>
    <row r="216" customFormat="false" ht="15.75" hidden="false" customHeight="true" outlineLevel="0" collapsed="false">
      <c r="A216" s="224"/>
      <c r="B216" s="84"/>
      <c r="C216" s="246"/>
      <c r="D216" s="247"/>
      <c r="E216" s="84"/>
    </row>
    <row r="217" customFormat="false" ht="15.75" hidden="false" customHeight="true" outlineLevel="0" collapsed="false">
      <c r="A217" s="224"/>
      <c r="B217" s="84"/>
      <c r="C217" s="246"/>
      <c r="D217" s="247"/>
      <c r="E217" s="84"/>
    </row>
    <row r="218" customFormat="false" ht="15.75" hidden="false" customHeight="true" outlineLevel="0" collapsed="false">
      <c r="A218" s="224"/>
      <c r="B218" s="84"/>
      <c r="C218" s="246"/>
      <c r="D218" s="247"/>
      <c r="E218" s="84"/>
    </row>
    <row r="219" customFormat="false" ht="15.75" hidden="false" customHeight="true" outlineLevel="0" collapsed="false">
      <c r="A219" s="224"/>
      <c r="B219" s="84"/>
      <c r="C219" s="246"/>
      <c r="D219" s="247"/>
      <c r="E219" s="84"/>
    </row>
    <row r="220" customFormat="false" ht="15.75" hidden="false" customHeight="true" outlineLevel="0" collapsed="false">
      <c r="A220" s="224"/>
      <c r="B220" s="84"/>
      <c r="C220" s="246"/>
      <c r="D220" s="247"/>
      <c r="E220" s="84"/>
    </row>
    <row r="221" customFormat="false" ht="15.75" hidden="false" customHeight="true" outlineLevel="0" collapsed="false">
      <c r="A221" s="224"/>
      <c r="B221" s="84"/>
      <c r="C221" s="246"/>
      <c r="D221" s="247"/>
      <c r="E221" s="84"/>
    </row>
    <row r="222" customFormat="false" ht="15.75" hidden="false" customHeight="true" outlineLevel="0" collapsed="false">
      <c r="A222" s="224"/>
      <c r="B222" s="84"/>
      <c r="C222" s="246"/>
      <c r="D222" s="247"/>
      <c r="E222" s="84"/>
    </row>
    <row r="223" customFormat="false" ht="15.75" hidden="false" customHeight="true" outlineLevel="0" collapsed="false">
      <c r="A223" s="224"/>
      <c r="B223" s="84"/>
      <c r="C223" s="246"/>
      <c r="D223" s="247"/>
      <c r="E223" s="84"/>
    </row>
    <row r="224" customFormat="false" ht="15.75" hidden="false" customHeight="true" outlineLevel="0" collapsed="false">
      <c r="A224" s="224"/>
      <c r="B224" s="84"/>
      <c r="C224" s="246"/>
      <c r="D224" s="247"/>
      <c r="E224" s="84"/>
    </row>
    <row r="225" customFormat="false" ht="15.75" hidden="false" customHeight="true" outlineLevel="0" collapsed="false">
      <c r="A225" s="224"/>
      <c r="B225" s="84"/>
      <c r="C225" s="246"/>
      <c r="D225" s="247"/>
      <c r="E225" s="84"/>
    </row>
    <row r="226" customFormat="false" ht="15.75" hidden="false" customHeight="true" outlineLevel="0" collapsed="false">
      <c r="A226" s="224"/>
      <c r="B226" s="84"/>
      <c r="C226" s="246"/>
      <c r="D226" s="247"/>
      <c r="E226" s="84"/>
    </row>
    <row r="227" customFormat="false" ht="15.75" hidden="false" customHeight="true" outlineLevel="0" collapsed="false">
      <c r="A227" s="224"/>
      <c r="B227" s="84"/>
      <c r="C227" s="246"/>
      <c r="D227" s="247"/>
      <c r="E227" s="84"/>
    </row>
    <row r="228" customFormat="false" ht="15.75" hidden="false" customHeight="true" outlineLevel="0" collapsed="false">
      <c r="A228" s="224"/>
      <c r="B228" s="84"/>
      <c r="C228" s="246"/>
      <c r="D228" s="247"/>
      <c r="E228" s="84"/>
    </row>
    <row r="229" customFormat="false" ht="15.75" hidden="false" customHeight="true" outlineLevel="0" collapsed="false">
      <c r="A229" s="224"/>
      <c r="B229" s="84"/>
      <c r="C229" s="246"/>
      <c r="D229" s="247"/>
      <c r="E229" s="84"/>
    </row>
    <row r="230" customFormat="false" ht="15.75" hidden="false" customHeight="true" outlineLevel="0" collapsed="false">
      <c r="A230" s="224"/>
      <c r="B230" s="84"/>
      <c r="C230" s="246"/>
      <c r="D230" s="247"/>
      <c r="E230" s="84"/>
    </row>
    <row r="231" customFormat="false" ht="15.75" hidden="false" customHeight="true" outlineLevel="0" collapsed="false">
      <c r="A231" s="224"/>
      <c r="B231" s="84"/>
      <c r="C231" s="246"/>
      <c r="D231" s="247"/>
      <c r="E231" s="84"/>
    </row>
    <row r="232" customFormat="false" ht="15.75" hidden="false" customHeight="true" outlineLevel="0" collapsed="false">
      <c r="A232" s="224"/>
      <c r="B232" s="84"/>
      <c r="C232" s="246"/>
      <c r="D232" s="247"/>
      <c r="E232" s="84"/>
    </row>
    <row r="233" customFormat="false" ht="15.75" hidden="false" customHeight="true" outlineLevel="0" collapsed="false">
      <c r="A233" s="224"/>
      <c r="B233" s="84"/>
      <c r="C233" s="246"/>
      <c r="D233" s="247"/>
      <c r="E233" s="84"/>
    </row>
    <row r="234" customFormat="false" ht="15.75" hidden="false" customHeight="true" outlineLevel="0" collapsed="false">
      <c r="A234" s="224"/>
      <c r="B234" s="84"/>
      <c r="C234" s="246"/>
      <c r="D234" s="247"/>
      <c r="E234" s="84"/>
    </row>
    <row r="235" customFormat="false" ht="15.75" hidden="false" customHeight="true" outlineLevel="0" collapsed="false">
      <c r="A235" s="224"/>
      <c r="B235" s="84"/>
      <c r="C235" s="246"/>
      <c r="D235" s="247"/>
      <c r="E235" s="84"/>
    </row>
    <row r="236" customFormat="false" ht="15.75" hidden="false" customHeight="true" outlineLevel="0" collapsed="false">
      <c r="A236" s="224"/>
      <c r="B236" s="84"/>
      <c r="C236" s="246"/>
      <c r="D236" s="247"/>
      <c r="E236" s="84"/>
    </row>
    <row r="237" customFormat="false" ht="15.75" hidden="false" customHeight="true" outlineLevel="0" collapsed="false">
      <c r="A237" s="224"/>
      <c r="B237" s="84"/>
      <c r="C237" s="246"/>
      <c r="D237" s="247"/>
      <c r="E237" s="84"/>
    </row>
    <row r="238" customFormat="false" ht="15.75" hidden="false" customHeight="true" outlineLevel="0" collapsed="false">
      <c r="A238" s="224"/>
      <c r="B238" s="84"/>
      <c r="C238" s="246"/>
      <c r="D238" s="247"/>
      <c r="E238" s="84"/>
    </row>
    <row r="239" customFormat="false" ht="15.75" hidden="false" customHeight="true" outlineLevel="0" collapsed="false">
      <c r="A239" s="224"/>
      <c r="B239" s="84"/>
      <c r="C239" s="246"/>
      <c r="D239" s="247"/>
      <c r="E239" s="84"/>
    </row>
    <row r="240" customFormat="false" ht="15.75" hidden="false" customHeight="true" outlineLevel="0" collapsed="false">
      <c r="A240" s="224"/>
      <c r="B240" s="84"/>
      <c r="C240" s="246"/>
      <c r="D240" s="247"/>
      <c r="E240" s="84"/>
    </row>
    <row r="241" customFormat="false" ht="15.75" hidden="false" customHeight="true" outlineLevel="0" collapsed="false">
      <c r="A241" s="224"/>
      <c r="B241" s="84"/>
      <c r="C241" s="246"/>
      <c r="D241" s="247"/>
      <c r="E241" s="84"/>
    </row>
    <row r="242" customFormat="false" ht="15.75" hidden="false" customHeight="true" outlineLevel="0" collapsed="false">
      <c r="A242" s="248"/>
    </row>
    <row r="243" customFormat="false" ht="15.75" hidden="false" customHeight="true" outlineLevel="0" collapsed="false">
      <c r="A243" s="248"/>
    </row>
    <row r="244" customFormat="false" ht="15.75" hidden="false" customHeight="true" outlineLevel="0" collapsed="false">
      <c r="A244" s="248"/>
    </row>
    <row r="245" customFormat="false" ht="15.75" hidden="false" customHeight="true" outlineLevel="0" collapsed="false">
      <c r="A245" s="248"/>
    </row>
    <row r="246" customFormat="false" ht="15.75" hidden="false" customHeight="true" outlineLevel="0" collapsed="false">
      <c r="A246" s="248"/>
    </row>
    <row r="247" customFormat="false" ht="15.75" hidden="false" customHeight="true" outlineLevel="0" collapsed="false">
      <c r="A247" s="248"/>
    </row>
    <row r="248" customFormat="false" ht="15.75" hidden="false" customHeight="true" outlineLevel="0" collapsed="false">
      <c r="A248" s="248"/>
    </row>
    <row r="249" customFormat="false" ht="15.75" hidden="false" customHeight="true" outlineLevel="0" collapsed="false">
      <c r="A249" s="248"/>
    </row>
    <row r="250" customFormat="false" ht="15.75" hidden="false" customHeight="true" outlineLevel="0" collapsed="false">
      <c r="A250" s="248"/>
    </row>
    <row r="251" customFormat="false" ht="15.75" hidden="false" customHeight="true" outlineLevel="0" collapsed="false">
      <c r="A251" s="248"/>
    </row>
    <row r="252" customFormat="false" ht="15.75" hidden="false" customHeight="true" outlineLevel="0" collapsed="false">
      <c r="A252" s="248"/>
    </row>
    <row r="253" customFormat="false" ht="15.75" hidden="false" customHeight="true" outlineLevel="0" collapsed="false">
      <c r="A253" s="248"/>
    </row>
    <row r="254" customFormat="false" ht="15.75" hidden="false" customHeight="true" outlineLevel="0" collapsed="false">
      <c r="A254" s="248"/>
    </row>
    <row r="255" customFormat="false" ht="15.75" hidden="false" customHeight="true" outlineLevel="0" collapsed="false">
      <c r="A255" s="248"/>
    </row>
    <row r="256" customFormat="false" ht="15.75" hidden="false" customHeight="true" outlineLevel="0" collapsed="false">
      <c r="A256" s="248"/>
    </row>
    <row r="257" customFormat="false" ht="15.75" hidden="false" customHeight="true" outlineLevel="0" collapsed="false">
      <c r="A257" s="248"/>
    </row>
    <row r="258" customFormat="false" ht="15.75" hidden="false" customHeight="true" outlineLevel="0" collapsed="false">
      <c r="A258" s="248"/>
    </row>
    <row r="259" customFormat="false" ht="15.75" hidden="false" customHeight="true" outlineLevel="0" collapsed="false">
      <c r="A259" s="248"/>
    </row>
    <row r="260" customFormat="false" ht="15.75" hidden="false" customHeight="true" outlineLevel="0" collapsed="false">
      <c r="A260" s="248"/>
    </row>
    <row r="261" customFormat="false" ht="15.75" hidden="false" customHeight="true" outlineLevel="0" collapsed="false">
      <c r="A261" s="248"/>
    </row>
    <row r="262" customFormat="false" ht="15.75" hidden="false" customHeight="true" outlineLevel="0" collapsed="false">
      <c r="A262" s="248"/>
    </row>
    <row r="263" customFormat="false" ht="15.75" hidden="false" customHeight="true" outlineLevel="0" collapsed="false">
      <c r="A263" s="248"/>
    </row>
    <row r="264" customFormat="false" ht="15.75" hidden="false" customHeight="true" outlineLevel="0" collapsed="false">
      <c r="A264" s="248"/>
    </row>
    <row r="265" customFormat="false" ht="15.75" hidden="false" customHeight="true" outlineLevel="0" collapsed="false">
      <c r="A265" s="248"/>
    </row>
    <row r="266" customFormat="false" ht="15.75" hidden="false" customHeight="true" outlineLevel="0" collapsed="false">
      <c r="A266" s="248"/>
    </row>
    <row r="267" customFormat="false" ht="15.75" hidden="false" customHeight="true" outlineLevel="0" collapsed="false">
      <c r="A267" s="248"/>
    </row>
    <row r="268" customFormat="false" ht="15.75" hidden="false" customHeight="true" outlineLevel="0" collapsed="false">
      <c r="A268" s="248"/>
    </row>
    <row r="269" customFormat="false" ht="15.75" hidden="false" customHeight="true" outlineLevel="0" collapsed="false">
      <c r="A269" s="248"/>
    </row>
    <row r="270" customFormat="false" ht="15.75" hidden="false" customHeight="true" outlineLevel="0" collapsed="false">
      <c r="A270" s="248"/>
    </row>
    <row r="271" customFormat="false" ht="15.75" hidden="false" customHeight="true" outlineLevel="0" collapsed="false">
      <c r="A271" s="248"/>
    </row>
    <row r="272" customFormat="false" ht="15.75" hidden="false" customHeight="true" outlineLevel="0" collapsed="false">
      <c r="A272" s="248"/>
    </row>
    <row r="273" customFormat="false" ht="15.75" hidden="false" customHeight="true" outlineLevel="0" collapsed="false">
      <c r="A273" s="248"/>
    </row>
    <row r="274" customFormat="false" ht="15.75" hidden="false" customHeight="true" outlineLevel="0" collapsed="false">
      <c r="A274" s="248"/>
    </row>
    <row r="275" customFormat="false" ht="15.75" hidden="false" customHeight="true" outlineLevel="0" collapsed="false">
      <c r="A275" s="248"/>
    </row>
    <row r="276" customFormat="false" ht="15.75" hidden="false" customHeight="true" outlineLevel="0" collapsed="false">
      <c r="A276" s="248"/>
    </row>
    <row r="277" customFormat="false" ht="15.75" hidden="false" customHeight="true" outlineLevel="0" collapsed="false">
      <c r="A277" s="248"/>
    </row>
    <row r="278" customFormat="false" ht="15.75" hidden="false" customHeight="true" outlineLevel="0" collapsed="false">
      <c r="A278" s="248"/>
    </row>
    <row r="279" customFormat="false" ht="15.75" hidden="false" customHeight="true" outlineLevel="0" collapsed="false">
      <c r="A279" s="248"/>
    </row>
    <row r="280" customFormat="false" ht="15.75" hidden="false" customHeight="true" outlineLevel="0" collapsed="false">
      <c r="A280" s="248"/>
    </row>
    <row r="281" customFormat="false" ht="15.75" hidden="false" customHeight="true" outlineLevel="0" collapsed="false">
      <c r="A281" s="248"/>
    </row>
    <row r="282" customFormat="false" ht="15.75" hidden="false" customHeight="true" outlineLevel="0" collapsed="false">
      <c r="A282" s="248"/>
    </row>
    <row r="283" customFormat="false" ht="15.75" hidden="false" customHeight="true" outlineLevel="0" collapsed="false">
      <c r="A283" s="248"/>
    </row>
    <row r="284" customFormat="false" ht="15.75" hidden="false" customHeight="true" outlineLevel="0" collapsed="false">
      <c r="A284" s="248"/>
    </row>
    <row r="285" customFormat="false" ht="15.75" hidden="false" customHeight="true" outlineLevel="0" collapsed="false">
      <c r="A285" s="248"/>
    </row>
    <row r="286" customFormat="false" ht="15.75" hidden="false" customHeight="true" outlineLevel="0" collapsed="false">
      <c r="A286" s="248"/>
    </row>
    <row r="287" customFormat="false" ht="15.75" hidden="false" customHeight="true" outlineLevel="0" collapsed="false">
      <c r="A287" s="248"/>
    </row>
    <row r="288" customFormat="false" ht="15.75" hidden="false" customHeight="true" outlineLevel="0" collapsed="false">
      <c r="A288" s="248"/>
    </row>
    <row r="289" customFormat="false" ht="15.75" hidden="false" customHeight="true" outlineLevel="0" collapsed="false">
      <c r="A289" s="248"/>
    </row>
    <row r="290" customFormat="false" ht="15.75" hidden="false" customHeight="true" outlineLevel="0" collapsed="false">
      <c r="A290" s="248"/>
    </row>
    <row r="291" customFormat="false" ht="15.75" hidden="false" customHeight="true" outlineLevel="0" collapsed="false">
      <c r="A291" s="248"/>
    </row>
    <row r="292" customFormat="false" ht="15.75" hidden="false" customHeight="true" outlineLevel="0" collapsed="false">
      <c r="A292" s="248"/>
    </row>
    <row r="293" customFormat="false" ht="15.75" hidden="false" customHeight="true" outlineLevel="0" collapsed="false">
      <c r="A293" s="248"/>
    </row>
    <row r="294" customFormat="false" ht="15.75" hidden="false" customHeight="true" outlineLevel="0" collapsed="false">
      <c r="A294" s="248"/>
    </row>
    <row r="295" customFormat="false" ht="15.75" hidden="false" customHeight="true" outlineLevel="0" collapsed="false">
      <c r="A295" s="248"/>
    </row>
    <row r="296" customFormat="false" ht="15.75" hidden="false" customHeight="true" outlineLevel="0" collapsed="false">
      <c r="A296" s="248"/>
    </row>
    <row r="297" customFormat="false" ht="15.75" hidden="false" customHeight="true" outlineLevel="0" collapsed="false">
      <c r="A297" s="248"/>
    </row>
    <row r="298" customFormat="false" ht="15.75" hidden="false" customHeight="true" outlineLevel="0" collapsed="false">
      <c r="A298" s="248"/>
    </row>
    <row r="299" customFormat="false" ht="15.75" hidden="false" customHeight="true" outlineLevel="0" collapsed="false">
      <c r="A299" s="248"/>
    </row>
    <row r="300" customFormat="false" ht="15.75" hidden="false" customHeight="true" outlineLevel="0" collapsed="false">
      <c r="A300" s="248"/>
    </row>
    <row r="301" customFormat="false" ht="15.75" hidden="false" customHeight="true" outlineLevel="0" collapsed="false">
      <c r="A301" s="248"/>
    </row>
    <row r="302" customFormat="false" ht="15.75" hidden="false" customHeight="true" outlineLevel="0" collapsed="false">
      <c r="A302" s="248"/>
    </row>
    <row r="303" customFormat="false" ht="15.75" hidden="false" customHeight="true" outlineLevel="0" collapsed="false">
      <c r="A303" s="248"/>
    </row>
    <row r="304" customFormat="false" ht="15.75" hidden="false" customHeight="true" outlineLevel="0" collapsed="false">
      <c r="A304" s="248"/>
    </row>
    <row r="305" customFormat="false" ht="15.75" hidden="false" customHeight="true" outlineLevel="0" collapsed="false">
      <c r="A305" s="248"/>
    </row>
    <row r="306" customFormat="false" ht="15.75" hidden="false" customHeight="true" outlineLevel="0" collapsed="false">
      <c r="A306" s="248"/>
    </row>
    <row r="307" customFormat="false" ht="15.75" hidden="false" customHeight="true" outlineLevel="0" collapsed="false">
      <c r="A307" s="248"/>
    </row>
    <row r="308" customFormat="false" ht="15.75" hidden="false" customHeight="true" outlineLevel="0" collapsed="false">
      <c r="A308" s="248"/>
    </row>
    <row r="309" customFormat="false" ht="15.75" hidden="false" customHeight="true" outlineLevel="0" collapsed="false">
      <c r="A309" s="248"/>
    </row>
    <row r="310" customFormat="false" ht="15.75" hidden="false" customHeight="true" outlineLevel="0" collapsed="false">
      <c r="A310" s="248"/>
    </row>
    <row r="311" customFormat="false" ht="15.75" hidden="false" customHeight="true" outlineLevel="0" collapsed="false">
      <c r="A311" s="248"/>
    </row>
    <row r="312" customFormat="false" ht="15.75" hidden="false" customHeight="true" outlineLevel="0" collapsed="false">
      <c r="A312" s="248"/>
    </row>
    <row r="313" customFormat="false" ht="15.75" hidden="false" customHeight="true" outlineLevel="0" collapsed="false">
      <c r="A313" s="248"/>
    </row>
    <row r="314" customFormat="false" ht="15.75" hidden="false" customHeight="true" outlineLevel="0" collapsed="false">
      <c r="A314" s="248"/>
    </row>
    <row r="315" customFormat="false" ht="15.75" hidden="false" customHeight="true" outlineLevel="0" collapsed="false">
      <c r="A315" s="248"/>
    </row>
    <row r="316" customFormat="false" ht="15.75" hidden="false" customHeight="true" outlineLevel="0" collapsed="false">
      <c r="A316" s="248"/>
    </row>
    <row r="317" customFormat="false" ht="15.75" hidden="false" customHeight="true" outlineLevel="0" collapsed="false">
      <c r="A317" s="248"/>
    </row>
    <row r="318" customFormat="false" ht="15.75" hidden="false" customHeight="true" outlineLevel="0" collapsed="false">
      <c r="A318" s="248"/>
    </row>
    <row r="319" customFormat="false" ht="15.75" hidden="false" customHeight="true" outlineLevel="0" collapsed="false">
      <c r="A319" s="248"/>
    </row>
    <row r="320" customFormat="false" ht="15.75" hidden="false" customHeight="true" outlineLevel="0" collapsed="false">
      <c r="A320" s="248"/>
    </row>
    <row r="321" customFormat="false" ht="15.75" hidden="false" customHeight="true" outlineLevel="0" collapsed="false">
      <c r="A321" s="248"/>
    </row>
    <row r="322" customFormat="false" ht="15.75" hidden="false" customHeight="true" outlineLevel="0" collapsed="false">
      <c r="A322" s="248"/>
    </row>
    <row r="323" customFormat="false" ht="15.75" hidden="false" customHeight="true" outlineLevel="0" collapsed="false">
      <c r="A323" s="248"/>
    </row>
    <row r="324" customFormat="false" ht="15.75" hidden="false" customHeight="true" outlineLevel="0" collapsed="false">
      <c r="A324" s="248"/>
    </row>
    <row r="325" customFormat="false" ht="15.75" hidden="false" customHeight="true" outlineLevel="0" collapsed="false">
      <c r="A325" s="248"/>
    </row>
    <row r="326" customFormat="false" ht="15.75" hidden="false" customHeight="true" outlineLevel="0" collapsed="false">
      <c r="A326" s="248"/>
    </row>
    <row r="327" customFormat="false" ht="15.75" hidden="false" customHeight="true" outlineLevel="0" collapsed="false">
      <c r="A327" s="248"/>
    </row>
    <row r="328" customFormat="false" ht="15.75" hidden="false" customHeight="true" outlineLevel="0" collapsed="false">
      <c r="A328" s="248"/>
    </row>
    <row r="329" customFormat="false" ht="15.75" hidden="false" customHeight="true" outlineLevel="0" collapsed="false">
      <c r="A329" s="248"/>
    </row>
    <row r="330" customFormat="false" ht="15.75" hidden="false" customHeight="true" outlineLevel="0" collapsed="false">
      <c r="A330" s="248"/>
    </row>
    <row r="331" customFormat="false" ht="15.75" hidden="false" customHeight="true" outlineLevel="0" collapsed="false">
      <c r="A331" s="248"/>
    </row>
    <row r="332" customFormat="false" ht="15.75" hidden="false" customHeight="true" outlineLevel="0" collapsed="false">
      <c r="A332" s="248"/>
    </row>
    <row r="333" customFormat="false" ht="15.75" hidden="false" customHeight="true" outlineLevel="0" collapsed="false">
      <c r="A333" s="248"/>
    </row>
    <row r="334" customFormat="false" ht="15.75" hidden="false" customHeight="true" outlineLevel="0" collapsed="false">
      <c r="A334" s="248"/>
    </row>
    <row r="335" customFormat="false" ht="15.75" hidden="false" customHeight="true" outlineLevel="0" collapsed="false">
      <c r="A335" s="248"/>
    </row>
    <row r="336" customFormat="false" ht="15.75" hidden="false" customHeight="true" outlineLevel="0" collapsed="false">
      <c r="A336" s="248"/>
    </row>
    <row r="337" customFormat="false" ht="15.75" hidden="false" customHeight="true" outlineLevel="0" collapsed="false">
      <c r="A337" s="248"/>
    </row>
    <row r="338" customFormat="false" ht="15.75" hidden="false" customHeight="true" outlineLevel="0" collapsed="false">
      <c r="A338" s="248"/>
    </row>
    <row r="339" customFormat="false" ht="15.75" hidden="false" customHeight="true" outlineLevel="0" collapsed="false">
      <c r="A339" s="248"/>
    </row>
    <row r="340" customFormat="false" ht="15.75" hidden="false" customHeight="true" outlineLevel="0" collapsed="false">
      <c r="A340" s="248"/>
    </row>
    <row r="341" customFormat="false" ht="15.75" hidden="false" customHeight="true" outlineLevel="0" collapsed="false">
      <c r="A341" s="248"/>
    </row>
    <row r="342" customFormat="false" ht="15.75" hidden="false" customHeight="true" outlineLevel="0" collapsed="false">
      <c r="A342" s="248"/>
    </row>
    <row r="343" customFormat="false" ht="15.75" hidden="false" customHeight="true" outlineLevel="0" collapsed="false">
      <c r="A343" s="248"/>
    </row>
    <row r="344" customFormat="false" ht="15.75" hidden="false" customHeight="true" outlineLevel="0" collapsed="false">
      <c r="A344" s="248"/>
    </row>
    <row r="345" customFormat="false" ht="15.75" hidden="false" customHeight="true" outlineLevel="0" collapsed="false">
      <c r="A345" s="248"/>
    </row>
    <row r="346" customFormat="false" ht="15.75" hidden="false" customHeight="true" outlineLevel="0" collapsed="false">
      <c r="A346" s="248"/>
    </row>
    <row r="347" customFormat="false" ht="15.75" hidden="false" customHeight="true" outlineLevel="0" collapsed="false">
      <c r="A347" s="248"/>
    </row>
    <row r="348" customFormat="false" ht="15.75" hidden="false" customHeight="true" outlineLevel="0" collapsed="false">
      <c r="A348" s="248"/>
    </row>
    <row r="349" customFormat="false" ht="15.75" hidden="false" customHeight="true" outlineLevel="0" collapsed="false">
      <c r="A349" s="248"/>
    </row>
    <row r="350" customFormat="false" ht="15.75" hidden="false" customHeight="true" outlineLevel="0" collapsed="false">
      <c r="A350" s="248"/>
    </row>
    <row r="351" customFormat="false" ht="15.75" hidden="false" customHeight="true" outlineLevel="0" collapsed="false">
      <c r="A351" s="248"/>
    </row>
    <row r="352" customFormat="false" ht="15.75" hidden="false" customHeight="true" outlineLevel="0" collapsed="false">
      <c r="A352" s="248"/>
    </row>
    <row r="353" customFormat="false" ht="15.75" hidden="false" customHeight="true" outlineLevel="0" collapsed="false">
      <c r="A353" s="248"/>
    </row>
    <row r="354" customFormat="false" ht="15.75" hidden="false" customHeight="true" outlineLevel="0" collapsed="false">
      <c r="A354" s="248"/>
    </row>
    <row r="355" customFormat="false" ht="15.75" hidden="false" customHeight="true" outlineLevel="0" collapsed="false">
      <c r="A355" s="248"/>
    </row>
    <row r="356" customFormat="false" ht="15.75" hidden="false" customHeight="true" outlineLevel="0" collapsed="false">
      <c r="A356" s="248"/>
    </row>
    <row r="357" customFormat="false" ht="15.75" hidden="false" customHeight="true" outlineLevel="0" collapsed="false">
      <c r="A357" s="248"/>
    </row>
    <row r="358" customFormat="false" ht="15.75" hidden="false" customHeight="true" outlineLevel="0" collapsed="false">
      <c r="A358" s="248"/>
    </row>
    <row r="359" customFormat="false" ht="15.75" hidden="false" customHeight="true" outlineLevel="0" collapsed="false">
      <c r="A359" s="248"/>
    </row>
    <row r="360" customFormat="false" ht="15.75" hidden="false" customHeight="true" outlineLevel="0" collapsed="false">
      <c r="A360" s="248"/>
    </row>
    <row r="361" customFormat="false" ht="15.75" hidden="false" customHeight="true" outlineLevel="0" collapsed="false">
      <c r="A361" s="248"/>
    </row>
    <row r="362" customFormat="false" ht="15.75" hidden="false" customHeight="true" outlineLevel="0" collapsed="false">
      <c r="A362" s="248"/>
    </row>
    <row r="363" customFormat="false" ht="15.75" hidden="false" customHeight="true" outlineLevel="0" collapsed="false">
      <c r="A363" s="248"/>
    </row>
    <row r="364" customFormat="false" ht="15.75" hidden="false" customHeight="true" outlineLevel="0" collapsed="false">
      <c r="A364" s="248"/>
    </row>
    <row r="365" customFormat="false" ht="15.75" hidden="false" customHeight="true" outlineLevel="0" collapsed="false">
      <c r="A365" s="248"/>
    </row>
    <row r="366" customFormat="false" ht="15.75" hidden="false" customHeight="true" outlineLevel="0" collapsed="false">
      <c r="A366" s="248"/>
    </row>
    <row r="367" customFormat="false" ht="15.75" hidden="false" customHeight="true" outlineLevel="0" collapsed="false">
      <c r="A367" s="248"/>
    </row>
    <row r="368" customFormat="false" ht="15.75" hidden="false" customHeight="true" outlineLevel="0" collapsed="false">
      <c r="A368" s="248"/>
    </row>
    <row r="369" customFormat="false" ht="15.75" hidden="false" customHeight="true" outlineLevel="0" collapsed="false">
      <c r="A369" s="248"/>
    </row>
    <row r="370" customFormat="false" ht="15.75" hidden="false" customHeight="true" outlineLevel="0" collapsed="false">
      <c r="A370" s="248"/>
    </row>
    <row r="371" customFormat="false" ht="15.75" hidden="false" customHeight="true" outlineLevel="0" collapsed="false">
      <c r="A371" s="248"/>
    </row>
    <row r="372" customFormat="false" ht="15.75" hidden="false" customHeight="true" outlineLevel="0" collapsed="false">
      <c r="A372" s="248"/>
    </row>
    <row r="373" customFormat="false" ht="15.75" hidden="false" customHeight="true" outlineLevel="0" collapsed="false">
      <c r="A373" s="248"/>
    </row>
    <row r="374" customFormat="false" ht="15.75" hidden="false" customHeight="true" outlineLevel="0" collapsed="false">
      <c r="A374" s="248"/>
    </row>
    <row r="375" customFormat="false" ht="15.75" hidden="false" customHeight="true" outlineLevel="0" collapsed="false">
      <c r="A375" s="248"/>
    </row>
    <row r="376" customFormat="false" ht="15.75" hidden="false" customHeight="true" outlineLevel="0" collapsed="false">
      <c r="A376" s="248"/>
    </row>
    <row r="377" customFormat="false" ht="15.75" hidden="false" customHeight="true" outlineLevel="0" collapsed="false">
      <c r="A377" s="248"/>
    </row>
    <row r="378" customFormat="false" ht="15.75" hidden="false" customHeight="true" outlineLevel="0" collapsed="false">
      <c r="A378" s="248"/>
    </row>
    <row r="379" customFormat="false" ht="15.75" hidden="false" customHeight="true" outlineLevel="0" collapsed="false">
      <c r="A379" s="248"/>
    </row>
    <row r="380" customFormat="false" ht="15.75" hidden="false" customHeight="true" outlineLevel="0" collapsed="false">
      <c r="A380" s="248"/>
    </row>
    <row r="381" customFormat="false" ht="15.75" hidden="false" customHeight="true" outlineLevel="0" collapsed="false">
      <c r="A381" s="248"/>
    </row>
    <row r="382" customFormat="false" ht="15.75" hidden="false" customHeight="true" outlineLevel="0" collapsed="false">
      <c r="A382" s="248"/>
    </row>
    <row r="383" customFormat="false" ht="15.75" hidden="false" customHeight="true" outlineLevel="0" collapsed="false">
      <c r="A383" s="248"/>
    </row>
    <row r="384" customFormat="false" ht="15.75" hidden="false" customHeight="true" outlineLevel="0" collapsed="false">
      <c r="A384" s="248"/>
    </row>
    <row r="385" customFormat="false" ht="15.75" hidden="false" customHeight="true" outlineLevel="0" collapsed="false">
      <c r="A385" s="248"/>
    </row>
    <row r="386" customFormat="false" ht="15.75" hidden="false" customHeight="true" outlineLevel="0" collapsed="false">
      <c r="A386" s="248"/>
    </row>
    <row r="387" customFormat="false" ht="15.75" hidden="false" customHeight="true" outlineLevel="0" collapsed="false">
      <c r="A387" s="248"/>
    </row>
    <row r="388" customFormat="false" ht="15.75" hidden="false" customHeight="true" outlineLevel="0" collapsed="false">
      <c r="A388" s="248"/>
    </row>
    <row r="389" customFormat="false" ht="15.75" hidden="false" customHeight="true" outlineLevel="0" collapsed="false">
      <c r="A389" s="248"/>
    </row>
    <row r="390" customFormat="false" ht="15.75" hidden="false" customHeight="true" outlineLevel="0" collapsed="false">
      <c r="A390" s="248"/>
    </row>
    <row r="391" customFormat="false" ht="15.75" hidden="false" customHeight="true" outlineLevel="0" collapsed="false">
      <c r="A391" s="248"/>
    </row>
    <row r="392" customFormat="false" ht="15.75" hidden="false" customHeight="true" outlineLevel="0" collapsed="false">
      <c r="A392" s="248"/>
    </row>
    <row r="393" customFormat="false" ht="15.75" hidden="false" customHeight="true" outlineLevel="0" collapsed="false">
      <c r="A393" s="248"/>
    </row>
    <row r="394" customFormat="false" ht="15.75" hidden="false" customHeight="true" outlineLevel="0" collapsed="false">
      <c r="A394" s="248"/>
    </row>
    <row r="395" customFormat="false" ht="15.75" hidden="false" customHeight="true" outlineLevel="0" collapsed="false">
      <c r="A395" s="248"/>
    </row>
    <row r="396" customFormat="false" ht="15.75" hidden="false" customHeight="true" outlineLevel="0" collapsed="false">
      <c r="A396" s="248"/>
    </row>
    <row r="397" customFormat="false" ht="15.75" hidden="false" customHeight="true" outlineLevel="0" collapsed="false">
      <c r="A397" s="248"/>
    </row>
    <row r="398" customFormat="false" ht="15.75" hidden="false" customHeight="true" outlineLevel="0" collapsed="false">
      <c r="A398" s="248"/>
    </row>
    <row r="399" customFormat="false" ht="15.75" hidden="false" customHeight="true" outlineLevel="0" collapsed="false">
      <c r="A399" s="248"/>
    </row>
    <row r="400" customFormat="false" ht="15.75" hidden="false" customHeight="true" outlineLevel="0" collapsed="false">
      <c r="A400" s="248"/>
    </row>
    <row r="401" customFormat="false" ht="15.75" hidden="false" customHeight="true" outlineLevel="0" collapsed="false">
      <c r="A401" s="248"/>
    </row>
    <row r="402" customFormat="false" ht="15.75" hidden="false" customHeight="true" outlineLevel="0" collapsed="false">
      <c r="A402" s="248"/>
    </row>
    <row r="403" customFormat="false" ht="15.75" hidden="false" customHeight="true" outlineLevel="0" collapsed="false">
      <c r="A403" s="248"/>
    </row>
    <row r="404" customFormat="false" ht="15.75" hidden="false" customHeight="true" outlineLevel="0" collapsed="false">
      <c r="A404" s="248"/>
    </row>
    <row r="405" customFormat="false" ht="15.75" hidden="false" customHeight="true" outlineLevel="0" collapsed="false">
      <c r="A405" s="248"/>
    </row>
    <row r="406" customFormat="false" ht="15.75" hidden="false" customHeight="true" outlineLevel="0" collapsed="false">
      <c r="A406" s="248"/>
    </row>
    <row r="407" customFormat="false" ht="15.75" hidden="false" customHeight="true" outlineLevel="0" collapsed="false">
      <c r="A407" s="248"/>
    </row>
    <row r="408" customFormat="false" ht="15.75" hidden="false" customHeight="true" outlineLevel="0" collapsed="false">
      <c r="A408" s="248"/>
    </row>
    <row r="409" customFormat="false" ht="15.75" hidden="false" customHeight="true" outlineLevel="0" collapsed="false">
      <c r="A409" s="248"/>
    </row>
    <row r="410" customFormat="false" ht="15.75" hidden="false" customHeight="true" outlineLevel="0" collapsed="false">
      <c r="A410" s="248"/>
    </row>
    <row r="411" customFormat="false" ht="15.75" hidden="false" customHeight="true" outlineLevel="0" collapsed="false">
      <c r="A411" s="248"/>
    </row>
    <row r="412" customFormat="false" ht="15.75" hidden="false" customHeight="true" outlineLevel="0" collapsed="false">
      <c r="A412" s="248"/>
    </row>
    <row r="413" customFormat="false" ht="15.75" hidden="false" customHeight="true" outlineLevel="0" collapsed="false">
      <c r="A413" s="248"/>
    </row>
    <row r="414" customFormat="false" ht="15.75" hidden="false" customHeight="true" outlineLevel="0" collapsed="false">
      <c r="A414" s="248"/>
    </row>
    <row r="415" customFormat="false" ht="15.75" hidden="false" customHeight="true" outlineLevel="0" collapsed="false">
      <c r="A415" s="248"/>
    </row>
    <row r="416" customFormat="false" ht="15.75" hidden="false" customHeight="true" outlineLevel="0" collapsed="false">
      <c r="A416" s="248"/>
    </row>
    <row r="417" customFormat="false" ht="15.75" hidden="false" customHeight="true" outlineLevel="0" collapsed="false">
      <c r="A417" s="248"/>
    </row>
    <row r="418" customFormat="false" ht="15.75" hidden="false" customHeight="true" outlineLevel="0" collapsed="false">
      <c r="A418" s="248"/>
    </row>
    <row r="419" customFormat="false" ht="15.75" hidden="false" customHeight="true" outlineLevel="0" collapsed="false">
      <c r="A419" s="248"/>
    </row>
    <row r="420" customFormat="false" ht="15.75" hidden="false" customHeight="true" outlineLevel="0" collapsed="false">
      <c r="A420" s="248"/>
    </row>
    <row r="421" customFormat="false" ht="15.75" hidden="false" customHeight="true" outlineLevel="0" collapsed="false">
      <c r="A421" s="248"/>
    </row>
    <row r="422" customFormat="false" ht="15.75" hidden="false" customHeight="true" outlineLevel="0" collapsed="false">
      <c r="A422" s="248"/>
    </row>
    <row r="423" customFormat="false" ht="15.75" hidden="false" customHeight="true" outlineLevel="0" collapsed="false">
      <c r="A423" s="248"/>
    </row>
    <row r="424" customFormat="false" ht="15.75" hidden="false" customHeight="true" outlineLevel="0" collapsed="false">
      <c r="A424" s="248"/>
    </row>
    <row r="425" customFormat="false" ht="15.75" hidden="false" customHeight="true" outlineLevel="0" collapsed="false">
      <c r="A425" s="248"/>
    </row>
    <row r="426" customFormat="false" ht="15.75" hidden="false" customHeight="true" outlineLevel="0" collapsed="false">
      <c r="A426" s="248"/>
    </row>
    <row r="427" customFormat="false" ht="15.75" hidden="false" customHeight="true" outlineLevel="0" collapsed="false">
      <c r="A427" s="248"/>
    </row>
    <row r="428" customFormat="false" ht="15.75" hidden="false" customHeight="true" outlineLevel="0" collapsed="false">
      <c r="A428" s="248"/>
    </row>
    <row r="429" customFormat="false" ht="15.75" hidden="false" customHeight="true" outlineLevel="0" collapsed="false">
      <c r="A429" s="248"/>
    </row>
    <row r="430" customFormat="false" ht="15.75" hidden="false" customHeight="true" outlineLevel="0" collapsed="false">
      <c r="A430" s="248"/>
    </row>
    <row r="431" customFormat="false" ht="15.75" hidden="false" customHeight="true" outlineLevel="0" collapsed="false">
      <c r="A431" s="248"/>
    </row>
    <row r="432" customFormat="false" ht="15.75" hidden="false" customHeight="true" outlineLevel="0" collapsed="false">
      <c r="A432" s="248"/>
    </row>
    <row r="433" customFormat="false" ht="15.75" hidden="false" customHeight="true" outlineLevel="0" collapsed="false">
      <c r="A433" s="248"/>
    </row>
    <row r="434" customFormat="false" ht="15.75" hidden="false" customHeight="true" outlineLevel="0" collapsed="false">
      <c r="A434" s="248"/>
    </row>
    <row r="435" customFormat="false" ht="15.75" hidden="false" customHeight="true" outlineLevel="0" collapsed="false">
      <c r="A435" s="248"/>
    </row>
    <row r="436" customFormat="false" ht="15.75" hidden="false" customHeight="true" outlineLevel="0" collapsed="false">
      <c r="A436" s="248"/>
    </row>
    <row r="437" customFormat="false" ht="15.75" hidden="false" customHeight="true" outlineLevel="0" collapsed="false">
      <c r="A437" s="248"/>
    </row>
    <row r="438" customFormat="false" ht="15.75" hidden="false" customHeight="true" outlineLevel="0" collapsed="false">
      <c r="A438" s="248"/>
    </row>
    <row r="439" customFormat="false" ht="15.75" hidden="false" customHeight="true" outlineLevel="0" collapsed="false">
      <c r="A439" s="248"/>
    </row>
    <row r="440" customFormat="false" ht="15.75" hidden="false" customHeight="true" outlineLevel="0" collapsed="false">
      <c r="A440" s="248"/>
    </row>
    <row r="441" customFormat="false" ht="15.75" hidden="false" customHeight="true" outlineLevel="0" collapsed="false">
      <c r="A441" s="248"/>
    </row>
    <row r="442" customFormat="false" ht="15.75" hidden="false" customHeight="true" outlineLevel="0" collapsed="false">
      <c r="A442" s="248"/>
    </row>
    <row r="443" customFormat="false" ht="15.75" hidden="false" customHeight="true" outlineLevel="0" collapsed="false">
      <c r="A443" s="248"/>
    </row>
    <row r="444" customFormat="false" ht="15.75" hidden="false" customHeight="true" outlineLevel="0" collapsed="false">
      <c r="A444" s="248"/>
    </row>
    <row r="445" customFormat="false" ht="15.75" hidden="false" customHeight="true" outlineLevel="0" collapsed="false">
      <c r="A445" s="248"/>
    </row>
    <row r="446" customFormat="false" ht="15.75" hidden="false" customHeight="true" outlineLevel="0" collapsed="false">
      <c r="A446" s="248"/>
    </row>
    <row r="447" customFormat="false" ht="15.75" hidden="false" customHeight="true" outlineLevel="0" collapsed="false">
      <c r="A447" s="248"/>
    </row>
    <row r="448" customFormat="false" ht="15.75" hidden="false" customHeight="true" outlineLevel="0" collapsed="false">
      <c r="A448" s="248"/>
    </row>
    <row r="449" customFormat="false" ht="15.75" hidden="false" customHeight="true" outlineLevel="0" collapsed="false">
      <c r="A449" s="248"/>
    </row>
    <row r="450" customFormat="false" ht="15.75" hidden="false" customHeight="true" outlineLevel="0" collapsed="false">
      <c r="A450" s="248"/>
    </row>
    <row r="451" customFormat="false" ht="15.75" hidden="false" customHeight="true" outlineLevel="0" collapsed="false">
      <c r="A451" s="248"/>
    </row>
    <row r="452" customFormat="false" ht="15.75" hidden="false" customHeight="true" outlineLevel="0" collapsed="false">
      <c r="A452" s="248"/>
    </row>
    <row r="453" customFormat="false" ht="15.75" hidden="false" customHeight="true" outlineLevel="0" collapsed="false">
      <c r="A453" s="248"/>
    </row>
    <row r="454" customFormat="false" ht="15.75" hidden="false" customHeight="true" outlineLevel="0" collapsed="false">
      <c r="A454" s="248"/>
    </row>
    <row r="455" customFormat="false" ht="15.75" hidden="false" customHeight="true" outlineLevel="0" collapsed="false">
      <c r="A455" s="248"/>
    </row>
    <row r="456" customFormat="false" ht="15.75" hidden="false" customHeight="true" outlineLevel="0" collapsed="false">
      <c r="A456" s="248"/>
    </row>
    <row r="457" customFormat="false" ht="15.75" hidden="false" customHeight="true" outlineLevel="0" collapsed="false">
      <c r="A457" s="248"/>
    </row>
    <row r="458" customFormat="false" ht="15.75" hidden="false" customHeight="true" outlineLevel="0" collapsed="false">
      <c r="A458" s="248"/>
    </row>
    <row r="459" customFormat="false" ht="15.75" hidden="false" customHeight="true" outlineLevel="0" collapsed="false">
      <c r="A459" s="248"/>
    </row>
    <row r="460" customFormat="false" ht="15.75" hidden="false" customHeight="true" outlineLevel="0" collapsed="false">
      <c r="A460" s="248"/>
    </row>
    <row r="461" customFormat="false" ht="15.75" hidden="false" customHeight="true" outlineLevel="0" collapsed="false">
      <c r="A461" s="248"/>
    </row>
    <row r="462" customFormat="false" ht="15.75" hidden="false" customHeight="true" outlineLevel="0" collapsed="false">
      <c r="A462" s="248"/>
    </row>
    <row r="463" customFormat="false" ht="15.75" hidden="false" customHeight="true" outlineLevel="0" collapsed="false">
      <c r="A463" s="248"/>
    </row>
    <row r="464" customFormat="false" ht="15.75" hidden="false" customHeight="true" outlineLevel="0" collapsed="false">
      <c r="A464" s="248"/>
    </row>
    <row r="465" customFormat="false" ht="15.75" hidden="false" customHeight="true" outlineLevel="0" collapsed="false">
      <c r="A465" s="248"/>
    </row>
    <row r="466" customFormat="false" ht="15.75" hidden="false" customHeight="true" outlineLevel="0" collapsed="false">
      <c r="A466" s="248"/>
    </row>
    <row r="467" customFormat="false" ht="15.75" hidden="false" customHeight="true" outlineLevel="0" collapsed="false">
      <c r="A467" s="248"/>
    </row>
    <row r="468" customFormat="false" ht="15.75" hidden="false" customHeight="true" outlineLevel="0" collapsed="false">
      <c r="A468" s="248"/>
    </row>
    <row r="469" customFormat="false" ht="15.75" hidden="false" customHeight="true" outlineLevel="0" collapsed="false">
      <c r="A469" s="248"/>
    </row>
    <row r="470" customFormat="false" ht="15.75" hidden="false" customHeight="true" outlineLevel="0" collapsed="false">
      <c r="A470" s="248"/>
    </row>
    <row r="471" customFormat="false" ht="15.75" hidden="false" customHeight="true" outlineLevel="0" collapsed="false">
      <c r="A471" s="248"/>
    </row>
    <row r="472" customFormat="false" ht="15.75" hidden="false" customHeight="true" outlineLevel="0" collapsed="false">
      <c r="A472" s="248"/>
    </row>
    <row r="473" customFormat="false" ht="15.75" hidden="false" customHeight="true" outlineLevel="0" collapsed="false">
      <c r="A473" s="248"/>
    </row>
    <row r="474" customFormat="false" ht="15.75" hidden="false" customHeight="true" outlineLevel="0" collapsed="false">
      <c r="A474" s="248"/>
    </row>
    <row r="475" customFormat="false" ht="15.75" hidden="false" customHeight="true" outlineLevel="0" collapsed="false">
      <c r="A475" s="248"/>
    </row>
    <row r="476" customFormat="false" ht="15.75" hidden="false" customHeight="true" outlineLevel="0" collapsed="false">
      <c r="A476" s="248"/>
    </row>
    <row r="477" customFormat="false" ht="15.75" hidden="false" customHeight="true" outlineLevel="0" collapsed="false">
      <c r="A477" s="248"/>
    </row>
    <row r="478" customFormat="false" ht="15.75" hidden="false" customHeight="true" outlineLevel="0" collapsed="false">
      <c r="A478" s="248"/>
    </row>
    <row r="479" customFormat="false" ht="15.75" hidden="false" customHeight="true" outlineLevel="0" collapsed="false">
      <c r="A479" s="248"/>
    </row>
    <row r="480" customFormat="false" ht="15.75" hidden="false" customHeight="true" outlineLevel="0" collapsed="false">
      <c r="A480" s="248"/>
    </row>
    <row r="481" customFormat="false" ht="15.75" hidden="false" customHeight="true" outlineLevel="0" collapsed="false">
      <c r="A481" s="248"/>
    </row>
    <row r="482" customFormat="false" ht="15.75" hidden="false" customHeight="true" outlineLevel="0" collapsed="false">
      <c r="A482" s="248"/>
    </row>
    <row r="483" customFormat="false" ht="15.75" hidden="false" customHeight="true" outlineLevel="0" collapsed="false">
      <c r="A483" s="248"/>
    </row>
    <row r="484" customFormat="false" ht="15.75" hidden="false" customHeight="true" outlineLevel="0" collapsed="false">
      <c r="A484" s="248"/>
    </row>
    <row r="485" customFormat="false" ht="15.75" hidden="false" customHeight="true" outlineLevel="0" collapsed="false">
      <c r="A485" s="248"/>
    </row>
    <row r="486" customFormat="false" ht="15.75" hidden="false" customHeight="true" outlineLevel="0" collapsed="false">
      <c r="A486" s="248"/>
    </row>
    <row r="487" customFormat="false" ht="15.75" hidden="false" customHeight="true" outlineLevel="0" collapsed="false">
      <c r="A487" s="248"/>
    </row>
    <row r="488" customFormat="false" ht="15.75" hidden="false" customHeight="true" outlineLevel="0" collapsed="false">
      <c r="A488" s="248"/>
    </row>
    <row r="489" customFormat="false" ht="15.75" hidden="false" customHeight="true" outlineLevel="0" collapsed="false">
      <c r="A489" s="248"/>
    </row>
    <row r="490" customFormat="false" ht="15.75" hidden="false" customHeight="true" outlineLevel="0" collapsed="false">
      <c r="A490" s="248"/>
    </row>
    <row r="491" customFormat="false" ht="15.75" hidden="false" customHeight="true" outlineLevel="0" collapsed="false">
      <c r="A491" s="248"/>
    </row>
    <row r="492" customFormat="false" ht="15.75" hidden="false" customHeight="true" outlineLevel="0" collapsed="false">
      <c r="A492" s="248"/>
    </row>
    <row r="493" customFormat="false" ht="15.75" hidden="false" customHeight="true" outlineLevel="0" collapsed="false">
      <c r="A493" s="248"/>
    </row>
    <row r="494" customFormat="false" ht="15.75" hidden="false" customHeight="true" outlineLevel="0" collapsed="false">
      <c r="A494" s="248"/>
    </row>
    <row r="495" customFormat="false" ht="15.75" hidden="false" customHeight="true" outlineLevel="0" collapsed="false">
      <c r="A495" s="248"/>
    </row>
    <row r="496" customFormat="false" ht="15.75" hidden="false" customHeight="true" outlineLevel="0" collapsed="false">
      <c r="A496" s="248"/>
    </row>
    <row r="497" customFormat="false" ht="15.75" hidden="false" customHeight="true" outlineLevel="0" collapsed="false">
      <c r="A497" s="248"/>
    </row>
    <row r="498" customFormat="false" ht="15.75" hidden="false" customHeight="true" outlineLevel="0" collapsed="false">
      <c r="A498" s="248"/>
    </row>
    <row r="499" customFormat="false" ht="15.75" hidden="false" customHeight="true" outlineLevel="0" collapsed="false">
      <c r="A499" s="248"/>
    </row>
    <row r="500" customFormat="false" ht="15.75" hidden="false" customHeight="true" outlineLevel="0" collapsed="false">
      <c r="A500" s="248"/>
    </row>
    <row r="501" customFormat="false" ht="15.75" hidden="false" customHeight="true" outlineLevel="0" collapsed="false">
      <c r="A501" s="248"/>
    </row>
    <row r="502" customFormat="false" ht="15.75" hidden="false" customHeight="true" outlineLevel="0" collapsed="false">
      <c r="A502" s="248"/>
    </row>
    <row r="503" customFormat="false" ht="15.75" hidden="false" customHeight="true" outlineLevel="0" collapsed="false">
      <c r="A503" s="248"/>
    </row>
    <row r="504" customFormat="false" ht="15.75" hidden="false" customHeight="true" outlineLevel="0" collapsed="false">
      <c r="A504" s="248"/>
    </row>
    <row r="505" customFormat="false" ht="15.75" hidden="false" customHeight="true" outlineLevel="0" collapsed="false">
      <c r="A505" s="248"/>
    </row>
    <row r="506" customFormat="false" ht="15.75" hidden="false" customHeight="true" outlineLevel="0" collapsed="false">
      <c r="A506" s="248"/>
    </row>
    <row r="507" customFormat="false" ht="15.75" hidden="false" customHeight="true" outlineLevel="0" collapsed="false">
      <c r="A507" s="248"/>
    </row>
    <row r="508" customFormat="false" ht="15.75" hidden="false" customHeight="true" outlineLevel="0" collapsed="false">
      <c r="A508" s="248"/>
    </row>
    <row r="509" customFormat="false" ht="15.75" hidden="false" customHeight="true" outlineLevel="0" collapsed="false">
      <c r="A509" s="248"/>
    </row>
    <row r="510" customFormat="false" ht="15.75" hidden="false" customHeight="true" outlineLevel="0" collapsed="false">
      <c r="A510" s="248"/>
    </row>
    <row r="511" customFormat="false" ht="15.75" hidden="false" customHeight="true" outlineLevel="0" collapsed="false">
      <c r="A511" s="248"/>
    </row>
    <row r="512" customFormat="false" ht="15.75" hidden="false" customHeight="true" outlineLevel="0" collapsed="false">
      <c r="A512" s="248"/>
    </row>
    <row r="513" customFormat="false" ht="15.75" hidden="false" customHeight="true" outlineLevel="0" collapsed="false">
      <c r="A513" s="248"/>
    </row>
    <row r="514" customFormat="false" ht="15.75" hidden="false" customHeight="true" outlineLevel="0" collapsed="false">
      <c r="A514" s="248"/>
    </row>
    <row r="515" customFormat="false" ht="15.75" hidden="false" customHeight="true" outlineLevel="0" collapsed="false">
      <c r="A515" s="248"/>
    </row>
    <row r="516" customFormat="false" ht="15.75" hidden="false" customHeight="true" outlineLevel="0" collapsed="false">
      <c r="A516" s="248"/>
    </row>
    <row r="517" customFormat="false" ht="15.75" hidden="false" customHeight="true" outlineLevel="0" collapsed="false">
      <c r="A517" s="248"/>
    </row>
    <row r="518" customFormat="false" ht="15.75" hidden="false" customHeight="true" outlineLevel="0" collapsed="false">
      <c r="A518" s="248"/>
    </row>
    <row r="519" customFormat="false" ht="15.75" hidden="false" customHeight="true" outlineLevel="0" collapsed="false">
      <c r="A519" s="248"/>
    </row>
    <row r="520" customFormat="false" ht="15.75" hidden="false" customHeight="true" outlineLevel="0" collapsed="false">
      <c r="A520" s="248"/>
    </row>
    <row r="521" customFormat="false" ht="15.75" hidden="false" customHeight="true" outlineLevel="0" collapsed="false">
      <c r="A521" s="248"/>
    </row>
    <row r="522" customFormat="false" ht="15.75" hidden="false" customHeight="true" outlineLevel="0" collapsed="false">
      <c r="A522" s="248"/>
    </row>
    <row r="523" customFormat="false" ht="15.75" hidden="false" customHeight="true" outlineLevel="0" collapsed="false">
      <c r="A523" s="248"/>
    </row>
    <row r="524" customFormat="false" ht="15.75" hidden="false" customHeight="true" outlineLevel="0" collapsed="false">
      <c r="A524" s="248"/>
    </row>
    <row r="525" customFormat="false" ht="15.75" hidden="false" customHeight="true" outlineLevel="0" collapsed="false">
      <c r="A525" s="248"/>
    </row>
    <row r="526" customFormat="false" ht="15.75" hidden="false" customHeight="true" outlineLevel="0" collapsed="false">
      <c r="A526" s="248"/>
    </row>
    <row r="527" customFormat="false" ht="15.75" hidden="false" customHeight="true" outlineLevel="0" collapsed="false">
      <c r="A527" s="248"/>
    </row>
    <row r="528" customFormat="false" ht="15.75" hidden="false" customHeight="true" outlineLevel="0" collapsed="false">
      <c r="A528" s="248"/>
    </row>
    <row r="529" customFormat="false" ht="15.75" hidden="false" customHeight="true" outlineLevel="0" collapsed="false">
      <c r="A529" s="248"/>
    </row>
    <row r="530" customFormat="false" ht="15.75" hidden="false" customHeight="true" outlineLevel="0" collapsed="false">
      <c r="A530" s="248"/>
    </row>
    <row r="531" customFormat="false" ht="15.75" hidden="false" customHeight="true" outlineLevel="0" collapsed="false">
      <c r="A531" s="248"/>
    </row>
    <row r="532" customFormat="false" ht="15.75" hidden="false" customHeight="true" outlineLevel="0" collapsed="false">
      <c r="A532" s="248"/>
    </row>
    <row r="533" customFormat="false" ht="15.75" hidden="false" customHeight="true" outlineLevel="0" collapsed="false">
      <c r="A533" s="248"/>
    </row>
    <row r="534" customFormat="false" ht="15.75" hidden="false" customHeight="true" outlineLevel="0" collapsed="false">
      <c r="A534" s="248"/>
    </row>
    <row r="535" customFormat="false" ht="15.75" hidden="false" customHeight="true" outlineLevel="0" collapsed="false">
      <c r="A535" s="248"/>
    </row>
    <row r="536" customFormat="false" ht="15.75" hidden="false" customHeight="true" outlineLevel="0" collapsed="false">
      <c r="A536" s="248"/>
    </row>
    <row r="537" customFormat="false" ht="15.75" hidden="false" customHeight="true" outlineLevel="0" collapsed="false">
      <c r="A537" s="248"/>
    </row>
    <row r="538" customFormat="false" ht="15.75" hidden="false" customHeight="true" outlineLevel="0" collapsed="false">
      <c r="A538" s="248"/>
    </row>
    <row r="539" customFormat="false" ht="15.75" hidden="false" customHeight="true" outlineLevel="0" collapsed="false">
      <c r="A539" s="248"/>
    </row>
    <row r="540" customFormat="false" ht="15.75" hidden="false" customHeight="true" outlineLevel="0" collapsed="false">
      <c r="A540" s="248"/>
    </row>
    <row r="541" customFormat="false" ht="15.75" hidden="false" customHeight="true" outlineLevel="0" collapsed="false">
      <c r="A541" s="248"/>
    </row>
    <row r="542" customFormat="false" ht="15.75" hidden="false" customHeight="true" outlineLevel="0" collapsed="false">
      <c r="A542" s="248"/>
    </row>
    <row r="543" customFormat="false" ht="15.75" hidden="false" customHeight="true" outlineLevel="0" collapsed="false">
      <c r="A543" s="248"/>
    </row>
    <row r="544" customFormat="false" ht="15.75" hidden="false" customHeight="true" outlineLevel="0" collapsed="false">
      <c r="A544" s="248"/>
    </row>
    <row r="545" customFormat="false" ht="15.75" hidden="false" customHeight="true" outlineLevel="0" collapsed="false">
      <c r="A545" s="248"/>
    </row>
    <row r="546" customFormat="false" ht="15.75" hidden="false" customHeight="true" outlineLevel="0" collapsed="false">
      <c r="A546" s="248"/>
    </row>
    <row r="547" customFormat="false" ht="15.75" hidden="false" customHeight="true" outlineLevel="0" collapsed="false">
      <c r="A547" s="248"/>
    </row>
    <row r="548" customFormat="false" ht="15.75" hidden="false" customHeight="true" outlineLevel="0" collapsed="false">
      <c r="A548" s="248"/>
    </row>
    <row r="549" customFormat="false" ht="15.75" hidden="false" customHeight="true" outlineLevel="0" collapsed="false">
      <c r="A549" s="248"/>
    </row>
    <row r="550" customFormat="false" ht="15.75" hidden="false" customHeight="true" outlineLevel="0" collapsed="false">
      <c r="A550" s="248"/>
    </row>
    <row r="551" customFormat="false" ht="15.75" hidden="false" customHeight="true" outlineLevel="0" collapsed="false">
      <c r="A551" s="248"/>
    </row>
    <row r="552" customFormat="false" ht="15.75" hidden="false" customHeight="true" outlineLevel="0" collapsed="false">
      <c r="A552" s="248"/>
    </row>
    <row r="553" customFormat="false" ht="15.75" hidden="false" customHeight="true" outlineLevel="0" collapsed="false">
      <c r="A553" s="248"/>
    </row>
    <row r="554" customFormat="false" ht="15.75" hidden="false" customHeight="true" outlineLevel="0" collapsed="false">
      <c r="A554" s="248"/>
    </row>
    <row r="555" customFormat="false" ht="15.75" hidden="false" customHeight="true" outlineLevel="0" collapsed="false">
      <c r="A555" s="248"/>
    </row>
    <row r="556" customFormat="false" ht="15.75" hidden="false" customHeight="true" outlineLevel="0" collapsed="false">
      <c r="A556" s="248"/>
    </row>
    <row r="557" customFormat="false" ht="15.75" hidden="false" customHeight="true" outlineLevel="0" collapsed="false">
      <c r="A557" s="248"/>
    </row>
    <row r="558" customFormat="false" ht="15.75" hidden="false" customHeight="true" outlineLevel="0" collapsed="false">
      <c r="A558" s="248"/>
    </row>
    <row r="559" customFormat="false" ht="15.75" hidden="false" customHeight="true" outlineLevel="0" collapsed="false">
      <c r="A559" s="248"/>
    </row>
    <row r="560" customFormat="false" ht="15.75" hidden="false" customHeight="true" outlineLevel="0" collapsed="false">
      <c r="A560" s="248"/>
    </row>
    <row r="561" customFormat="false" ht="15.75" hidden="false" customHeight="true" outlineLevel="0" collapsed="false">
      <c r="A561" s="248"/>
    </row>
    <row r="562" customFormat="false" ht="15.75" hidden="false" customHeight="true" outlineLevel="0" collapsed="false">
      <c r="A562" s="248"/>
    </row>
    <row r="563" customFormat="false" ht="15.75" hidden="false" customHeight="true" outlineLevel="0" collapsed="false">
      <c r="A563" s="248"/>
    </row>
    <row r="564" customFormat="false" ht="15.75" hidden="false" customHeight="true" outlineLevel="0" collapsed="false">
      <c r="A564" s="248"/>
    </row>
    <row r="565" customFormat="false" ht="15.75" hidden="false" customHeight="true" outlineLevel="0" collapsed="false">
      <c r="A565" s="248"/>
    </row>
    <row r="566" customFormat="false" ht="15.75" hidden="false" customHeight="true" outlineLevel="0" collapsed="false">
      <c r="A566" s="248"/>
    </row>
    <row r="567" customFormat="false" ht="15.75" hidden="false" customHeight="true" outlineLevel="0" collapsed="false">
      <c r="A567" s="248"/>
    </row>
    <row r="568" customFormat="false" ht="15.75" hidden="false" customHeight="true" outlineLevel="0" collapsed="false">
      <c r="A568" s="248"/>
    </row>
    <row r="569" customFormat="false" ht="15.75" hidden="false" customHeight="true" outlineLevel="0" collapsed="false">
      <c r="A569" s="248"/>
    </row>
    <row r="570" customFormat="false" ht="15.75" hidden="false" customHeight="true" outlineLevel="0" collapsed="false">
      <c r="A570" s="248"/>
    </row>
    <row r="571" customFormat="false" ht="15.75" hidden="false" customHeight="true" outlineLevel="0" collapsed="false">
      <c r="A571" s="248"/>
    </row>
    <row r="572" customFormat="false" ht="15.75" hidden="false" customHeight="true" outlineLevel="0" collapsed="false">
      <c r="A572" s="248"/>
    </row>
    <row r="573" customFormat="false" ht="15.75" hidden="false" customHeight="true" outlineLevel="0" collapsed="false">
      <c r="A573" s="248"/>
    </row>
    <row r="574" customFormat="false" ht="15.75" hidden="false" customHeight="true" outlineLevel="0" collapsed="false">
      <c r="A574" s="248"/>
    </row>
    <row r="575" customFormat="false" ht="15.75" hidden="false" customHeight="true" outlineLevel="0" collapsed="false">
      <c r="A575" s="248"/>
    </row>
    <row r="576" customFormat="false" ht="15.75" hidden="false" customHeight="true" outlineLevel="0" collapsed="false">
      <c r="A576" s="248"/>
    </row>
    <row r="577" customFormat="false" ht="15.75" hidden="false" customHeight="true" outlineLevel="0" collapsed="false">
      <c r="A577" s="248"/>
    </row>
    <row r="578" customFormat="false" ht="15.75" hidden="false" customHeight="true" outlineLevel="0" collapsed="false">
      <c r="A578" s="248"/>
    </row>
    <row r="579" customFormat="false" ht="15.75" hidden="false" customHeight="true" outlineLevel="0" collapsed="false">
      <c r="A579" s="248"/>
    </row>
    <row r="580" customFormat="false" ht="15.75" hidden="false" customHeight="true" outlineLevel="0" collapsed="false">
      <c r="A580" s="248"/>
    </row>
    <row r="581" customFormat="false" ht="15.75" hidden="false" customHeight="true" outlineLevel="0" collapsed="false">
      <c r="A581" s="248"/>
    </row>
    <row r="582" customFormat="false" ht="15.75" hidden="false" customHeight="true" outlineLevel="0" collapsed="false">
      <c r="A582" s="248"/>
    </row>
    <row r="583" customFormat="false" ht="15.75" hidden="false" customHeight="true" outlineLevel="0" collapsed="false">
      <c r="A583" s="248"/>
    </row>
    <row r="584" customFormat="false" ht="15.75" hidden="false" customHeight="true" outlineLevel="0" collapsed="false">
      <c r="A584" s="248"/>
    </row>
    <row r="585" customFormat="false" ht="15.75" hidden="false" customHeight="true" outlineLevel="0" collapsed="false">
      <c r="A585" s="248"/>
    </row>
    <row r="586" customFormat="false" ht="15.75" hidden="false" customHeight="true" outlineLevel="0" collapsed="false">
      <c r="A586" s="248"/>
    </row>
    <row r="587" customFormat="false" ht="15.75" hidden="false" customHeight="true" outlineLevel="0" collapsed="false">
      <c r="A587" s="248"/>
    </row>
    <row r="588" customFormat="false" ht="15.75" hidden="false" customHeight="true" outlineLevel="0" collapsed="false">
      <c r="A588" s="248"/>
    </row>
    <row r="589" customFormat="false" ht="15.75" hidden="false" customHeight="true" outlineLevel="0" collapsed="false">
      <c r="A589" s="248"/>
    </row>
    <row r="590" customFormat="false" ht="15.75" hidden="false" customHeight="true" outlineLevel="0" collapsed="false">
      <c r="A590" s="248"/>
    </row>
    <row r="591" customFormat="false" ht="15.75" hidden="false" customHeight="true" outlineLevel="0" collapsed="false">
      <c r="A591" s="248"/>
    </row>
    <row r="592" customFormat="false" ht="15.75" hidden="false" customHeight="true" outlineLevel="0" collapsed="false">
      <c r="A592" s="248"/>
    </row>
    <row r="593" customFormat="false" ht="15.75" hidden="false" customHeight="true" outlineLevel="0" collapsed="false">
      <c r="A593" s="248"/>
    </row>
    <row r="594" customFormat="false" ht="15.75" hidden="false" customHeight="true" outlineLevel="0" collapsed="false">
      <c r="A594" s="248"/>
    </row>
    <row r="595" customFormat="false" ht="15.75" hidden="false" customHeight="true" outlineLevel="0" collapsed="false">
      <c r="A595" s="248"/>
    </row>
    <row r="596" customFormat="false" ht="15.75" hidden="false" customHeight="true" outlineLevel="0" collapsed="false">
      <c r="A596" s="248"/>
    </row>
    <row r="597" customFormat="false" ht="15.75" hidden="false" customHeight="true" outlineLevel="0" collapsed="false">
      <c r="A597" s="248"/>
    </row>
    <row r="598" customFormat="false" ht="15.75" hidden="false" customHeight="true" outlineLevel="0" collapsed="false">
      <c r="A598" s="248"/>
    </row>
    <row r="599" customFormat="false" ht="15.75" hidden="false" customHeight="true" outlineLevel="0" collapsed="false">
      <c r="A599" s="248"/>
    </row>
    <row r="600" customFormat="false" ht="15.75" hidden="false" customHeight="true" outlineLevel="0" collapsed="false">
      <c r="A600" s="248"/>
    </row>
    <row r="601" customFormat="false" ht="15.75" hidden="false" customHeight="true" outlineLevel="0" collapsed="false">
      <c r="A601" s="248"/>
    </row>
    <row r="602" customFormat="false" ht="15.75" hidden="false" customHeight="true" outlineLevel="0" collapsed="false">
      <c r="A602" s="248"/>
    </row>
    <row r="603" customFormat="false" ht="15.75" hidden="false" customHeight="true" outlineLevel="0" collapsed="false">
      <c r="A603" s="248"/>
    </row>
    <row r="604" customFormat="false" ht="15.75" hidden="false" customHeight="true" outlineLevel="0" collapsed="false">
      <c r="A604" s="248"/>
    </row>
    <row r="605" customFormat="false" ht="15.75" hidden="false" customHeight="true" outlineLevel="0" collapsed="false">
      <c r="A605" s="248"/>
    </row>
    <row r="606" customFormat="false" ht="15.75" hidden="false" customHeight="true" outlineLevel="0" collapsed="false">
      <c r="A606" s="248"/>
    </row>
    <row r="607" customFormat="false" ht="15.75" hidden="false" customHeight="true" outlineLevel="0" collapsed="false">
      <c r="A607" s="248"/>
    </row>
    <row r="608" customFormat="false" ht="15.75" hidden="false" customHeight="true" outlineLevel="0" collapsed="false">
      <c r="A608" s="248"/>
    </row>
    <row r="609" customFormat="false" ht="15.75" hidden="false" customHeight="true" outlineLevel="0" collapsed="false">
      <c r="A609" s="248"/>
    </row>
    <row r="610" customFormat="false" ht="15.75" hidden="false" customHeight="true" outlineLevel="0" collapsed="false">
      <c r="A610" s="248"/>
    </row>
    <row r="611" customFormat="false" ht="15.75" hidden="false" customHeight="true" outlineLevel="0" collapsed="false">
      <c r="A611" s="248"/>
    </row>
    <row r="612" customFormat="false" ht="15.75" hidden="false" customHeight="true" outlineLevel="0" collapsed="false">
      <c r="A612" s="248"/>
    </row>
    <row r="613" customFormat="false" ht="15.75" hidden="false" customHeight="true" outlineLevel="0" collapsed="false">
      <c r="A613" s="248"/>
    </row>
    <row r="614" customFormat="false" ht="15.75" hidden="false" customHeight="true" outlineLevel="0" collapsed="false">
      <c r="A614" s="248"/>
    </row>
    <row r="615" customFormat="false" ht="15.75" hidden="false" customHeight="true" outlineLevel="0" collapsed="false">
      <c r="A615" s="248"/>
    </row>
    <row r="616" customFormat="false" ht="15.75" hidden="false" customHeight="true" outlineLevel="0" collapsed="false">
      <c r="A616" s="248"/>
    </row>
    <row r="617" customFormat="false" ht="15.75" hidden="false" customHeight="true" outlineLevel="0" collapsed="false">
      <c r="A617" s="248"/>
    </row>
    <row r="618" customFormat="false" ht="15.75" hidden="false" customHeight="true" outlineLevel="0" collapsed="false">
      <c r="A618" s="248"/>
    </row>
    <row r="619" customFormat="false" ht="15.75" hidden="false" customHeight="true" outlineLevel="0" collapsed="false">
      <c r="A619" s="248"/>
    </row>
    <row r="620" customFormat="false" ht="15.75" hidden="false" customHeight="true" outlineLevel="0" collapsed="false">
      <c r="A620" s="248"/>
    </row>
    <row r="621" customFormat="false" ht="15.75" hidden="false" customHeight="true" outlineLevel="0" collapsed="false">
      <c r="A621" s="248"/>
    </row>
    <row r="622" customFormat="false" ht="15.75" hidden="false" customHeight="true" outlineLevel="0" collapsed="false">
      <c r="A622" s="248"/>
    </row>
    <row r="623" customFormat="false" ht="15.75" hidden="false" customHeight="true" outlineLevel="0" collapsed="false">
      <c r="A623" s="248"/>
    </row>
    <row r="624" customFormat="false" ht="15.75" hidden="false" customHeight="true" outlineLevel="0" collapsed="false">
      <c r="A624" s="248"/>
    </row>
    <row r="625" customFormat="false" ht="15.75" hidden="false" customHeight="true" outlineLevel="0" collapsed="false">
      <c r="A625" s="248"/>
    </row>
    <row r="626" customFormat="false" ht="15.75" hidden="false" customHeight="true" outlineLevel="0" collapsed="false">
      <c r="A626" s="248"/>
    </row>
    <row r="627" customFormat="false" ht="15.75" hidden="false" customHeight="true" outlineLevel="0" collapsed="false">
      <c r="A627" s="248"/>
    </row>
    <row r="628" customFormat="false" ht="15.75" hidden="false" customHeight="true" outlineLevel="0" collapsed="false">
      <c r="A628" s="248"/>
    </row>
    <row r="629" customFormat="false" ht="15.75" hidden="false" customHeight="true" outlineLevel="0" collapsed="false">
      <c r="A629" s="248"/>
    </row>
    <row r="630" customFormat="false" ht="15.75" hidden="false" customHeight="true" outlineLevel="0" collapsed="false">
      <c r="A630" s="248"/>
    </row>
    <row r="631" customFormat="false" ht="15.75" hidden="false" customHeight="true" outlineLevel="0" collapsed="false">
      <c r="A631" s="248"/>
    </row>
    <row r="632" customFormat="false" ht="15.75" hidden="false" customHeight="true" outlineLevel="0" collapsed="false">
      <c r="A632" s="248"/>
    </row>
    <row r="633" customFormat="false" ht="15.75" hidden="false" customHeight="true" outlineLevel="0" collapsed="false">
      <c r="A633" s="248"/>
    </row>
    <row r="634" customFormat="false" ht="15.75" hidden="false" customHeight="true" outlineLevel="0" collapsed="false">
      <c r="A634" s="248"/>
    </row>
    <row r="635" customFormat="false" ht="15.75" hidden="false" customHeight="true" outlineLevel="0" collapsed="false">
      <c r="A635" s="248"/>
    </row>
    <row r="636" customFormat="false" ht="15.75" hidden="false" customHeight="true" outlineLevel="0" collapsed="false">
      <c r="A636" s="248"/>
    </row>
    <row r="637" customFormat="false" ht="15.75" hidden="false" customHeight="true" outlineLevel="0" collapsed="false">
      <c r="A637" s="248"/>
    </row>
    <row r="638" customFormat="false" ht="15.75" hidden="false" customHeight="true" outlineLevel="0" collapsed="false">
      <c r="A638" s="248"/>
    </row>
    <row r="639" customFormat="false" ht="15.75" hidden="false" customHeight="true" outlineLevel="0" collapsed="false">
      <c r="A639" s="248"/>
    </row>
    <row r="640" customFormat="false" ht="15.75" hidden="false" customHeight="true" outlineLevel="0" collapsed="false">
      <c r="A640" s="248"/>
    </row>
    <row r="641" customFormat="false" ht="15.75" hidden="false" customHeight="true" outlineLevel="0" collapsed="false">
      <c r="A641" s="248"/>
    </row>
    <row r="642" customFormat="false" ht="15.75" hidden="false" customHeight="true" outlineLevel="0" collapsed="false">
      <c r="A642" s="248"/>
    </row>
    <row r="643" customFormat="false" ht="15.75" hidden="false" customHeight="true" outlineLevel="0" collapsed="false">
      <c r="A643" s="248"/>
    </row>
    <row r="644" customFormat="false" ht="15.75" hidden="false" customHeight="true" outlineLevel="0" collapsed="false">
      <c r="A644" s="248"/>
    </row>
    <row r="645" customFormat="false" ht="15.75" hidden="false" customHeight="true" outlineLevel="0" collapsed="false">
      <c r="A645" s="248"/>
    </row>
    <row r="646" customFormat="false" ht="15.75" hidden="false" customHeight="true" outlineLevel="0" collapsed="false">
      <c r="A646" s="248"/>
    </row>
    <row r="647" customFormat="false" ht="15.75" hidden="false" customHeight="true" outlineLevel="0" collapsed="false">
      <c r="A647" s="248"/>
    </row>
    <row r="648" customFormat="false" ht="15.75" hidden="false" customHeight="true" outlineLevel="0" collapsed="false">
      <c r="A648" s="248"/>
    </row>
    <row r="649" customFormat="false" ht="15.75" hidden="false" customHeight="true" outlineLevel="0" collapsed="false">
      <c r="A649" s="248"/>
    </row>
    <row r="650" customFormat="false" ht="15.75" hidden="false" customHeight="true" outlineLevel="0" collapsed="false">
      <c r="A650" s="248"/>
    </row>
    <row r="651" customFormat="false" ht="15.75" hidden="false" customHeight="true" outlineLevel="0" collapsed="false">
      <c r="A651" s="248"/>
    </row>
    <row r="652" customFormat="false" ht="15.75" hidden="false" customHeight="true" outlineLevel="0" collapsed="false">
      <c r="A652" s="248"/>
    </row>
    <row r="653" customFormat="false" ht="15.75" hidden="false" customHeight="true" outlineLevel="0" collapsed="false">
      <c r="A653" s="248"/>
    </row>
    <row r="654" customFormat="false" ht="15.75" hidden="false" customHeight="true" outlineLevel="0" collapsed="false">
      <c r="A654" s="248"/>
    </row>
    <row r="655" customFormat="false" ht="15.75" hidden="false" customHeight="true" outlineLevel="0" collapsed="false">
      <c r="A655" s="248"/>
    </row>
    <row r="656" customFormat="false" ht="15.75" hidden="false" customHeight="true" outlineLevel="0" collapsed="false">
      <c r="A656" s="248"/>
    </row>
    <row r="657" customFormat="false" ht="15.75" hidden="false" customHeight="true" outlineLevel="0" collapsed="false">
      <c r="A657" s="248"/>
    </row>
    <row r="658" customFormat="false" ht="15.75" hidden="false" customHeight="true" outlineLevel="0" collapsed="false">
      <c r="A658" s="248"/>
    </row>
    <row r="659" customFormat="false" ht="15.75" hidden="false" customHeight="true" outlineLevel="0" collapsed="false">
      <c r="A659" s="248"/>
    </row>
    <row r="660" customFormat="false" ht="15.75" hidden="false" customHeight="true" outlineLevel="0" collapsed="false">
      <c r="A660" s="248"/>
    </row>
    <row r="661" customFormat="false" ht="15.75" hidden="false" customHeight="true" outlineLevel="0" collapsed="false">
      <c r="A661" s="248"/>
    </row>
    <row r="662" customFormat="false" ht="15.75" hidden="false" customHeight="true" outlineLevel="0" collapsed="false">
      <c r="A662" s="248"/>
    </row>
    <row r="663" customFormat="false" ht="15.75" hidden="false" customHeight="true" outlineLevel="0" collapsed="false">
      <c r="A663" s="248"/>
    </row>
    <row r="664" customFormat="false" ht="15.75" hidden="false" customHeight="true" outlineLevel="0" collapsed="false">
      <c r="A664" s="248"/>
    </row>
    <row r="665" customFormat="false" ht="15.75" hidden="false" customHeight="true" outlineLevel="0" collapsed="false">
      <c r="A665" s="248"/>
    </row>
    <row r="666" customFormat="false" ht="15.75" hidden="false" customHeight="true" outlineLevel="0" collapsed="false">
      <c r="A666" s="248"/>
    </row>
    <row r="667" customFormat="false" ht="15.75" hidden="false" customHeight="true" outlineLevel="0" collapsed="false">
      <c r="A667" s="248"/>
    </row>
    <row r="668" customFormat="false" ht="15.75" hidden="false" customHeight="true" outlineLevel="0" collapsed="false">
      <c r="A668" s="248"/>
    </row>
    <row r="669" customFormat="false" ht="15.75" hidden="false" customHeight="true" outlineLevel="0" collapsed="false">
      <c r="A669" s="248"/>
    </row>
    <row r="670" customFormat="false" ht="15.75" hidden="false" customHeight="true" outlineLevel="0" collapsed="false">
      <c r="A670" s="248"/>
    </row>
    <row r="671" customFormat="false" ht="15.75" hidden="false" customHeight="true" outlineLevel="0" collapsed="false">
      <c r="A671" s="248"/>
    </row>
    <row r="672" customFormat="false" ht="15.75" hidden="false" customHeight="true" outlineLevel="0" collapsed="false">
      <c r="A672" s="248"/>
    </row>
    <row r="673" customFormat="false" ht="15.75" hidden="false" customHeight="true" outlineLevel="0" collapsed="false">
      <c r="A673" s="248"/>
    </row>
    <row r="674" customFormat="false" ht="15.75" hidden="false" customHeight="true" outlineLevel="0" collapsed="false">
      <c r="A674" s="248"/>
    </row>
    <row r="675" customFormat="false" ht="15.75" hidden="false" customHeight="true" outlineLevel="0" collapsed="false">
      <c r="A675" s="248"/>
    </row>
    <row r="676" customFormat="false" ht="15.75" hidden="false" customHeight="true" outlineLevel="0" collapsed="false">
      <c r="A676" s="248"/>
    </row>
    <row r="677" customFormat="false" ht="15.75" hidden="false" customHeight="true" outlineLevel="0" collapsed="false">
      <c r="A677" s="248"/>
    </row>
    <row r="678" customFormat="false" ht="15.75" hidden="false" customHeight="true" outlineLevel="0" collapsed="false">
      <c r="A678" s="248"/>
    </row>
    <row r="679" customFormat="false" ht="15.75" hidden="false" customHeight="true" outlineLevel="0" collapsed="false">
      <c r="A679" s="248"/>
    </row>
    <row r="680" customFormat="false" ht="15.75" hidden="false" customHeight="true" outlineLevel="0" collapsed="false">
      <c r="A680" s="248"/>
    </row>
    <row r="681" customFormat="false" ht="15.75" hidden="false" customHeight="true" outlineLevel="0" collapsed="false">
      <c r="A681" s="248"/>
    </row>
    <row r="682" customFormat="false" ht="15.75" hidden="false" customHeight="true" outlineLevel="0" collapsed="false">
      <c r="A682" s="248"/>
    </row>
    <row r="683" customFormat="false" ht="15.75" hidden="false" customHeight="true" outlineLevel="0" collapsed="false">
      <c r="A683" s="248"/>
    </row>
    <row r="684" customFormat="false" ht="15.75" hidden="false" customHeight="true" outlineLevel="0" collapsed="false">
      <c r="A684" s="248"/>
    </row>
    <row r="685" customFormat="false" ht="15.75" hidden="false" customHeight="true" outlineLevel="0" collapsed="false">
      <c r="A685" s="248"/>
    </row>
    <row r="686" customFormat="false" ht="15.75" hidden="false" customHeight="true" outlineLevel="0" collapsed="false">
      <c r="A686" s="248"/>
    </row>
    <row r="687" customFormat="false" ht="15.75" hidden="false" customHeight="true" outlineLevel="0" collapsed="false">
      <c r="A687" s="248"/>
    </row>
    <row r="688" customFormat="false" ht="15.75" hidden="false" customHeight="true" outlineLevel="0" collapsed="false">
      <c r="A688" s="248"/>
    </row>
    <row r="689" customFormat="false" ht="15.75" hidden="false" customHeight="true" outlineLevel="0" collapsed="false">
      <c r="A689" s="248"/>
    </row>
    <row r="690" customFormat="false" ht="15.75" hidden="false" customHeight="true" outlineLevel="0" collapsed="false">
      <c r="A690" s="248"/>
    </row>
    <row r="691" customFormat="false" ht="15.75" hidden="false" customHeight="true" outlineLevel="0" collapsed="false">
      <c r="A691" s="248"/>
    </row>
    <row r="692" customFormat="false" ht="15.75" hidden="false" customHeight="true" outlineLevel="0" collapsed="false">
      <c r="A692" s="248"/>
    </row>
    <row r="693" customFormat="false" ht="15.75" hidden="false" customHeight="true" outlineLevel="0" collapsed="false">
      <c r="A693" s="248"/>
    </row>
    <row r="694" customFormat="false" ht="15.75" hidden="false" customHeight="true" outlineLevel="0" collapsed="false">
      <c r="A694" s="248"/>
    </row>
    <row r="695" customFormat="false" ht="15.75" hidden="false" customHeight="true" outlineLevel="0" collapsed="false">
      <c r="A695" s="248"/>
    </row>
    <row r="696" customFormat="false" ht="15.75" hidden="false" customHeight="true" outlineLevel="0" collapsed="false">
      <c r="A696" s="248"/>
    </row>
    <row r="697" customFormat="false" ht="15.75" hidden="false" customHeight="true" outlineLevel="0" collapsed="false">
      <c r="A697" s="248"/>
    </row>
    <row r="698" customFormat="false" ht="15.75" hidden="false" customHeight="true" outlineLevel="0" collapsed="false">
      <c r="A698" s="248"/>
    </row>
    <row r="699" customFormat="false" ht="15.75" hidden="false" customHeight="true" outlineLevel="0" collapsed="false">
      <c r="A699" s="248"/>
    </row>
    <row r="700" customFormat="false" ht="15.75" hidden="false" customHeight="true" outlineLevel="0" collapsed="false">
      <c r="A700" s="248"/>
    </row>
    <row r="701" customFormat="false" ht="15.75" hidden="false" customHeight="true" outlineLevel="0" collapsed="false">
      <c r="A701" s="248"/>
    </row>
    <row r="702" customFormat="false" ht="15.75" hidden="false" customHeight="true" outlineLevel="0" collapsed="false">
      <c r="A702" s="248"/>
    </row>
    <row r="703" customFormat="false" ht="15.75" hidden="false" customHeight="true" outlineLevel="0" collapsed="false">
      <c r="A703" s="248"/>
    </row>
    <row r="704" customFormat="false" ht="15.75" hidden="false" customHeight="true" outlineLevel="0" collapsed="false">
      <c r="A704" s="248"/>
    </row>
    <row r="705" customFormat="false" ht="15.75" hidden="false" customHeight="true" outlineLevel="0" collapsed="false">
      <c r="A705" s="248"/>
    </row>
    <row r="706" customFormat="false" ht="15.75" hidden="false" customHeight="true" outlineLevel="0" collapsed="false">
      <c r="A706" s="248"/>
    </row>
    <row r="707" customFormat="false" ht="15.75" hidden="false" customHeight="true" outlineLevel="0" collapsed="false">
      <c r="A707" s="248"/>
    </row>
    <row r="708" customFormat="false" ht="15.75" hidden="false" customHeight="true" outlineLevel="0" collapsed="false">
      <c r="A708" s="248"/>
    </row>
    <row r="709" customFormat="false" ht="15.75" hidden="false" customHeight="true" outlineLevel="0" collapsed="false">
      <c r="A709" s="248"/>
    </row>
    <row r="710" customFormat="false" ht="15.75" hidden="false" customHeight="true" outlineLevel="0" collapsed="false">
      <c r="A710" s="248"/>
    </row>
    <row r="711" customFormat="false" ht="15.75" hidden="false" customHeight="true" outlineLevel="0" collapsed="false">
      <c r="A711" s="248"/>
    </row>
    <row r="712" customFormat="false" ht="15.75" hidden="false" customHeight="true" outlineLevel="0" collapsed="false">
      <c r="A712" s="248"/>
    </row>
    <row r="713" customFormat="false" ht="15.75" hidden="false" customHeight="true" outlineLevel="0" collapsed="false">
      <c r="A713" s="248"/>
    </row>
    <row r="714" customFormat="false" ht="15.75" hidden="false" customHeight="true" outlineLevel="0" collapsed="false">
      <c r="A714" s="248"/>
    </row>
    <row r="715" customFormat="false" ht="15.75" hidden="false" customHeight="true" outlineLevel="0" collapsed="false">
      <c r="A715" s="248"/>
    </row>
    <row r="716" customFormat="false" ht="15.75" hidden="false" customHeight="true" outlineLevel="0" collapsed="false">
      <c r="A716" s="248"/>
    </row>
    <row r="717" customFormat="false" ht="15.75" hidden="false" customHeight="true" outlineLevel="0" collapsed="false">
      <c r="A717" s="248"/>
    </row>
    <row r="718" customFormat="false" ht="15.75" hidden="false" customHeight="true" outlineLevel="0" collapsed="false">
      <c r="A718" s="248"/>
    </row>
    <row r="719" customFormat="false" ht="15.75" hidden="false" customHeight="true" outlineLevel="0" collapsed="false">
      <c r="A719" s="248"/>
    </row>
    <row r="720" customFormat="false" ht="15.75" hidden="false" customHeight="true" outlineLevel="0" collapsed="false">
      <c r="A720" s="248"/>
    </row>
    <row r="721" customFormat="false" ht="15.75" hidden="false" customHeight="true" outlineLevel="0" collapsed="false">
      <c r="A721" s="248"/>
    </row>
    <row r="722" customFormat="false" ht="15.75" hidden="false" customHeight="true" outlineLevel="0" collapsed="false">
      <c r="A722" s="248"/>
    </row>
    <row r="723" customFormat="false" ht="15.75" hidden="false" customHeight="true" outlineLevel="0" collapsed="false">
      <c r="A723" s="248"/>
    </row>
    <row r="724" customFormat="false" ht="15.75" hidden="false" customHeight="true" outlineLevel="0" collapsed="false">
      <c r="A724" s="248"/>
    </row>
    <row r="725" customFormat="false" ht="15.75" hidden="false" customHeight="true" outlineLevel="0" collapsed="false">
      <c r="A725" s="248"/>
    </row>
    <row r="726" customFormat="false" ht="15.75" hidden="false" customHeight="true" outlineLevel="0" collapsed="false">
      <c r="A726" s="248"/>
    </row>
    <row r="727" customFormat="false" ht="15.75" hidden="false" customHeight="true" outlineLevel="0" collapsed="false">
      <c r="A727" s="248"/>
    </row>
    <row r="728" customFormat="false" ht="15.75" hidden="false" customHeight="true" outlineLevel="0" collapsed="false">
      <c r="A728" s="248"/>
    </row>
    <row r="729" customFormat="false" ht="15.75" hidden="false" customHeight="true" outlineLevel="0" collapsed="false">
      <c r="A729" s="248"/>
    </row>
    <row r="730" customFormat="false" ht="15.75" hidden="false" customHeight="true" outlineLevel="0" collapsed="false">
      <c r="A730" s="248"/>
    </row>
    <row r="731" customFormat="false" ht="15.75" hidden="false" customHeight="true" outlineLevel="0" collapsed="false">
      <c r="A731" s="248"/>
    </row>
    <row r="732" customFormat="false" ht="15.75" hidden="false" customHeight="true" outlineLevel="0" collapsed="false">
      <c r="A732" s="248"/>
    </row>
    <row r="733" customFormat="false" ht="15.75" hidden="false" customHeight="true" outlineLevel="0" collapsed="false">
      <c r="A733" s="248"/>
    </row>
    <row r="734" customFormat="false" ht="15.75" hidden="false" customHeight="true" outlineLevel="0" collapsed="false">
      <c r="A734" s="248"/>
    </row>
    <row r="735" customFormat="false" ht="15.75" hidden="false" customHeight="true" outlineLevel="0" collapsed="false">
      <c r="A735" s="248"/>
    </row>
    <row r="736" customFormat="false" ht="15.75" hidden="false" customHeight="true" outlineLevel="0" collapsed="false">
      <c r="A736" s="248"/>
    </row>
    <row r="737" customFormat="false" ht="15.75" hidden="false" customHeight="true" outlineLevel="0" collapsed="false">
      <c r="A737" s="248"/>
    </row>
    <row r="738" customFormat="false" ht="15.75" hidden="false" customHeight="true" outlineLevel="0" collapsed="false">
      <c r="A738" s="248"/>
    </row>
    <row r="739" customFormat="false" ht="15.75" hidden="false" customHeight="true" outlineLevel="0" collapsed="false">
      <c r="A739" s="248"/>
    </row>
    <row r="740" customFormat="false" ht="15.75" hidden="false" customHeight="true" outlineLevel="0" collapsed="false">
      <c r="A740" s="248"/>
    </row>
    <row r="741" customFormat="false" ht="15.75" hidden="false" customHeight="true" outlineLevel="0" collapsed="false">
      <c r="A741" s="248"/>
    </row>
    <row r="742" customFormat="false" ht="15.75" hidden="false" customHeight="true" outlineLevel="0" collapsed="false">
      <c r="A742" s="248"/>
    </row>
    <row r="743" customFormat="false" ht="15.75" hidden="false" customHeight="true" outlineLevel="0" collapsed="false">
      <c r="A743" s="248"/>
    </row>
    <row r="744" customFormat="false" ht="15.75" hidden="false" customHeight="true" outlineLevel="0" collapsed="false">
      <c r="A744" s="248"/>
    </row>
    <row r="745" customFormat="false" ht="15.75" hidden="false" customHeight="true" outlineLevel="0" collapsed="false">
      <c r="A745" s="248"/>
    </row>
    <row r="746" customFormat="false" ht="15.75" hidden="false" customHeight="true" outlineLevel="0" collapsed="false">
      <c r="A746" s="248"/>
    </row>
    <row r="747" customFormat="false" ht="15.75" hidden="false" customHeight="true" outlineLevel="0" collapsed="false">
      <c r="A747" s="248"/>
    </row>
    <row r="748" customFormat="false" ht="15.75" hidden="false" customHeight="true" outlineLevel="0" collapsed="false">
      <c r="A748" s="248"/>
    </row>
    <row r="749" customFormat="false" ht="15.75" hidden="false" customHeight="true" outlineLevel="0" collapsed="false">
      <c r="A749" s="248"/>
    </row>
    <row r="750" customFormat="false" ht="15.75" hidden="false" customHeight="true" outlineLevel="0" collapsed="false">
      <c r="A750" s="248"/>
    </row>
    <row r="751" customFormat="false" ht="15.75" hidden="false" customHeight="true" outlineLevel="0" collapsed="false">
      <c r="A751" s="248"/>
    </row>
    <row r="752" customFormat="false" ht="15.75" hidden="false" customHeight="true" outlineLevel="0" collapsed="false">
      <c r="A752" s="248"/>
    </row>
    <row r="753" customFormat="false" ht="15.75" hidden="false" customHeight="true" outlineLevel="0" collapsed="false">
      <c r="A753" s="248"/>
    </row>
    <row r="754" customFormat="false" ht="15.75" hidden="false" customHeight="true" outlineLevel="0" collapsed="false">
      <c r="A754" s="248"/>
    </row>
    <row r="755" customFormat="false" ht="15.75" hidden="false" customHeight="true" outlineLevel="0" collapsed="false">
      <c r="A755" s="248"/>
    </row>
    <row r="756" customFormat="false" ht="15.75" hidden="false" customHeight="true" outlineLevel="0" collapsed="false">
      <c r="A756" s="248"/>
    </row>
    <row r="757" customFormat="false" ht="15.75" hidden="false" customHeight="true" outlineLevel="0" collapsed="false">
      <c r="A757" s="248"/>
    </row>
    <row r="758" customFormat="false" ht="15.75" hidden="false" customHeight="true" outlineLevel="0" collapsed="false">
      <c r="A758" s="248"/>
    </row>
    <row r="759" customFormat="false" ht="15.75" hidden="false" customHeight="true" outlineLevel="0" collapsed="false">
      <c r="A759" s="248"/>
    </row>
    <row r="760" customFormat="false" ht="15.75" hidden="false" customHeight="true" outlineLevel="0" collapsed="false">
      <c r="A760" s="248"/>
    </row>
    <row r="761" customFormat="false" ht="15.75" hidden="false" customHeight="true" outlineLevel="0" collapsed="false">
      <c r="A761" s="248"/>
    </row>
    <row r="762" customFormat="false" ht="15.75" hidden="false" customHeight="true" outlineLevel="0" collapsed="false">
      <c r="A762" s="248"/>
    </row>
    <row r="763" customFormat="false" ht="15.75" hidden="false" customHeight="true" outlineLevel="0" collapsed="false">
      <c r="A763" s="248"/>
    </row>
    <row r="764" customFormat="false" ht="15.75" hidden="false" customHeight="true" outlineLevel="0" collapsed="false">
      <c r="A764" s="248"/>
    </row>
    <row r="765" customFormat="false" ht="15.75" hidden="false" customHeight="true" outlineLevel="0" collapsed="false">
      <c r="A765" s="248"/>
    </row>
    <row r="766" customFormat="false" ht="15.75" hidden="false" customHeight="true" outlineLevel="0" collapsed="false">
      <c r="A766" s="248"/>
    </row>
    <row r="767" customFormat="false" ht="15.75" hidden="false" customHeight="true" outlineLevel="0" collapsed="false">
      <c r="A767" s="248"/>
    </row>
    <row r="768" customFormat="false" ht="15.75" hidden="false" customHeight="true" outlineLevel="0" collapsed="false">
      <c r="A768" s="248"/>
    </row>
    <row r="769" customFormat="false" ht="15.75" hidden="false" customHeight="true" outlineLevel="0" collapsed="false">
      <c r="A769" s="248"/>
    </row>
    <row r="770" customFormat="false" ht="15.75" hidden="false" customHeight="true" outlineLevel="0" collapsed="false">
      <c r="A770" s="248"/>
    </row>
    <row r="771" customFormat="false" ht="15.75" hidden="false" customHeight="true" outlineLevel="0" collapsed="false">
      <c r="A771" s="248"/>
    </row>
    <row r="772" customFormat="false" ht="15.75" hidden="false" customHeight="true" outlineLevel="0" collapsed="false">
      <c r="A772" s="248"/>
    </row>
    <row r="773" customFormat="false" ht="15.75" hidden="false" customHeight="true" outlineLevel="0" collapsed="false">
      <c r="A773" s="248"/>
    </row>
    <row r="774" customFormat="false" ht="15.75" hidden="false" customHeight="true" outlineLevel="0" collapsed="false">
      <c r="A774" s="248"/>
    </row>
    <row r="775" customFormat="false" ht="15.75" hidden="false" customHeight="true" outlineLevel="0" collapsed="false">
      <c r="A775" s="248"/>
    </row>
    <row r="776" customFormat="false" ht="15.75" hidden="false" customHeight="true" outlineLevel="0" collapsed="false">
      <c r="A776" s="248"/>
    </row>
    <row r="777" customFormat="false" ht="15.75" hidden="false" customHeight="true" outlineLevel="0" collapsed="false">
      <c r="A777" s="248"/>
    </row>
    <row r="778" customFormat="false" ht="15.75" hidden="false" customHeight="true" outlineLevel="0" collapsed="false">
      <c r="A778" s="248"/>
    </row>
    <row r="779" customFormat="false" ht="15.75" hidden="false" customHeight="true" outlineLevel="0" collapsed="false">
      <c r="A779" s="248"/>
    </row>
    <row r="780" customFormat="false" ht="15.75" hidden="false" customHeight="true" outlineLevel="0" collapsed="false">
      <c r="A780" s="248"/>
    </row>
    <row r="781" customFormat="false" ht="15.75" hidden="false" customHeight="true" outlineLevel="0" collapsed="false">
      <c r="A781" s="248"/>
    </row>
    <row r="782" customFormat="false" ht="15.75" hidden="false" customHeight="true" outlineLevel="0" collapsed="false">
      <c r="A782" s="248"/>
    </row>
    <row r="783" customFormat="false" ht="15.75" hidden="false" customHeight="true" outlineLevel="0" collapsed="false">
      <c r="A783" s="248"/>
    </row>
    <row r="784" customFormat="false" ht="15.75" hidden="false" customHeight="true" outlineLevel="0" collapsed="false">
      <c r="A784" s="248"/>
    </row>
    <row r="785" customFormat="false" ht="15.75" hidden="false" customHeight="true" outlineLevel="0" collapsed="false">
      <c r="A785" s="248"/>
    </row>
    <row r="786" customFormat="false" ht="15.75" hidden="false" customHeight="true" outlineLevel="0" collapsed="false">
      <c r="A786" s="248"/>
    </row>
    <row r="787" customFormat="false" ht="15.75" hidden="false" customHeight="true" outlineLevel="0" collapsed="false">
      <c r="A787" s="248"/>
    </row>
    <row r="788" customFormat="false" ht="15.75" hidden="false" customHeight="true" outlineLevel="0" collapsed="false">
      <c r="A788" s="248"/>
    </row>
    <row r="789" customFormat="false" ht="15.75" hidden="false" customHeight="true" outlineLevel="0" collapsed="false">
      <c r="A789" s="248"/>
    </row>
    <row r="790" customFormat="false" ht="15.75" hidden="false" customHeight="true" outlineLevel="0" collapsed="false">
      <c r="A790" s="248"/>
    </row>
    <row r="791" customFormat="false" ht="15.75" hidden="false" customHeight="true" outlineLevel="0" collapsed="false">
      <c r="A791" s="248"/>
    </row>
    <row r="792" customFormat="false" ht="15.75" hidden="false" customHeight="true" outlineLevel="0" collapsed="false">
      <c r="A792" s="248"/>
    </row>
    <row r="793" customFormat="false" ht="15.75" hidden="false" customHeight="true" outlineLevel="0" collapsed="false">
      <c r="A793" s="248"/>
    </row>
    <row r="794" customFormat="false" ht="15.75" hidden="false" customHeight="true" outlineLevel="0" collapsed="false">
      <c r="A794" s="248"/>
    </row>
    <row r="795" customFormat="false" ht="15.75" hidden="false" customHeight="true" outlineLevel="0" collapsed="false">
      <c r="A795" s="248"/>
    </row>
    <row r="796" customFormat="false" ht="15.75" hidden="false" customHeight="true" outlineLevel="0" collapsed="false">
      <c r="A796" s="248"/>
    </row>
    <row r="797" customFormat="false" ht="15.75" hidden="false" customHeight="true" outlineLevel="0" collapsed="false">
      <c r="A797" s="248"/>
    </row>
    <row r="798" customFormat="false" ht="15.75" hidden="false" customHeight="true" outlineLevel="0" collapsed="false">
      <c r="A798" s="248"/>
    </row>
    <row r="799" customFormat="false" ht="15.75" hidden="false" customHeight="true" outlineLevel="0" collapsed="false">
      <c r="A799" s="248"/>
    </row>
    <row r="800" customFormat="false" ht="15.75" hidden="false" customHeight="true" outlineLevel="0" collapsed="false">
      <c r="A800" s="248"/>
    </row>
    <row r="801" customFormat="false" ht="15.75" hidden="false" customHeight="true" outlineLevel="0" collapsed="false">
      <c r="A801" s="248"/>
    </row>
    <row r="802" customFormat="false" ht="15.75" hidden="false" customHeight="true" outlineLevel="0" collapsed="false">
      <c r="A802" s="248"/>
    </row>
    <row r="803" customFormat="false" ht="15.75" hidden="false" customHeight="true" outlineLevel="0" collapsed="false">
      <c r="A803" s="248"/>
    </row>
    <row r="804" customFormat="false" ht="15.75" hidden="false" customHeight="true" outlineLevel="0" collapsed="false">
      <c r="A804" s="248"/>
    </row>
    <row r="805" customFormat="false" ht="15.75" hidden="false" customHeight="true" outlineLevel="0" collapsed="false">
      <c r="A805" s="248"/>
    </row>
    <row r="806" customFormat="false" ht="15.75" hidden="false" customHeight="true" outlineLevel="0" collapsed="false">
      <c r="A806" s="248"/>
    </row>
    <row r="807" customFormat="false" ht="15.75" hidden="false" customHeight="true" outlineLevel="0" collapsed="false">
      <c r="A807" s="248"/>
    </row>
    <row r="808" customFormat="false" ht="15.75" hidden="false" customHeight="true" outlineLevel="0" collapsed="false">
      <c r="A808" s="248"/>
    </row>
    <row r="809" customFormat="false" ht="15.75" hidden="false" customHeight="true" outlineLevel="0" collapsed="false">
      <c r="A809" s="248"/>
    </row>
    <row r="810" customFormat="false" ht="15.75" hidden="false" customHeight="true" outlineLevel="0" collapsed="false">
      <c r="A810" s="248"/>
    </row>
    <row r="811" customFormat="false" ht="15.75" hidden="false" customHeight="true" outlineLevel="0" collapsed="false">
      <c r="A811" s="248"/>
    </row>
    <row r="812" customFormat="false" ht="15.75" hidden="false" customHeight="true" outlineLevel="0" collapsed="false">
      <c r="A812" s="248"/>
    </row>
    <row r="813" customFormat="false" ht="15.75" hidden="false" customHeight="true" outlineLevel="0" collapsed="false">
      <c r="A813" s="248"/>
    </row>
    <row r="814" customFormat="false" ht="15.75" hidden="false" customHeight="true" outlineLevel="0" collapsed="false">
      <c r="A814" s="248"/>
    </row>
    <row r="815" customFormat="false" ht="15.75" hidden="false" customHeight="true" outlineLevel="0" collapsed="false">
      <c r="A815" s="248"/>
    </row>
    <row r="816" customFormat="false" ht="15.75" hidden="false" customHeight="true" outlineLevel="0" collapsed="false">
      <c r="A816" s="248"/>
    </row>
    <row r="817" customFormat="false" ht="15.75" hidden="false" customHeight="true" outlineLevel="0" collapsed="false">
      <c r="A817" s="248"/>
    </row>
    <row r="818" customFormat="false" ht="15.75" hidden="false" customHeight="true" outlineLevel="0" collapsed="false">
      <c r="A818" s="248"/>
    </row>
    <row r="819" customFormat="false" ht="15.75" hidden="false" customHeight="true" outlineLevel="0" collapsed="false">
      <c r="A819" s="248"/>
    </row>
    <row r="820" customFormat="false" ht="15.75" hidden="false" customHeight="true" outlineLevel="0" collapsed="false">
      <c r="A820" s="248"/>
    </row>
    <row r="821" customFormat="false" ht="15.75" hidden="false" customHeight="true" outlineLevel="0" collapsed="false">
      <c r="A821" s="248"/>
    </row>
    <row r="822" customFormat="false" ht="15.75" hidden="false" customHeight="true" outlineLevel="0" collapsed="false">
      <c r="A822" s="248"/>
    </row>
    <row r="823" customFormat="false" ht="15.75" hidden="false" customHeight="true" outlineLevel="0" collapsed="false">
      <c r="A823" s="248"/>
    </row>
    <row r="824" customFormat="false" ht="15.75" hidden="false" customHeight="true" outlineLevel="0" collapsed="false">
      <c r="A824" s="248"/>
    </row>
    <row r="825" customFormat="false" ht="15.75" hidden="false" customHeight="true" outlineLevel="0" collapsed="false">
      <c r="A825" s="248"/>
    </row>
    <row r="826" customFormat="false" ht="15.75" hidden="false" customHeight="true" outlineLevel="0" collapsed="false">
      <c r="A826" s="248"/>
    </row>
    <row r="827" customFormat="false" ht="15.75" hidden="false" customHeight="true" outlineLevel="0" collapsed="false">
      <c r="A827" s="248"/>
    </row>
    <row r="828" customFormat="false" ht="15.75" hidden="false" customHeight="true" outlineLevel="0" collapsed="false">
      <c r="A828" s="248"/>
    </row>
    <row r="829" customFormat="false" ht="15.75" hidden="false" customHeight="true" outlineLevel="0" collapsed="false">
      <c r="A829" s="248"/>
    </row>
    <row r="830" customFormat="false" ht="15.75" hidden="false" customHeight="true" outlineLevel="0" collapsed="false">
      <c r="A830" s="248"/>
    </row>
    <row r="831" customFormat="false" ht="15.75" hidden="false" customHeight="true" outlineLevel="0" collapsed="false">
      <c r="A831" s="248"/>
    </row>
    <row r="832" customFormat="false" ht="15.75" hidden="false" customHeight="true" outlineLevel="0" collapsed="false">
      <c r="A832" s="248"/>
    </row>
    <row r="833" customFormat="false" ht="15.75" hidden="false" customHeight="true" outlineLevel="0" collapsed="false">
      <c r="A833" s="248"/>
    </row>
    <row r="834" customFormat="false" ht="15.75" hidden="false" customHeight="true" outlineLevel="0" collapsed="false">
      <c r="A834" s="248"/>
    </row>
    <row r="835" customFormat="false" ht="15.75" hidden="false" customHeight="true" outlineLevel="0" collapsed="false">
      <c r="A835" s="248"/>
    </row>
    <row r="836" customFormat="false" ht="15.75" hidden="false" customHeight="true" outlineLevel="0" collapsed="false">
      <c r="A836" s="248"/>
    </row>
    <row r="837" customFormat="false" ht="15.75" hidden="false" customHeight="true" outlineLevel="0" collapsed="false">
      <c r="A837" s="248"/>
    </row>
    <row r="838" customFormat="false" ht="15.75" hidden="false" customHeight="true" outlineLevel="0" collapsed="false">
      <c r="A838" s="248"/>
    </row>
    <row r="839" customFormat="false" ht="15.75" hidden="false" customHeight="true" outlineLevel="0" collapsed="false">
      <c r="A839" s="248"/>
    </row>
    <row r="840" customFormat="false" ht="15.75" hidden="false" customHeight="true" outlineLevel="0" collapsed="false">
      <c r="A840" s="248"/>
    </row>
    <row r="841" customFormat="false" ht="15.75" hidden="false" customHeight="true" outlineLevel="0" collapsed="false">
      <c r="A841" s="248"/>
    </row>
    <row r="842" customFormat="false" ht="15.75" hidden="false" customHeight="true" outlineLevel="0" collapsed="false">
      <c r="A842" s="248"/>
    </row>
    <row r="843" customFormat="false" ht="15.75" hidden="false" customHeight="true" outlineLevel="0" collapsed="false">
      <c r="A843" s="248"/>
    </row>
    <row r="844" customFormat="false" ht="15.75" hidden="false" customHeight="true" outlineLevel="0" collapsed="false">
      <c r="A844" s="248"/>
    </row>
    <row r="845" customFormat="false" ht="15.75" hidden="false" customHeight="true" outlineLevel="0" collapsed="false">
      <c r="A845" s="248"/>
    </row>
    <row r="846" customFormat="false" ht="15.75" hidden="false" customHeight="true" outlineLevel="0" collapsed="false">
      <c r="A846" s="248"/>
    </row>
    <row r="847" customFormat="false" ht="15.75" hidden="false" customHeight="true" outlineLevel="0" collapsed="false">
      <c r="A847" s="248"/>
    </row>
    <row r="848" customFormat="false" ht="15.75" hidden="false" customHeight="true" outlineLevel="0" collapsed="false">
      <c r="A848" s="248"/>
    </row>
    <row r="849" customFormat="false" ht="15.75" hidden="false" customHeight="true" outlineLevel="0" collapsed="false">
      <c r="A849" s="248"/>
    </row>
    <row r="850" customFormat="false" ht="15.75" hidden="false" customHeight="true" outlineLevel="0" collapsed="false">
      <c r="A850" s="248"/>
    </row>
    <row r="851" customFormat="false" ht="15.75" hidden="false" customHeight="true" outlineLevel="0" collapsed="false">
      <c r="A851" s="248"/>
    </row>
    <row r="852" customFormat="false" ht="15.75" hidden="false" customHeight="true" outlineLevel="0" collapsed="false">
      <c r="A852" s="248"/>
    </row>
    <row r="853" customFormat="false" ht="15.75" hidden="false" customHeight="true" outlineLevel="0" collapsed="false">
      <c r="A853" s="248"/>
    </row>
    <row r="854" customFormat="false" ht="15.75" hidden="false" customHeight="true" outlineLevel="0" collapsed="false">
      <c r="A854" s="248"/>
    </row>
    <row r="855" customFormat="false" ht="15.75" hidden="false" customHeight="true" outlineLevel="0" collapsed="false">
      <c r="A855" s="248"/>
    </row>
    <row r="856" customFormat="false" ht="15.75" hidden="false" customHeight="true" outlineLevel="0" collapsed="false">
      <c r="A856" s="248"/>
    </row>
    <row r="857" customFormat="false" ht="15.75" hidden="false" customHeight="true" outlineLevel="0" collapsed="false">
      <c r="A857" s="248"/>
    </row>
    <row r="858" customFormat="false" ht="15.75" hidden="false" customHeight="true" outlineLevel="0" collapsed="false">
      <c r="A858" s="248"/>
    </row>
    <row r="859" customFormat="false" ht="15.75" hidden="false" customHeight="true" outlineLevel="0" collapsed="false">
      <c r="A859" s="248"/>
    </row>
    <row r="860" customFormat="false" ht="15.75" hidden="false" customHeight="true" outlineLevel="0" collapsed="false">
      <c r="A860" s="248"/>
    </row>
    <row r="861" customFormat="false" ht="15.75" hidden="false" customHeight="true" outlineLevel="0" collapsed="false">
      <c r="A861" s="248"/>
    </row>
    <row r="862" customFormat="false" ht="15.75" hidden="false" customHeight="true" outlineLevel="0" collapsed="false">
      <c r="A862" s="248"/>
    </row>
    <row r="863" customFormat="false" ht="15.75" hidden="false" customHeight="true" outlineLevel="0" collapsed="false">
      <c r="A863" s="248"/>
    </row>
    <row r="864" customFormat="false" ht="15.75" hidden="false" customHeight="true" outlineLevel="0" collapsed="false">
      <c r="A864" s="248"/>
    </row>
    <row r="865" customFormat="false" ht="15.75" hidden="false" customHeight="true" outlineLevel="0" collapsed="false">
      <c r="A865" s="248"/>
    </row>
    <row r="866" customFormat="false" ht="15.75" hidden="false" customHeight="true" outlineLevel="0" collapsed="false">
      <c r="A866" s="248"/>
    </row>
    <row r="867" customFormat="false" ht="15.75" hidden="false" customHeight="true" outlineLevel="0" collapsed="false">
      <c r="A867" s="248"/>
    </row>
    <row r="868" customFormat="false" ht="15.75" hidden="false" customHeight="true" outlineLevel="0" collapsed="false">
      <c r="A868" s="248"/>
    </row>
    <row r="869" customFormat="false" ht="15.75" hidden="false" customHeight="true" outlineLevel="0" collapsed="false">
      <c r="A869" s="248"/>
    </row>
    <row r="870" customFormat="false" ht="15.75" hidden="false" customHeight="true" outlineLevel="0" collapsed="false">
      <c r="A870" s="248"/>
    </row>
    <row r="871" customFormat="false" ht="15.75" hidden="false" customHeight="true" outlineLevel="0" collapsed="false">
      <c r="A871" s="248"/>
    </row>
    <row r="872" customFormat="false" ht="15.75" hidden="false" customHeight="true" outlineLevel="0" collapsed="false">
      <c r="A872" s="248"/>
    </row>
    <row r="873" customFormat="false" ht="15.75" hidden="false" customHeight="true" outlineLevel="0" collapsed="false">
      <c r="A873" s="248"/>
    </row>
    <row r="874" customFormat="false" ht="15.75" hidden="false" customHeight="true" outlineLevel="0" collapsed="false">
      <c r="A874" s="248"/>
    </row>
    <row r="875" customFormat="false" ht="15.75" hidden="false" customHeight="true" outlineLevel="0" collapsed="false">
      <c r="A875" s="248"/>
    </row>
    <row r="876" customFormat="false" ht="15.75" hidden="false" customHeight="true" outlineLevel="0" collapsed="false">
      <c r="A876" s="248"/>
    </row>
    <row r="877" customFormat="false" ht="15.75" hidden="false" customHeight="true" outlineLevel="0" collapsed="false">
      <c r="A877" s="248"/>
    </row>
    <row r="878" customFormat="false" ht="15.75" hidden="false" customHeight="true" outlineLevel="0" collapsed="false">
      <c r="A878" s="248"/>
    </row>
    <row r="879" customFormat="false" ht="15.75" hidden="false" customHeight="true" outlineLevel="0" collapsed="false">
      <c r="A879" s="248"/>
    </row>
    <row r="880" customFormat="false" ht="15.75" hidden="false" customHeight="true" outlineLevel="0" collapsed="false">
      <c r="A880" s="248"/>
    </row>
    <row r="881" customFormat="false" ht="15.75" hidden="false" customHeight="true" outlineLevel="0" collapsed="false">
      <c r="A881" s="248"/>
    </row>
    <row r="882" customFormat="false" ht="15.75" hidden="false" customHeight="true" outlineLevel="0" collapsed="false">
      <c r="A882" s="248"/>
    </row>
    <row r="883" customFormat="false" ht="15.75" hidden="false" customHeight="true" outlineLevel="0" collapsed="false">
      <c r="A883" s="248"/>
    </row>
    <row r="884" customFormat="false" ht="15.75" hidden="false" customHeight="true" outlineLevel="0" collapsed="false">
      <c r="A884" s="248"/>
    </row>
    <row r="885" customFormat="false" ht="15.75" hidden="false" customHeight="true" outlineLevel="0" collapsed="false">
      <c r="A885" s="248"/>
    </row>
    <row r="886" customFormat="false" ht="15.75" hidden="false" customHeight="true" outlineLevel="0" collapsed="false">
      <c r="A886" s="248"/>
    </row>
    <row r="887" customFormat="false" ht="15.75" hidden="false" customHeight="true" outlineLevel="0" collapsed="false">
      <c r="A887" s="248"/>
    </row>
    <row r="888" customFormat="false" ht="15.75" hidden="false" customHeight="true" outlineLevel="0" collapsed="false">
      <c r="A888" s="248"/>
    </row>
    <row r="889" customFormat="false" ht="15.75" hidden="false" customHeight="true" outlineLevel="0" collapsed="false">
      <c r="A889" s="248"/>
    </row>
    <row r="890" customFormat="false" ht="15.75" hidden="false" customHeight="true" outlineLevel="0" collapsed="false">
      <c r="A890" s="248"/>
    </row>
    <row r="891" customFormat="false" ht="15.75" hidden="false" customHeight="true" outlineLevel="0" collapsed="false">
      <c r="A891" s="248"/>
    </row>
    <row r="892" customFormat="false" ht="15.75" hidden="false" customHeight="true" outlineLevel="0" collapsed="false">
      <c r="A892" s="248"/>
    </row>
    <row r="893" customFormat="false" ht="15.75" hidden="false" customHeight="true" outlineLevel="0" collapsed="false">
      <c r="A893" s="248"/>
    </row>
    <row r="894" customFormat="false" ht="15.75" hidden="false" customHeight="true" outlineLevel="0" collapsed="false">
      <c r="A894" s="248"/>
    </row>
    <row r="895" customFormat="false" ht="15.75" hidden="false" customHeight="true" outlineLevel="0" collapsed="false">
      <c r="A895" s="248"/>
    </row>
    <row r="896" customFormat="false" ht="15.75" hidden="false" customHeight="true" outlineLevel="0" collapsed="false">
      <c r="A896" s="248"/>
    </row>
    <row r="897" customFormat="false" ht="15.75" hidden="false" customHeight="true" outlineLevel="0" collapsed="false">
      <c r="A897" s="248"/>
    </row>
    <row r="898" customFormat="false" ht="15.75" hidden="false" customHeight="true" outlineLevel="0" collapsed="false">
      <c r="A898" s="248"/>
    </row>
    <row r="899" customFormat="false" ht="15.75" hidden="false" customHeight="true" outlineLevel="0" collapsed="false">
      <c r="A899" s="248"/>
    </row>
    <row r="900" customFormat="false" ht="15.75" hidden="false" customHeight="true" outlineLevel="0" collapsed="false">
      <c r="A900" s="248"/>
    </row>
    <row r="901" customFormat="false" ht="15.75" hidden="false" customHeight="true" outlineLevel="0" collapsed="false">
      <c r="A901" s="248"/>
    </row>
    <row r="902" customFormat="false" ht="15.75" hidden="false" customHeight="true" outlineLevel="0" collapsed="false">
      <c r="A902" s="248"/>
    </row>
    <row r="903" customFormat="false" ht="15.75" hidden="false" customHeight="true" outlineLevel="0" collapsed="false">
      <c r="A903" s="248"/>
    </row>
    <row r="904" customFormat="false" ht="15.75" hidden="false" customHeight="true" outlineLevel="0" collapsed="false">
      <c r="A904" s="248"/>
    </row>
    <row r="905" customFormat="false" ht="15.75" hidden="false" customHeight="true" outlineLevel="0" collapsed="false">
      <c r="A905" s="248"/>
    </row>
    <row r="906" customFormat="false" ht="15.75" hidden="false" customHeight="true" outlineLevel="0" collapsed="false">
      <c r="A906" s="248"/>
    </row>
    <row r="907" customFormat="false" ht="15.75" hidden="false" customHeight="true" outlineLevel="0" collapsed="false">
      <c r="A907" s="248"/>
    </row>
    <row r="908" customFormat="false" ht="15.75" hidden="false" customHeight="true" outlineLevel="0" collapsed="false">
      <c r="A908" s="248"/>
    </row>
    <row r="909" customFormat="false" ht="15.75" hidden="false" customHeight="true" outlineLevel="0" collapsed="false">
      <c r="A909" s="248"/>
    </row>
    <row r="910" customFormat="false" ht="15.75" hidden="false" customHeight="true" outlineLevel="0" collapsed="false">
      <c r="A910" s="248"/>
    </row>
    <row r="911" customFormat="false" ht="15.75" hidden="false" customHeight="true" outlineLevel="0" collapsed="false">
      <c r="A911" s="248"/>
    </row>
    <row r="912" customFormat="false" ht="15.75" hidden="false" customHeight="true" outlineLevel="0" collapsed="false">
      <c r="A912" s="248"/>
    </row>
    <row r="913" customFormat="false" ht="15.75" hidden="false" customHeight="true" outlineLevel="0" collapsed="false">
      <c r="A913" s="248"/>
    </row>
    <row r="914" customFormat="false" ht="15.75" hidden="false" customHeight="true" outlineLevel="0" collapsed="false">
      <c r="A914" s="248"/>
    </row>
    <row r="915" customFormat="false" ht="15.75" hidden="false" customHeight="true" outlineLevel="0" collapsed="false">
      <c r="A915" s="248"/>
    </row>
    <row r="916" customFormat="false" ht="15.75" hidden="false" customHeight="true" outlineLevel="0" collapsed="false">
      <c r="A916" s="248"/>
    </row>
    <row r="917" customFormat="false" ht="15.75" hidden="false" customHeight="true" outlineLevel="0" collapsed="false">
      <c r="A917" s="248"/>
    </row>
    <row r="918" customFormat="false" ht="15.75" hidden="false" customHeight="true" outlineLevel="0" collapsed="false">
      <c r="A918" s="248"/>
    </row>
    <row r="919" customFormat="false" ht="15.75" hidden="false" customHeight="true" outlineLevel="0" collapsed="false">
      <c r="A919" s="248"/>
    </row>
    <row r="920" customFormat="false" ht="15.75" hidden="false" customHeight="true" outlineLevel="0" collapsed="false">
      <c r="A920" s="248"/>
    </row>
    <row r="921" customFormat="false" ht="15.75" hidden="false" customHeight="true" outlineLevel="0" collapsed="false">
      <c r="A921" s="248"/>
    </row>
    <row r="922" customFormat="false" ht="15.75" hidden="false" customHeight="true" outlineLevel="0" collapsed="false">
      <c r="A922" s="248"/>
    </row>
    <row r="923" customFormat="false" ht="15.75" hidden="false" customHeight="true" outlineLevel="0" collapsed="false">
      <c r="A923" s="248"/>
    </row>
    <row r="924" customFormat="false" ht="15.75" hidden="false" customHeight="true" outlineLevel="0" collapsed="false">
      <c r="A924" s="248"/>
    </row>
    <row r="925" customFormat="false" ht="15.75" hidden="false" customHeight="true" outlineLevel="0" collapsed="false">
      <c r="A925" s="248"/>
    </row>
    <row r="926" customFormat="false" ht="15.75" hidden="false" customHeight="true" outlineLevel="0" collapsed="false">
      <c r="A926" s="248"/>
    </row>
    <row r="927" customFormat="false" ht="15.75" hidden="false" customHeight="true" outlineLevel="0" collapsed="false">
      <c r="A927" s="248"/>
    </row>
    <row r="928" customFormat="false" ht="15.75" hidden="false" customHeight="true" outlineLevel="0" collapsed="false">
      <c r="A928" s="248"/>
    </row>
    <row r="929" customFormat="false" ht="15.75" hidden="false" customHeight="true" outlineLevel="0" collapsed="false">
      <c r="A929" s="248"/>
    </row>
    <row r="930" customFormat="false" ht="15.75" hidden="false" customHeight="true" outlineLevel="0" collapsed="false">
      <c r="A930" s="248"/>
    </row>
    <row r="931" customFormat="false" ht="15.75" hidden="false" customHeight="true" outlineLevel="0" collapsed="false">
      <c r="A931" s="248"/>
    </row>
    <row r="932" customFormat="false" ht="15.75" hidden="false" customHeight="true" outlineLevel="0" collapsed="false">
      <c r="A932" s="248"/>
    </row>
    <row r="933" customFormat="false" ht="15.75" hidden="false" customHeight="true" outlineLevel="0" collapsed="false">
      <c r="A933" s="248"/>
    </row>
    <row r="934" customFormat="false" ht="15.75" hidden="false" customHeight="true" outlineLevel="0" collapsed="false">
      <c r="A934" s="248"/>
    </row>
    <row r="935" customFormat="false" ht="15.75" hidden="false" customHeight="true" outlineLevel="0" collapsed="false">
      <c r="A935" s="248"/>
    </row>
    <row r="936" customFormat="false" ht="15.75" hidden="false" customHeight="true" outlineLevel="0" collapsed="false">
      <c r="A936" s="248"/>
    </row>
    <row r="937" customFormat="false" ht="15.75" hidden="false" customHeight="true" outlineLevel="0" collapsed="false">
      <c r="A937" s="248"/>
    </row>
    <row r="938" customFormat="false" ht="15.75" hidden="false" customHeight="true" outlineLevel="0" collapsed="false">
      <c r="A938" s="248"/>
    </row>
    <row r="939" customFormat="false" ht="15.75" hidden="false" customHeight="true" outlineLevel="0" collapsed="false">
      <c r="A939" s="248"/>
    </row>
    <row r="940" customFormat="false" ht="15.75" hidden="false" customHeight="true" outlineLevel="0" collapsed="false">
      <c r="A940" s="248"/>
    </row>
    <row r="941" customFormat="false" ht="15.75" hidden="false" customHeight="true" outlineLevel="0" collapsed="false">
      <c r="A941" s="248"/>
    </row>
    <row r="942" customFormat="false" ht="15.75" hidden="false" customHeight="true" outlineLevel="0" collapsed="false">
      <c r="A942" s="248"/>
    </row>
    <row r="943" customFormat="false" ht="15.75" hidden="false" customHeight="true" outlineLevel="0" collapsed="false">
      <c r="A943" s="248"/>
    </row>
    <row r="944" customFormat="false" ht="15.75" hidden="false" customHeight="true" outlineLevel="0" collapsed="false">
      <c r="A944" s="248"/>
    </row>
    <row r="945" customFormat="false" ht="15.75" hidden="false" customHeight="true" outlineLevel="0" collapsed="false">
      <c r="A945" s="248"/>
    </row>
    <row r="946" customFormat="false" ht="15.75" hidden="false" customHeight="true" outlineLevel="0" collapsed="false">
      <c r="A946" s="248"/>
    </row>
    <row r="947" customFormat="false" ht="15.75" hidden="false" customHeight="true" outlineLevel="0" collapsed="false">
      <c r="A947" s="248"/>
    </row>
    <row r="948" customFormat="false" ht="15.75" hidden="false" customHeight="true" outlineLevel="0" collapsed="false">
      <c r="A948" s="248"/>
    </row>
    <row r="949" customFormat="false" ht="15.75" hidden="false" customHeight="true" outlineLevel="0" collapsed="false">
      <c r="A949" s="248"/>
    </row>
    <row r="950" customFormat="false" ht="15.75" hidden="false" customHeight="true" outlineLevel="0" collapsed="false">
      <c r="A950" s="248"/>
    </row>
    <row r="951" customFormat="false" ht="15.75" hidden="false" customHeight="true" outlineLevel="0" collapsed="false">
      <c r="A951" s="248"/>
    </row>
    <row r="952" customFormat="false" ht="15.75" hidden="false" customHeight="true" outlineLevel="0" collapsed="false">
      <c r="A952" s="248"/>
    </row>
    <row r="953" customFormat="false" ht="15.75" hidden="false" customHeight="true" outlineLevel="0" collapsed="false">
      <c r="A953" s="248"/>
    </row>
    <row r="954" customFormat="false" ht="15.75" hidden="false" customHeight="true" outlineLevel="0" collapsed="false">
      <c r="A954" s="248"/>
    </row>
    <row r="955" customFormat="false" ht="15.75" hidden="false" customHeight="true" outlineLevel="0" collapsed="false">
      <c r="A955" s="248"/>
    </row>
    <row r="956" customFormat="false" ht="15.75" hidden="false" customHeight="true" outlineLevel="0" collapsed="false">
      <c r="A956" s="248"/>
    </row>
    <row r="957" customFormat="false" ht="15.75" hidden="false" customHeight="true" outlineLevel="0" collapsed="false">
      <c r="A957" s="248"/>
    </row>
    <row r="958" customFormat="false" ht="15.75" hidden="false" customHeight="true" outlineLevel="0" collapsed="false">
      <c r="A958" s="24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2020-12-17T15:12:00Z</dcterms:created>
  <dc:creator>David Roberts</dc:creator>
  <dc:description/>
  <dc:language>en-CA</dc:language>
  <cp:lastModifiedBy/>
  <dcterms:modified xsi:type="dcterms:W3CDTF">2022-07-21T09:56:14Z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515d617-256d-4284-aedb-1064be1c4b48_ActionId">
    <vt:lpwstr>e24f80e4-8e3a-4f0b-9ed1-532b9011bd6e</vt:lpwstr>
  </property>
  <property fmtid="{D5CDD505-2E9C-101B-9397-08002B2CF9AE}" pid="7" name="MSIP_Label_3515d617-256d-4284-aedb-1064be1c4b48_ContentBits">
    <vt:lpwstr>0</vt:lpwstr>
  </property>
  <property fmtid="{D5CDD505-2E9C-101B-9397-08002B2CF9AE}" pid="8" name="MSIP_Label_3515d617-256d-4284-aedb-1064be1c4b48_Enabled">
    <vt:lpwstr>true</vt:lpwstr>
  </property>
  <property fmtid="{D5CDD505-2E9C-101B-9397-08002B2CF9AE}" pid="9" name="MSIP_Label_3515d617-256d-4284-aedb-1064be1c4b48_Method">
    <vt:lpwstr>Privileged</vt:lpwstr>
  </property>
  <property fmtid="{D5CDD505-2E9C-101B-9397-08002B2CF9AE}" pid="10" name="MSIP_Label_3515d617-256d-4284-aedb-1064be1c4b48_Name">
    <vt:lpwstr>3515d617-256d-4284-aedb-1064be1c4b48</vt:lpwstr>
  </property>
  <property fmtid="{D5CDD505-2E9C-101B-9397-08002B2CF9AE}" pid="11" name="MSIP_Label_3515d617-256d-4284-aedb-1064be1c4b48_SetDate">
    <vt:lpwstr>2021-12-17T21:27:40Z</vt:lpwstr>
  </property>
  <property fmtid="{D5CDD505-2E9C-101B-9397-08002B2CF9AE}" pid="12" name="MSIP_Label_3515d617-256d-4284-aedb-1064be1c4b48_SiteId">
    <vt:lpwstr>6397df10-4595-4047-9c4f-03311282152b</vt:lpwstr>
  </property>
  <property fmtid="{D5CDD505-2E9C-101B-9397-08002B2CF9AE}" pid="13" name="ScaleCrop">
    <vt:bool>0</vt:bool>
  </property>
  <property fmtid="{D5CDD505-2E9C-101B-9397-08002B2CF9AE}" pid="14" name="ShareDoc">
    <vt:bool>0</vt:bool>
  </property>
</Properties>
</file>