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15" windowHeight="13275"/>
  </bookViews>
  <sheets>
    <sheet name="Usage Guidelines" sheetId="1" r:id="rId1"/>
    <sheet name="Process Definitions" sheetId="2" r:id="rId2"/>
    <sheet name="Process  Mapping" sheetId="3" r:id="rId3"/>
    <sheet name="Overall Assessment" sheetId="4" r:id="rId4"/>
    <sheet name="Conformance Criteria" sheetId="5" r:id="rId5"/>
    <sheet name="Qualifiers" sheetId="6" r:id="rId6"/>
    <sheet name="Issue Log" sheetId="7" r:id="rId7"/>
    <sheet name="CAN" sheetId="8" r:id="rId8"/>
    <sheet name="FINTRAC" sheetId="9" r:id="rId9"/>
    <sheet name="US" sheetId="10" r:id="rId10"/>
    <sheet name="UK" sheetId="11" r:id="rId11"/>
    <sheet name="AUS" sheetId="12" r:id="rId12"/>
    <sheet name="EU 1502" sheetId="13" r:id="rId13"/>
    <sheet name="FATF" sheetId="14" r:id="rId14"/>
    <sheet name="PD Translation" sheetId="15" r:id="rId15"/>
    <sheet name="References" sheetId="16" r:id="rId16"/>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Definitions'!$A$3:$J$49</definedName>
    <definedName name="target_lang">'PD Translation'!$C$2</definedName>
    <definedName name="TargetLang">'PD Translation'!$C$2</definedName>
    <definedName name="TRUSTEDPROCESSDEFINITIONS">#REF!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C11" i="14" l="1"/>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646" i="5"/>
  <c r="B645" i="5"/>
  <c r="B634" i="5"/>
  <c r="B633" i="5"/>
  <c r="B629" i="5"/>
  <c r="B628" i="5"/>
  <c r="B611" i="5"/>
  <c r="B610" i="5"/>
  <c r="B603" i="5"/>
  <c r="B602" i="5"/>
  <c r="B594" i="5"/>
  <c r="B593" i="5"/>
  <c r="B589" i="5"/>
  <c r="B588" i="5"/>
  <c r="B577" i="5"/>
  <c r="B576" i="5"/>
  <c r="B546" i="5"/>
  <c r="B545" i="5"/>
  <c r="B538" i="5"/>
  <c r="B537" i="5"/>
  <c r="B529" i="5"/>
  <c r="B528" i="5"/>
  <c r="B510" i="5"/>
  <c r="B509" i="5"/>
  <c r="B495" i="5"/>
  <c r="B494" i="5"/>
  <c r="B475" i="5"/>
  <c r="B474" i="5"/>
  <c r="B459" i="5"/>
  <c r="B458" i="5"/>
  <c r="B445" i="5"/>
  <c r="B444" i="5"/>
  <c r="B411" i="5"/>
  <c r="B410" i="5"/>
  <c r="B394" i="5"/>
  <c r="B393" i="5"/>
  <c r="B358" i="5"/>
  <c r="B357" i="5"/>
  <c r="B342" i="5"/>
  <c r="B341" i="5"/>
  <c r="B299" i="5"/>
  <c r="B298" i="5"/>
  <c r="B286" i="5"/>
  <c r="B285" i="5"/>
  <c r="B274" i="5"/>
  <c r="B273" i="5"/>
  <c r="B259" i="5"/>
  <c r="B258" i="5"/>
  <c r="B249" i="5"/>
  <c r="B248" i="5"/>
  <c r="B244" i="5"/>
  <c r="B243" i="5"/>
  <c r="B237" i="5"/>
  <c r="B236" i="5"/>
  <c r="B225" i="5"/>
  <c r="B224" i="5"/>
  <c r="B220" i="5"/>
  <c r="B219" i="5"/>
  <c r="B211" i="5"/>
  <c r="B210" i="5"/>
  <c r="B201" i="5"/>
  <c r="B200" i="5"/>
  <c r="B193" i="5"/>
  <c r="B192" i="5"/>
  <c r="B184" i="5"/>
  <c r="B183" i="5"/>
  <c r="B171" i="5"/>
  <c r="B170" i="5"/>
  <c r="B162" i="5"/>
  <c r="B161" i="5"/>
  <c r="B145" i="5"/>
  <c r="B144" i="5"/>
  <c r="B140" i="5"/>
  <c r="B139" i="5"/>
  <c r="B129" i="5"/>
  <c r="B128" i="5"/>
  <c r="B114" i="5"/>
  <c r="B113" i="5"/>
  <c r="B105" i="5"/>
  <c r="B104" i="5"/>
  <c r="B86" i="5"/>
  <c r="B85" i="5"/>
  <c r="B68" i="5"/>
  <c r="B67" i="5"/>
  <c r="B54" i="5"/>
  <c r="B53" i="5"/>
  <c r="B47" i="5"/>
  <c r="B46"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J11" i="2"/>
  <c r="J9" i="2"/>
  <c r="J7" i="2"/>
  <c r="A8" i="1"/>
  <c r="A7" i="1"/>
  <c r="A6" i="1"/>
  <c r="E40" i="15"/>
  <c r="B44" i="15"/>
  <c r="C44" i="15"/>
  <c r="E35" i="15"/>
  <c r="C18" i="15"/>
  <c r="E45" i="15"/>
  <c r="D13" i="15"/>
  <c r="C41" i="15"/>
  <c r="E44" i="15"/>
  <c r="B42" i="15"/>
  <c r="E36" i="15"/>
  <c r="C32" i="15"/>
  <c r="D7" i="15"/>
  <c r="C20" i="15"/>
  <c r="C40" i="15"/>
  <c r="C16" i="15"/>
  <c r="C22" i="15"/>
  <c r="E25" i="15"/>
  <c r="C5" i="15"/>
  <c r="C31" i="15"/>
  <c r="B18" i="15"/>
  <c r="B34" i="15"/>
  <c r="B41" i="15"/>
  <c r="E23" i="15"/>
  <c r="B28" i="15"/>
  <c r="B39" i="15"/>
  <c r="E12" i="15"/>
  <c r="D17" i="15"/>
  <c r="D48" i="15"/>
  <c r="B12" i="15"/>
  <c r="B11" i="15"/>
  <c r="E33" i="15"/>
  <c r="D14" i="15"/>
  <c r="E37" i="15"/>
  <c r="D12" i="15"/>
  <c r="C10" i="15"/>
  <c r="B20" i="15"/>
  <c r="E13" i="15"/>
  <c r="D9" i="15"/>
  <c r="B16" i="15"/>
  <c r="D20" i="15"/>
  <c r="D19" i="15"/>
  <c r="E7" i="15"/>
  <c r="E14" i="15"/>
  <c r="D8" i="15"/>
  <c r="B14" i="15"/>
  <c r="C30" i="15"/>
  <c r="E43" i="15"/>
  <c r="B7" i="15"/>
  <c r="B22" i="15"/>
  <c r="B27" i="15"/>
  <c r="C19" i="15"/>
  <c r="D28" i="15"/>
  <c r="C49" i="15"/>
  <c r="E49" i="15"/>
  <c r="D15" i="15"/>
  <c r="C12" i="15"/>
  <c r="C4" i="15"/>
  <c r="B38" i="15"/>
  <c r="B8" i="15"/>
  <c r="D22" i="15"/>
  <c r="D33" i="15"/>
  <c r="C28" i="15"/>
  <c r="B29" i="15"/>
  <c r="E11" i="15"/>
  <c r="D18" i="15"/>
  <c r="E34" i="15"/>
  <c r="B6" i="15"/>
  <c r="E15" i="15"/>
  <c r="D42" i="15"/>
  <c r="C36" i="15"/>
  <c r="E27" i="15"/>
  <c r="B25" i="15"/>
  <c r="C25" i="15"/>
  <c r="C11" i="15"/>
  <c r="B48" i="15"/>
  <c r="B45" i="15"/>
  <c r="C46" i="15"/>
  <c r="B13" i="15"/>
  <c r="D45" i="15"/>
  <c r="C29" i="15"/>
  <c r="C7" i="15"/>
  <c r="B5" i="15"/>
  <c r="C24" i="15"/>
  <c r="E39" i="15"/>
  <c r="B40" i="15"/>
  <c r="E26" i="15"/>
  <c r="D11" i="15"/>
  <c r="B15" i="15"/>
  <c r="D36" i="15"/>
  <c r="C33" i="15"/>
  <c r="E6" i="15"/>
  <c r="B43" i="15"/>
  <c r="B19" i="15"/>
  <c r="D41" i="15"/>
  <c r="E18" i="15"/>
  <c r="B24" i="15"/>
  <c r="C8" i="15"/>
  <c r="B32" i="15"/>
  <c r="D25" i="15"/>
  <c r="D43" i="15"/>
  <c r="D23" i="15"/>
  <c r="D40" i="15"/>
  <c r="E9" i="15"/>
  <c r="C26" i="15"/>
  <c r="B49" i="15"/>
  <c r="E42" i="15"/>
  <c r="C38" i="15"/>
  <c r="E22" i="15"/>
  <c r="C6" i="15"/>
  <c r="D46" i="15"/>
  <c r="E46" i="15"/>
  <c r="B26" i="15"/>
  <c r="E31" i="15"/>
  <c r="E8" i="15"/>
  <c r="B9" i="15"/>
  <c r="B47" i="15"/>
  <c r="D34" i="15"/>
  <c r="C27" i="15"/>
  <c r="C14" i="15"/>
  <c r="D10" i="15"/>
  <c r="E10" i="15"/>
  <c r="C39" i="15"/>
  <c r="D24" i="15"/>
  <c r="B10" i="15"/>
  <c r="C47" i="15"/>
  <c r="E32" i="15"/>
  <c r="B46" i="15"/>
  <c r="E30" i="15"/>
  <c r="B4" i="15"/>
  <c r="E24" i="15"/>
  <c r="C21" i="15"/>
  <c r="B33" i="15"/>
  <c r="D32" i="15"/>
  <c r="E17" i="15"/>
  <c r="D30" i="15"/>
  <c r="C42" i="15"/>
  <c r="D39" i="15"/>
  <c r="B37" i="15"/>
  <c r="C45" i="15"/>
  <c r="C13" i="15"/>
  <c r="E28" i="15"/>
  <c r="B23" i="15"/>
  <c r="D6" i="15"/>
  <c r="C37" i="15"/>
  <c r="D21" i="15"/>
  <c r="D49" i="15"/>
  <c r="B30" i="15"/>
  <c r="C35" i="15"/>
  <c r="C17" i="15"/>
  <c r="E41" i="15"/>
  <c r="D35" i="15"/>
  <c r="D31" i="15"/>
  <c r="B35" i="15"/>
  <c r="B36" i="15"/>
  <c r="B21" i="15"/>
  <c r="D26" i="15"/>
  <c r="C9" i="15"/>
  <c r="E19" i="15"/>
  <c r="E48" i="15"/>
  <c r="B31" i="15"/>
  <c r="C34" i="15"/>
  <c r="B17" i="15"/>
  <c r="C48" i="15"/>
  <c r="D27" i="15"/>
  <c r="C15" i="15"/>
  <c r="C43" i="15"/>
  <c r="D37" i="15"/>
  <c r="E21" i="15"/>
  <c r="C23" i="15"/>
  <c r="D44" i="15"/>
  <c r="E20" i="15"/>
</calcChain>
</file>

<file path=xl/comments1.xml><?xml version="1.0" encoding="utf-8"?>
<comments xmlns="http://schemas.openxmlformats.org/spreadsheetml/2006/main">
  <authors>
    <author/>
  </authors>
  <commentList>
    <comment ref="B104" authorId="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<sst xmlns="http://schemas.openxmlformats.org/spreadsheetml/2006/main" count="4001" uniqueCount="2359">
  <si>
    <t xml:space="preserve">Public Sector Profile of the Pan-Canadian Trust Framework V1.3 -- Assessment Workbook Usage Guidelines </t>
  </si>
  <si>
    <t>Latest Revision Date: 2021-05-10</t>
  </si>
  <si>
    <t>Meaning</t>
  </si>
  <si>
    <t>THIS ASSESSMENT WORKBOOK IS SUBJECT TO THE FOLLOWING:</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</si>
  <si>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</si>
  <si>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</si>
  <si>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</si>
  <si>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</si>
  <si>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</si>
  <si>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Process Mapping</t>
  </si>
  <si>
    <t>Overall Assessment</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</si>
  <si>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</si>
  <si>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</si>
  <si>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</si>
  <si>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</si>
  <si>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</si>
  <si>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</si>
  <si>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</si>
  <si>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</si>
  <si>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</si>
  <si>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</si>
  <si>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</si>
  <si>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</si>
  <si>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</si>
  <si>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</si>
  <si>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</si>
  <si>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</si>
  <si>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</si>
  <si>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</si>
  <si>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</si>
  <si>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</si>
  <si>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</si>
  <si>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</si>
  <si>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</si>
  <si>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</si>
  <si>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</si>
  <si>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</si>
  <si>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</si>
  <si>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</si>
  <si>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</si>
  <si>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</si>
  <si>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</si>
  <si>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</si>
  <si>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</si>
  <si>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CIOSC Standard</t>
  </si>
  <si>
    <t>Discovery Questions</t>
  </si>
  <si>
    <t>Additonal Guidance</t>
  </si>
  <si>
    <t>ID</t>
  </si>
  <si>
    <t>Process Name</t>
  </si>
  <si>
    <t>Process Description</t>
  </si>
  <si>
    <t>Input State</t>
  </si>
  <si>
    <t>Output State</t>
  </si>
  <si>
    <t>Section</t>
  </si>
  <si>
    <t>Outcomes</t>
  </si>
  <si>
    <t>Activites and Tasks</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</si>
  <si>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</si>
  <si>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</si>
  <si>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</si>
  <si>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</si>
  <si>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</si>
  <si>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</si>
  <si>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</si>
  <si>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</si>
  <si>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</si>
  <si>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</si>
  <si>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t>5.1</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</si>
  <si>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</si>
  <si>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</si>
  <si>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</si>
  <si>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</si>
  <si>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</si>
  <si>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</si>
  <si>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t>5.2</t>
  </si>
  <si>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</si>
  <si>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</si>
  <si>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</si>
  <si>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</si>
  <si>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</si>
  <si>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</si>
  <si>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</si>
  <si>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</si>
  <si>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t>IDIV</t>
  </si>
  <si>
    <t>Identity Information Validation</t>
  </si>
  <si>
    <t xml:space="preserve">Identity Information Validation is the process of confirming the accuracy of identity information about a Subject as established by the Issuer. </t>
  </si>
  <si>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</si>
  <si>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</si>
  <si>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</si>
  <si>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</si>
  <si>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</si>
  <si>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 xml:space="preserve">Identity Resolution is the process of establishing the uniqueness of a Subject within a program/service population through the use of identity information. </t>
  </si>
  <si>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</si>
  <si>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</si>
  <si>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</si>
  <si>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</si>
  <si>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</si>
  <si>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program/service population that may be relied on by others for subsequent programs, services, and activities.</t>
  </si>
  <si>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</si>
  <si>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</si>
  <si>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</si>
  <si>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</si>
  <si>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</si>
  <si>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</si>
  <si>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</si>
  <si>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</si>
  <si>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</si>
  <si>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</si>
  <si>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</si>
  <si>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t>5.8</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</si>
  <si>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</si>
  <si>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</si>
  <si>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t>IDMA</t>
  </si>
  <si>
    <t>Identity Maintenance</t>
  </si>
  <si>
    <t>Identity Maintenance is the process of ensuring that a Subject’s identity information is accurate, complete, and up-to-date.</t>
  </si>
  <si>
    <t>5.9</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</si>
  <si>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</si>
  <si>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</si>
  <si>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</si>
  <si>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</si>
  <si>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</si>
  <si>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t>5.10</t>
  </si>
  <si>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</si>
  <si>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</si>
  <si>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</si>
  <si>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</si>
  <si>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</si>
  <si>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</si>
  <si>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</si>
  <si>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</si>
  <si>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t>5.11</t>
  </si>
  <si>
    <t>REED</t>
  </si>
  <si>
    <t>Relationship Evidence Determination</t>
  </si>
  <si>
    <t>Relationship Evidence Determination is the process of determining the acceptable evidence of a relationship (whether physical or electronic).</t>
  </si>
  <si>
    <t>5.12</t>
  </si>
  <si>
    <t>REEA</t>
  </si>
  <si>
    <t>Relationship Evidence Acceptance</t>
  </si>
  <si>
    <t xml:space="preserve">Relationship Evidence Acceptance is the process of confirming that the evidence of a relationship presented (whether physical or electronic) is acceptable. </t>
  </si>
  <si>
    <t>5.13</t>
  </si>
  <si>
    <t>REIV</t>
  </si>
  <si>
    <t>Relationship Information Validation</t>
  </si>
  <si>
    <t xml:space="preserve">Relationship Information Validation is the process of confirming the accuracy of information about a relationship between two or more Subjects as established by the Issuer. </t>
  </si>
  <si>
    <t>5.14</t>
  </si>
  <si>
    <t>RERE</t>
  </si>
  <si>
    <t>Relationship Resolution</t>
  </si>
  <si>
    <t>Relationship Resolution is the process of establishing the uniqueness of a relationship instance within a program/service population through the use of relationship information and identity information.</t>
  </si>
  <si>
    <t>5.15</t>
  </si>
  <si>
    <t>REES</t>
  </si>
  <si>
    <t>Relationship Establishment</t>
  </si>
  <si>
    <t>Relationship Establishment is the process of creating a record of a relationship between two or more Subjects.</t>
  </si>
  <si>
    <t>5.16</t>
  </si>
  <si>
    <t>REVE</t>
  </si>
  <si>
    <t>Relationship Verification</t>
  </si>
  <si>
    <t>Relationship Verification is the process of confirming that the relationship information is under the control of the Subjects.</t>
  </si>
  <si>
    <t>5.17</t>
  </si>
  <si>
    <t>RECO</t>
  </si>
  <si>
    <t>Relationship Continuity</t>
  </si>
  <si>
    <t>Relationship Continuity is the process of dynamically confirming that a relationship between two or more Subjects has a continuous existence over time.</t>
  </si>
  <si>
    <t>5.18</t>
  </si>
  <si>
    <t>REMA</t>
  </si>
  <si>
    <t>Relationship Maintenance</t>
  </si>
  <si>
    <t>Relationship Maintenance is the process of ensuring that the information about a relationship between two or more Subjects is accurate, complete, and up-to-date.</t>
  </si>
  <si>
    <t>5.19</t>
  </si>
  <si>
    <t>RESU</t>
  </si>
  <si>
    <t>Relationship Suspension</t>
  </si>
  <si>
    <t xml:space="preserve">Relationship Suspension is the process of flagging a record of a relationship as temporarily no longer in effect. </t>
  </si>
  <si>
    <t>5.20</t>
  </si>
  <si>
    <t>RERI</t>
  </si>
  <si>
    <t>Relationship Reinstatement</t>
  </si>
  <si>
    <t>Relationship Reinstatement is the process of transforming a suspended relationship back to an active state.</t>
  </si>
  <si>
    <t>5.21</t>
  </si>
  <si>
    <t>RERV</t>
  </si>
  <si>
    <t>Relationship Revocation</t>
  </si>
  <si>
    <t>Relationship Revocation is the process of flagging a record of a relationship as no longer in effect.</t>
  </si>
  <si>
    <t>5.22</t>
  </si>
  <si>
    <t>CRDG</t>
  </si>
  <si>
    <t>Credential Domain General</t>
  </si>
  <si>
    <t>General requirements for the credential domain atomic processes</t>
  </si>
  <si>
    <t>####</t>
  </si>
  <si>
    <t xml:space="preserve">Credential Claims Binding
** Formerly: Credential Identity Binding **
** This atomic process has been deleted ** </t>
  </si>
  <si>
    <t>Credential Claims Binding is the process of associating a Credential with one or more Claims about one or more Subjects.</t>
  </si>
  <si>
    <t xml:space="preserve">As a result of the successful implementation of the Credential Claims Binding process, an issued Credential has been uniquely associated with the Claims about one or more Subjects
</t>
  </si>
  <si>
    <t>The organization shall define its processes for Identity Linking, Identity Verification, Identity Evidence Determination, Identity Continuity, Credential Suspension, Credential Recovery, and Credential Revocation  to meet the Credential Claims Binding Outcomes</t>
  </si>
  <si>
    <t>CRIS</t>
  </si>
  <si>
    <t>Credential Issuance</t>
  </si>
  <si>
    <t>Credential Issuance is the process of creating a Credential from a set of Claims and assigning the Credential to a Holder.</t>
  </si>
  <si>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</si>
  <si>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</si>
  <si>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</si>
  <si>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</si>
  <si>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</si>
  <si>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</si>
  <si>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</si>
  <si>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</si>
  <si>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</si>
  <si>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</si>
  <si>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</si>
  <si>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</si>
  <si>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</si>
  <si>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</si>
  <si>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</si>
  <si>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</si>
  <si>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</si>
  <si>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</si>
  <si>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</si>
  <si>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Credential Maintenance is the process of updating the credential attributes (e.g., expiry date, status of the credential) of an issued Credential.</t>
  </si>
  <si>
    <t>CRSU</t>
  </si>
  <si>
    <t>Credential Suspension</t>
  </si>
  <si>
    <t xml:space="preserve">Credential Suspension is the process of transforming an issued Credential into a suspended Credential by flagging the issued Credential as temporarily unusable. </t>
  </si>
  <si>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</si>
  <si>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</si>
  <si>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</si>
  <si>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</si>
  <si>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</si>
  <si>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</si>
  <si>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</si>
  <si>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</si>
  <si>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</si>
  <si>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</si>
  <si>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</si>
  <si>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</si>
  <si>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</si>
  <si>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</si>
  <si>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</si>
  <si>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</si>
  <si>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</si>
  <si>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</si>
  <si>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</si>
  <si>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</si>
  <si>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</si>
  <si>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</si>
  <si>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</si>
  <si>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</si>
  <si>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</si>
  <si>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</si>
  <si>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</si>
  <si>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</si>
  <si>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</si>
  <si>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</si>
  <si>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</si>
  <si>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</si>
  <si>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</si>
  <si>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</si>
  <si>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</si>
  <si>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</si>
  <si>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</si>
  <si>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</si>
  <si>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</si>
  <si>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</si>
  <si>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</si>
  <si>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</si>
  <si>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</si>
  <si>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</si>
  <si>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</si>
  <si>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</si>
  <si>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</si>
  <si>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</si>
  <si>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</si>
  <si>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</si>
  <si>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</si>
  <si>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</si>
  <si>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</si>
  <si>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</si>
  <si>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</si>
  <si>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</si>
  <si>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</si>
  <si>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</si>
  <si>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</si>
  <si>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</si>
  <si>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</si>
  <si>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t>5.39</t>
  </si>
  <si>
    <t>SICH</t>
  </si>
  <si>
    <t>Signature Checking</t>
  </si>
  <si>
    <t xml:space="preserve">Signature Checking is the process of confirming that the signature is valid.  </t>
  </si>
  <si>
    <t>5.40</t>
  </si>
  <si>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</si>
  <si>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</si>
  <si>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</si>
  <si>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</si>
  <si>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</si>
  <si>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</si>
  <si>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</si>
  <si>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</si>
  <si>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</si>
  <si>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</si>
  <si>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</si>
  <si>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</si>
  <si>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</si>
  <si>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</si>
  <si>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</si>
  <si>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</si>
  <si>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</si>
  <si>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</si>
  <si>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</si>
  <si>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</si>
  <si>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</si>
  <si>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</si>
  <si>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</si>
  <si>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</si>
  <si>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</si>
  <si>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</si>
  <si>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</si>
  <si>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</si>
  <si>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</si>
  <si>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</si>
  <si>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</si>
  <si>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</si>
  <si>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</si>
  <si>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</si>
  <si>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CC ID X-REF</t>
  </si>
  <si>
    <t>Working Notes</t>
  </si>
  <si>
    <t>Assessment</t>
  </si>
  <si>
    <t>Conditions / Observations / Recommendations</t>
  </si>
  <si>
    <t>Description</t>
  </si>
  <si>
    <t>PSP PCTF
Version 1.3</t>
  </si>
  <si>
    <t>PSP PCTF
Version 1.2</t>
  </si>
  <si>
    <t>PSP PCTF
Version 1.1</t>
  </si>
  <si>
    <t>PSP PCTF
Version 1.0</t>
  </si>
  <si>
    <t>PSP PCTF
Alpha</t>
  </si>
  <si>
    <t>TFEC</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</si>
  <si>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</si>
  <si>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</si>
  <si>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</si>
  <si>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</si>
  <si>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</si>
  <si>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</si>
  <si>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</si>
  <si>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</si>
  <si>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</si>
  <si>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</si>
  <si>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</si>
  <si>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</si>
  <si>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</si>
  <si>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</si>
  <si>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</si>
  <si>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</si>
  <si>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</si>
  <si>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</si>
  <si>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</si>
  <si>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</si>
  <si>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</si>
  <si>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</si>
  <si>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</si>
  <si>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</si>
  <si>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</si>
  <si>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</si>
  <si>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</si>
  <si>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</si>
  <si>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</si>
  <si>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</si>
  <si>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</si>
  <si>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</si>
  <si>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</si>
  <si>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</si>
  <si>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</si>
  <si>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</si>
  <si>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</si>
  <si>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</si>
  <si>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</si>
  <si>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</si>
  <si>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</si>
  <si>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</si>
  <si>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</si>
  <si>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</si>
  <si>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</si>
  <si>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provide a list of the applicable identity management controls, standards, and guidelines that are in effect.</t>
  </si>
  <si>
    <t>IDDG.04</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</si>
  <si>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</si>
  <si>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 xml:space="preserve">The entity under assessment MUST demonstrate the equivalency of the applicable identity management controls, standards, and guidelines to those used by the assessor. </t>
  </si>
  <si>
    <t>IDDG.05</t>
  </si>
  <si>
    <t>IDES.3</t>
  </si>
  <si>
    <t>IDES-3</t>
  </si>
  <si>
    <t>VP-IESU-3</t>
  </si>
  <si>
    <t>VP-ESTAB-3</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</si>
  <si>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</si>
  <si>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</si>
  <si>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</si>
  <si>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IDES.4</t>
  </si>
  <si>
    <t>IDES-4</t>
  </si>
  <si>
    <t>VP-ESTAB-4</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</si>
  <si>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</si>
  <si>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detect the misuse of the identity information of a person.</t>
  </si>
  <si>
    <t>IDDG.07</t>
  </si>
  <si>
    <t>The entity under assessment SHOULD ensure that identity information validation of acceptable information providers who are persons, meets or exceeds the requirements applicable to the IP1 (for persons) qualifier in Identity Information Validation.</t>
  </si>
  <si>
    <t>IDDG.08</t>
  </si>
  <si>
    <t>The entity under assessment MUST ensure that identity information validation of acceptable information providers who are persons, meets or exceeds the requirements applicable to the IP2 (for persons) qualifier in Identity Information Validation.</t>
  </si>
  <si>
    <t>IDDG.09</t>
  </si>
  <si>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</si>
  <si>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</si>
  <si>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</si>
  <si>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</si>
  <si>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IDSP.9</t>
  </si>
  <si>
    <t>IDSP-9</t>
  </si>
  <si>
    <t>VP-BASE-9</t>
  </si>
  <si>
    <t>VP-BASE-8</t>
  </si>
  <si>
    <r>
      <rPr>
        <sz val="12"/>
        <color rgb="FF000000"/>
        <rFont val="Calibri"/>
      </rPr>
      <t xml:space="preserve">IP1,IP2,IP3 </t>
    </r>
    <r>
      <rPr>
        <b/>
        <sz val="12"/>
        <color rgb="FF000000"/>
        <rFont val="Calibri"/>
      </rPr>
      <t>AND</t>
    </r>
    <r>
      <rPr>
        <sz val="12"/>
        <color rgb="FF000000"/>
        <rFont val="Calibri"/>
      </rPr>
      <t xml:space="preserve">
PFID</t>
    </r>
  </si>
  <si>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</si>
  <si>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Obsolete Conformance Criteria</t>
  </si>
  <si>
    <t>IDSP.2</t>
  </si>
  <si>
    <t>IDSP-2</t>
  </si>
  <si>
    <t>VP-BASE-2</t>
  </si>
  <si>
    <t>VP-BASE-2
VO-BASE-2</t>
  </si>
  <si>
    <t>IDSP.5</t>
  </si>
  <si>
    <t>IDSP-5</t>
  </si>
  <si>
    <t>VP-BASE-7
VO-BASE-4</t>
  </si>
  <si>
    <t>IDSP.4</t>
  </si>
  <si>
    <t>IDSP-4</t>
  </si>
  <si>
    <t>VP-BASE-6</t>
  </si>
  <si>
    <t>VP-BASE-5</t>
  </si>
  <si>
    <t>IDSP.3</t>
  </si>
  <si>
    <t>IDSP-3</t>
  </si>
  <si>
    <t>VP-BASE-7</t>
  </si>
  <si>
    <t>IDSP.1</t>
  </si>
  <si>
    <t>IDSP-1</t>
  </si>
  <si>
    <t>VP-BASE-1</t>
  </si>
  <si>
    <t>VP-BASE-1
VO-BASE-1</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</si>
  <si>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</si>
  <si>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t>
    </r>
  </si>
  <si>
    <t>IDID.01</t>
  </si>
  <si>
    <t>IIDE.2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</si>
  <si>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</si>
  <si>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</si>
  <si>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</si>
  <si>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</si>
  <si>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</si>
  <si>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IDID.03</t>
  </si>
  <si>
    <t>IIDE.1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</si>
  <si>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</si>
  <si>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</si>
  <si>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</si>
  <si>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r>
      <rPr>
        <b/>
        <sz val="12"/>
        <color theme="1"/>
        <rFont val="Calibri"/>
      </rPr>
      <t>Related Process(es)</t>
    </r>
    <r>
      <rPr>
        <sz val="12"/>
        <color theme="1"/>
        <rFont val="Calibri"/>
      </rPr>
      <t>:
    Identity Domain General</t>
    </r>
  </si>
  <si>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</si>
  <si>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</si>
  <si>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</si>
  <si>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</si>
  <si>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rPr>
      <t xml:space="preserve">IP1,IP2,IP3 </t>
    </r>
    <r>
      <rPr>
        <b/>
        <sz val="12"/>
        <color rgb="FF000000"/>
        <rFont val="Calibri"/>
      </rPr>
      <t xml:space="preserve">AND 
</t>
    </r>
    <r>
      <rPr>
        <sz val="12"/>
        <color rgb="FF000000"/>
        <rFont val="Calibri"/>
      </rPr>
      <t>IO1,IO2,IO3</t>
    </r>
  </si>
  <si>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</si>
  <si>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</si>
  <si>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IDED.1</t>
  </si>
  <si>
    <t>VP-SOUR-1</t>
  </si>
  <si>
    <r>
      <rPr>
        <sz val="12"/>
        <color rgb="FF000000"/>
        <rFont val="Calibri"/>
      </rPr>
      <t xml:space="preserve">IP1,IP2,IP3 </t>
    </r>
    <r>
      <rPr>
        <b/>
        <sz val="12"/>
        <color rgb="FF000000"/>
        <rFont val="Calibri"/>
      </rPr>
      <t xml:space="preserve">AND 
</t>
    </r>
    <r>
      <rPr>
        <sz val="12"/>
        <color rgb="FF000000"/>
        <rFont val="Calibri"/>
      </rPr>
      <t>IO1,IO2,IO3</t>
    </r>
  </si>
  <si>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</si>
  <si>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</si>
  <si>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IDED.2</t>
  </si>
  <si>
    <t>VP-SOUR-2</t>
  </si>
  <si>
    <r>
      <rPr>
        <sz val="12"/>
        <color rgb="FF000000"/>
        <rFont val="Calibri"/>
      </rPr>
      <t xml:space="preserve">IP1,IP2,IP3 </t>
    </r>
    <r>
      <rPr>
        <b/>
        <sz val="12"/>
        <color rgb="FF000000"/>
        <rFont val="Calibri"/>
      </rPr>
      <t xml:space="preserve">AND 
</t>
    </r>
    <r>
      <rPr>
        <sz val="12"/>
        <color rgb="FF000000"/>
        <rFont val="Calibri"/>
      </rPr>
      <t>IO1,IO2,IO3</t>
    </r>
  </si>
  <si>
    <t>For evidence of contextual identity, the entity under assessment MAY rely on a recognized independent accreditation of an authoritative source instead of conducting their own assessment.</t>
  </si>
  <si>
    <t>IDED.05</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</si>
  <si>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</si>
  <si>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identify the acceptable information providers from which evidence of contextual or foundational identity will be accepted.</t>
  </si>
  <si>
    <t>IDED.3</t>
  </si>
  <si>
    <t>VP-SOUR-3</t>
  </si>
  <si>
    <t>IDED.4</t>
  </si>
  <si>
    <t>VP-SOUR-4</t>
  </si>
  <si>
    <t>IDED.5</t>
  </si>
  <si>
    <t>VP-SOUR-5</t>
  </si>
  <si>
    <t>IDED.6</t>
  </si>
  <si>
    <t>VP-SOUR-6</t>
  </si>
  <si>
    <r>
      <rPr>
        <b/>
        <sz val="12"/>
        <color theme="1"/>
        <rFont val="Calibri"/>
      </rPr>
      <t>Precursor Process(es):</t>
    </r>
    <r>
      <rPr>
        <sz val="12"/>
        <color theme="1"/>
        <rFont val="Calibri"/>
      </rPr>
      <t xml:space="preserve">
    Identity Evidence Determination</t>
    </r>
  </si>
  <si>
    <r>
      <rPr>
        <b/>
        <sz val="12"/>
        <color theme="1"/>
        <rFont val="Calibri"/>
      </rPr>
      <t>Related Process(es)</t>
    </r>
    <r>
      <rPr>
        <sz val="12"/>
        <color theme="1"/>
        <rFont val="Calibri"/>
      </rPr>
      <t>:
    Identity Domain General</t>
    </r>
  </si>
  <si>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</si>
  <si>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</si>
  <si>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</si>
  <si>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IDEA.02</t>
  </si>
  <si>
    <t>IDVL.1</t>
  </si>
  <si>
    <t>EVAL-1</t>
  </si>
  <si>
    <t>VP-EVID-1</t>
  </si>
  <si>
    <r>
      <rPr>
        <sz val="12"/>
        <color rgb="FF000000"/>
        <rFont val="Calibri"/>
      </rPr>
      <t xml:space="preserve">IP1 </t>
    </r>
    <r>
      <rPr>
        <b/>
        <sz val="12"/>
        <color rgb="FF000000"/>
        <rFont val="Calibri"/>
      </rPr>
      <t xml:space="preserve">AND 
</t>
    </r>
    <r>
      <rPr>
        <sz val="12"/>
        <color rgb="FF000000"/>
        <rFont val="Calibri"/>
      </rPr>
      <t>IO1</t>
    </r>
  </si>
  <si>
    <t>The entity under assessment MUST NOT restrict what is provided as evidence of identity.</t>
  </si>
  <si>
    <t>IDEA.03</t>
  </si>
  <si>
    <t>IDVL.2</t>
  </si>
  <si>
    <t>EVAL-2</t>
  </si>
  <si>
    <t>VP-EVID-2</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</si>
  <si>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</si>
  <si>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</si>
  <si>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IDEA.04</t>
  </si>
  <si>
    <t>IDVL.3</t>
  </si>
  <si>
    <t>EVAL-3</t>
  </si>
  <si>
    <t>VP-EVID-3</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</si>
  <si>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</si>
  <si>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</si>
  <si>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IDEA.05</t>
  </si>
  <si>
    <t>IDVL.5</t>
  </si>
  <si>
    <t>EVAL-5</t>
  </si>
  <si>
    <t>VP-EVID-4</t>
  </si>
  <si>
    <r>
      <rPr>
        <sz val="12"/>
        <color rgb="FF000000"/>
        <rFont val="Calibri"/>
      </rPr>
      <t xml:space="preserve">IP2,IP3 </t>
    </r>
    <r>
      <rPr>
        <b/>
        <sz val="12"/>
        <color rgb="FF000000"/>
        <rFont val="Calibri"/>
      </rPr>
      <t xml:space="preserve">AND 
</t>
    </r>
    <r>
      <rPr>
        <sz val="12"/>
        <color rgb="FF000000"/>
        <rFont val="Calibri"/>
      </rPr>
      <t xml:space="preserve">IO2,IO3 </t>
    </r>
  </si>
  <si>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</si>
  <si>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IDEA.06</t>
  </si>
  <si>
    <t>IDVL.6</t>
  </si>
  <si>
    <t>EVAL-6</t>
  </si>
  <si>
    <t>VP-EVID-5</t>
  </si>
  <si>
    <r>
      <rPr>
        <sz val="12"/>
        <color rgb="FF000000"/>
        <rFont val="Calibri"/>
      </rPr>
      <t xml:space="preserve">IP3 </t>
    </r>
    <r>
      <rPr>
        <b/>
        <sz val="12"/>
        <color rgb="FF000000"/>
        <rFont val="Calibri"/>
      </rPr>
      <t xml:space="preserve">AND 
</t>
    </r>
    <r>
      <rPr>
        <sz val="12"/>
        <color rgb="FF000000"/>
        <rFont val="Calibri"/>
      </rPr>
      <t>IO3</t>
    </r>
  </si>
  <si>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</si>
  <si>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IDEA.07</t>
  </si>
  <si>
    <t>IDVE.4</t>
  </si>
  <si>
    <t>IDVE-1</t>
  </si>
  <si>
    <t>VP-VERIF-5</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</si>
  <si>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</si>
  <si>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</si>
  <si>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IDVL.4</t>
  </si>
  <si>
    <t>EVAL-4</t>
  </si>
  <si>
    <t>VP-VALID-7</t>
  </si>
  <si>
    <t>VP-VALID-8</t>
  </si>
  <si>
    <t>VP-VALID-9</t>
  </si>
  <si>
    <t>VP-VALID-10</t>
  </si>
  <si>
    <t>VP-VALID-11</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</si>
  <si>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</si>
  <si>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t>
    </r>
  </si>
  <si>
    <t>IDIV.01</t>
  </si>
  <si>
    <t>IDVA.1</t>
  </si>
  <si>
    <t>IDVA-3</t>
  </si>
  <si>
    <t>VP-IDVA-1</t>
  </si>
  <si>
    <t>VP-VALID-3</t>
  </si>
  <si>
    <r>
      <rPr>
        <sz val="12"/>
        <color rgb="FF000000"/>
        <rFont val="Calibri"/>
      </rPr>
      <t xml:space="preserve">IP1 </t>
    </r>
    <r>
      <rPr>
        <b/>
        <sz val="12"/>
        <color rgb="FF000000"/>
        <rFont val="Calibri"/>
      </rPr>
      <t xml:space="preserve">AND 
</t>
    </r>
    <r>
      <rPr>
        <sz val="12"/>
        <color rgb="FF000000"/>
        <rFont val="Calibri"/>
      </rPr>
      <t>IO1</t>
    </r>
  </si>
  <si>
    <t>The entity under assessment MAY accept assertions of identity information made by an entity about a Subject.</t>
  </si>
  <si>
    <t>IDIV.02</t>
  </si>
  <si>
    <t>IDVA.2</t>
  </si>
  <si>
    <t>IDVA-5</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</si>
  <si>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</si>
  <si>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evidence of identity has a defined validity period.</t>
  </si>
  <si>
    <t>IDIV.03</t>
  </si>
  <si>
    <t>IDVA.4</t>
  </si>
  <si>
    <t>IDVA-7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</si>
  <si>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</si>
  <si>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</si>
  <si>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IDIV.04</t>
  </si>
  <si>
    <t>IDVA.6</t>
  </si>
  <si>
    <t>IDVA-1</t>
  </si>
  <si>
    <t>VP-IDVA-2</t>
  </si>
  <si>
    <t>VP-VALID-1</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</si>
  <si>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</si>
  <si>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assertions of identity information made by an entity about a Subject acceptably match all instances of evidence of identity (foundational and/or contextual) provided by the Holder.</t>
  </si>
  <si>
    <t>IDIV.05</t>
  </si>
  <si>
    <t>IDVA.7</t>
  </si>
  <si>
    <t>IDVA-2</t>
  </si>
  <si>
    <t>VP-IDVA-3</t>
  </si>
  <si>
    <t>VP-VALID-12
VO-OIDVA-2</t>
  </si>
  <si>
    <r>
      <rPr>
        <sz val="12"/>
        <color rgb="FF000000"/>
        <rFont val="Calibri"/>
      </rPr>
      <t xml:space="preserve">IP2 </t>
    </r>
    <r>
      <rPr>
        <b/>
        <sz val="12"/>
        <color rgb="FF000000"/>
        <rFont val="Calibri"/>
      </rPr>
      <t xml:space="preserve">AND 
</t>
    </r>
    <r>
      <rPr>
        <sz val="12"/>
        <color rgb="FF000000"/>
        <rFont val="Calibri"/>
      </rPr>
      <t>IO2</t>
    </r>
  </si>
  <si>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</si>
  <si>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</si>
  <si>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IDVA.8</t>
  </si>
  <si>
    <t>IDVA-10</t>
  </si>
  <si>
    <t>VP-IDVA-4</t>
  </si>
  <si>
    <t>VP-VALID-13
VO-OIDVA-1</t>
  </si>
  <si>
    <r>
      <rPr>
        <sz val="12"/>
        <color rgb="FF000000"/>
        <rFont val="Calibri"/>
      </rPr>
      <t xml:space="preserve">IP3 </t>
    </r>
    <r>
      <rPr>
        <b/>
        <sz val="12"/>
        <color rgb="FF000000"/>
        <rFont val="Calibri"/>
      </rPr>
      <t xml:space="preserve">AND 
</t>
    </r>
    <r>
      <rPr>
        <sz val="12"/>
        <color rgb="FF000000"/>
        <rFont val="Calibri"/>
      </rPr>
      <t>IO3</t>
    </r>
  </si>
  <si>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</si>
  <si>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IDVA.3</t>
  </si>
  <si>
    <t>IDVA-6</t>
  </si>
  <si>
    <t>VP-VALID-14</t>
  </si>
  <si>
    <t>IDVA.5</t>
  </si>
  <si>
    <t>IDVA-8</t>
  </si>
  <si>
    <t>IDVA.9</t>
  </si>
  <si>
    <t>IDVA-11</t>
  </si>
  <si>
    <t>IDVA.10</t>
  </si>
  <si>
    <t>IDVA-12</t>
  </si>
  <si>
    <t>VP-IDVA-15</t>
  </si>
  <si>
    <t>IDVA.11</t>
  </si>
  <si>
    <t>IDVA-13</t>
  </si>
  <si>
    <t>IDVA.12</t>
  </si>
  <si>
    <t>IDVA-4</t>
  </si>
  <si>
    <t>VP-VALID-4</t>
  </si>
  <si>
    <t>VP-VALID-5</t>
  </si>
  <si>
    <t>VP-VALID-6</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</si>
  <si>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</si>
  <si>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
    Identity Information Validation</t>
    </r>
  </si>
  <si>
    <t>IDRE.01</t>
  </si>
  <si>
    <t>IDRE.2</t>
  </si>
  <si>
    <t>IDRE-2</t>
  </si>
  <si>
    <t>VP-IDIR-2</t>
  </si>
  <si>
    <t>VP-RESO-2
VO-OIDRE-2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</si>
  <si>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</si>
  <si>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 identity information provided uniquely resolves to only one entity within its program/service population.</t>
  </si>
  <si>
    <t>IDRE.1</t>
  </si>
  <si>
    <t>IDRE-1</t>
  </si>
  <si>
    <t>VP-IDIR-1</t>
  </si>
  <si>
    <t>VP-RESO-1
VO-OIDRE-1</t>
  </si>
  <si>
    <t>IDRE.3</t>
  </si>
  <si>
    <t>VP-RESO-3</t>
  </si>
  <si>
    <t>IDRE.4</t>
  </si>
  <si>
    <t>IDRE-4</t>
  </si>
  <si>
    <t>VP-RESO-4</t>
  </si>
  <si>
    <r>
      <rPr>
        <b/>
        <sz val="12"/>
        <color theme="1"/>
        <rFont val="Calibri"/>
      </rPr>
      <t>Precursor Process(es):</t>
    </r>
    <r>
      <rPr>
        <sz val="12"/>
        <color theme="1"/>
        <rFont val="Calibri"/>
      </rPr>
      <t xml:space="preserve">
    Identity Evidence Acceptance
    Identity Information Validation
    Identity Resolution</t>
    </r>
  </si>
  <si>
    <r>
      <rPr>
        <b/>
        <sz val="12"/>
        <color theme="1"/>
        <rFont val="Calibri"/>
      </rPr>
      <t>Related Process(es)</t>
    </r>
    <r>
      <rPr>
        <sz val="12"/>
        <color theme="1"/>
        <rFont val="Calibri"/>
      </rPr>
      <t>:
    Identity Domain General</t>
    </r>
  </si>
  <si>
    <t>IDES.01</t>
  </si>
  <si>
    <t>IDSP.6</t>
  </si>
  <si>
    <t>IDSP-6</t>
  </si>
  <si>
    <t>VP-BASE-3</t>
  </si>
  <si>
    <t>VP-BASE-3
VO-BASE-3</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</si>
  <si>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</si>
  <si>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</si>
  <si>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IDES.02</t>
  </si>
  <si>
    <t>IDSP.7</t>
  </si>
  <si>
    <t>IDSP-7</t>
  </si>
  <si>
    <t>VP-BASE-4</t>
  </si>
  <si>
    <t>VP-BASE-4
VO-BASE-3</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</si>
  <si>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</si>
  <si>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</si>
  <si>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</si>
  <si>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</si>
  <si>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</si>
  <si>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</si>
  <si>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IDSP.8</t>
  </si>
  <si>
    <t>IDSP-8 [L3]</t>
  </si>
  <si>
    <t>VP-BASE-5 [L3]</t>
  </si>
  <si>
    <t>VO-BASE-3</t>
  </si>
  <si>
    <t>PFID,OFID</t>
  </si>
  <si>
    <t>The entity under assessment MUST be a provincial or territorial vital statistics registrar, IRCC, a provincial or territorial business registrar, or Corporations Canada.</t>
  </si>
  <si>
    <t>IDES.05</t>
  </si>
  <si>
    <t>IDES.1</t>
  </si>
  <si>
    <t>IDES-1</t>
  </si>
  <si>
    <t>VP-IEFO-1
VP-IESU-1</t>
  </si>
  <si>
    <t>VP-ESTAB-2
VO-OIDES-1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</si>
  <si>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</si>
  <si>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ensure that the creation of the record of contextual identity is confirmed by and referenceable to a relevant event or activity.</t>
  </si>
  <si>
    <t>IDES.06</t>
  </si>
  <si>
    <t>IDES.5</t>
  </si>
  <si>
    <t>IDES-5 [L3]</t>
  </si>
  <si>
    <t>VP-IEFO-2</t>
  </si>
  <si>
    <t>VO-OIDES-2</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</si>
  <si>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</si>
  <si>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</si>
  <si>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</si>
  <si>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</si>
  <si>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</si>
  <si>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</si>
  <si>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IDES.2</t>
  </si>
  <si>
    <t>IDES-2</t>
  </si>
  <si>
    <t>VP-IESU-2</t>
  </si>
  <si>
    <t>VO-OIDES-3</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</si>
  <si>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</si>
  <si>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</si>
  <si>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</si>
  <si>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</si>
  <si>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</si>
  <si>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</si>
  <si>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IDES.6</t>
  </si>
  <si>
    <t>VP-IEFO-3</t>
  </si>
  <si>
    <t>VO-OIDES-4</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</si>
  <si>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</si>
  <si>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</si>
  <si>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</si>
  <si>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</si>
  <si>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</si>
  <si>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</si>
  <si>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IDVE.01</t>
  </si>
  <si>
    <t>IDVE.1</t>
  </si>
  <si>
    <t>IDVE-3</t>
  </si>
  <si>
    <t>VP-VERIF-1
VO-OIDVE-1</t>
  </si>
  <si>
    <t>IP1</t>
  </si>
  <si>
    <t xml:space="preserve">There is no requirement that the entity under assessment confirm that the identity information of a person is under the control of the Subject. </t>
  </si>
  <si>
    <t>IDVE.02</t>
  </si>
  <si>
    <t>IDVE.2</t>
  </si>
  <si>
    <t>IDVE-2</t>
  </si>
  <si>
    <t>VP-IDVE-1</t>
  </si>
  <si>
    <t>VP-VERIF-2
VO-OIDVE-2</t>
  </si>
  <si>
    <t>IP2</t>
  </si>
  <si>
    <t>The entity under assessment SHOULD use appropriate methods to confirm that the identity information of a person is under the control of the Subject.</t>
  </si>
  <si>
    <t>IDVE.03</t>
  </si>
  <si>
    <t>IDVE.3</t>
  </si>
  <si>
    <t>IDVE-4</t>
  </si>
  <si>
    <t>VP-IDVE-2</t>
  </si>
  <si>
    <t>VP-VERIF-4
VO-OIDVE-3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</si>
  <si>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</si>
  <si>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VP-VERIF-3</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</si>
  <si>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</si>
  <si>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</si>
  <si>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IDCO.01</t>
  </si>
  <si>
    <t>IDCT.1
IDCT.2
IDCT.3</t>
  </si>
  <si>
    <t>VP-PRES</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</si>
  <si>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</si>
  <si>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</si>
  <si>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</si>
  <si>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IDMA.01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</si>
  <si>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</si>
  <si>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records of identity are updated in a timely manner.</t>
  </si>
  <si>
    <t>IDMA.02</t>
  </si>
  <si>
    <t>IDMT.1</t>
  </si>
  <si>
    <t>IDMT-1</t>
  </si>
  <si>
    <t>VP-IDMA-1</t>
  </si>
  <si>
    <t>VP-MAINT-1
VO-OIDMA-1</t>
  </si>
  <si>
    <t>The entity under assessment SHOULD confirm with the foundational identity authority any changes to the identity information of a person for the following events:
  ● Name change 
  ● Gender change
  ● Death</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</si>
  <si>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</si>
  <si>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</si>
  <si>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</si>
  <si>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IDMA.04</t>
  </si>
  <si>
    <t>IDMT.3</t>
  </si>
  <si>
    <t>IDMT-3</t>
  </si>
  <si>
    <t>VP-IDMA-3</t>
  </si>
  <si>
    <t>VP-MAINT-4
VO-OIDMA-3</t>
  </si>
  <si>
    <t>IP2,IP3</t>
  </si>
  <si>
    <t>The entity under assessment MUST confirm with the foundational identity authority any changes to the identity information of a person for the following events:
  ● Name change 
  ● Gender change
  ● Death</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</si>
  <si>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</si>
  <si>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</si>
  <si>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</si>
  <si>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IDMA.06</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</si>
  <si>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</si>
  <si>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identity information is automatically updated from the authoritative record of identity at pre-established intervals.</t>
  </si>
  <si>
    <t>IDMA.07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</si>
  <si>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</si>
  <si>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identity information is periodically updated from the authoritative record of identity.</t>
  </si>
  <si>
    <t>IDMA.08</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</si>
  <si>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</si>
  <si>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they undertake a reassessment of the updated identity information and, where warranted, they MUST ensure that appropriate administrative action is subsequently taken.</t>
  </si>
  <si>
    <t>IDMA.09</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</si>
  <si>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</si>
  <si>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record the initiating party of the identity record modification and the date of the modification of the identity record.</t>
  </si>
  <si>
    <t>IDMT.2</t>
  </si>
  <si>
    <t>IDMT-2</t>
  </si>
  <si>
    <t>VP-IDMA-2</t>
  </si>
  <si>
    <t>VP-MAINT-3
VO-OIDMA-2</t>
  </si>
  <si>
    <t>IDMT.4</t>
  </si>
  <si>
    <t>IDMT-4</t>
  </si>
  <si>
    <t>VP-IDMA-4</t>
  </si>
  <si>
    <t>VP-MAINT-6
VO-OIDMA-4</t>
  </si>
  <si>
    <t>VP-MAINT-2</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</si>
  <si>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</si>
  <si>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
    Identity Verification</t>
    </r>
  </si>
  <si>
    <t>IDLI.01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</si>
  <si>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</si>
  <si>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 xml:space="preserve">The entity under assessment MUST ensure that the identity information of the identity records being linked is substantialy equivalent. </t>
  </si>
  <si>
    <t>IDLI.02</t>
  </si>
  <si>
    <t>IDLK.1</t>
  </si>
  <si>
    <t>IDLK-1</t>
  </si>
  <si>
    <t>IDLT-1</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</si>
  <si>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</si>
  <si>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IDLI.03</t>
  </si>
  <si>
    <t>IDLK.2</t>
  </si>
  <si>
    <t>IDLK-2</t>
  </si>
  <si>
    <t>IDLT-2</t>
  </si>
  <si>
    <t>VO-OIDLI-1</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</si>
  <si>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</si>
  <si>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IDLI.04</t>
  </si>
  <si>
    <t>IDLK.3</t>
  </si>
  <si>
    <t>IDLK-3</t>
  </si>
  <si>
    <t>IDLT-3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</si>
  <si>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</si>
  <si>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IDLI.05</t>
  </si>
  <si>
    <t>CRCB.6</t>
  </si>
  <si>
    <t>CIDB.2</t>
  </si>
  <si>
    <t>IDCB-8</t>
  </si>
  <si>
    <t>VL-CDIS-5</t>
  </si>
  <si>
    <t>The entity under assessment MUST use confirmation methods that are independent of each other (the use of one method cannot compromise the use of another).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</si>
  <si>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</si>
  <si>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</si>
  <si>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</si>
  <si>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</si>
  <si>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</si>
  <si>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</si>
  <si>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</si>
  <si>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</si>
  <si>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</si>
  <si>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</si>
  <si>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</si>
  <si>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</si>
  <si>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</si>
  <si>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</si>
  <si>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</si>
  <si>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</si>
  <si>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</si>
  <si>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</si>
  <si>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</si>
  <si>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</si>
  <si>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</si>
  <si>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Relationship Domain General
    Identity Information Determination</t>
    </r>
  </si>
  <si>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</si>
  <si>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</si>
  <si>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</si>
  <si>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</si>
  <si>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</si>
  <si>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</si>
  <si>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</si>
  <si>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</si>
  <si>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</si>
  <si>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</si>
  <si>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</si>
  <si>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</si>
  <si>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</si>
  <si>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</si>
  <si>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</si>
  <si>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</si>
  <si>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</si>
  <si>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</si>
  <si>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</si>
  <si>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</si>
  <si>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</si>
  <si>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</si>
  <si>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</si>
  <si>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</si>
  <si>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REEA.01</t>
  </si>
  <si>
    <t xml:space="preserve">The entity under assessment MUST ensure that the entities presenting evidence are acceptable information providers as defined in Relationship Evidence Determination.  </t>
  </si>
  <si>
    <t>REEA.02</t>
  </si>
  <si>
    <t>The entity under assessment MUST confirm that the evidence of the relationship conforms to the evidence defined in Relationship Evidence Determination</t>
  </si>
  <si>
    <t>REEA.03</t>
  </si>
  <si>
    <t>The entity under assessment MUST NOT restrict what is provided as evidence of the relationship.</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</si>
  <si>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</si>
  <si>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</si>
  <si>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</si>
  <si>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</si>
  <si>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</si>
  <si>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</si>
  <si>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</si>
  <si>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</si>
  <si>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</si>
  <si>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</si>
  <si>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</si>
  <si>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</si>
  <si>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</si>
  <si>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</si>
  <si>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</si>
  <si>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</si>
  <si>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</si>
  <si>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</si>
  <si>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</si>
  <si>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</si>
  <si>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</si>
  <si>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</si>
  <si>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</si>
  <si>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</si>
  <si>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</si>
  <si>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</si>
  <si>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</si>
  <si>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</si>
  <si>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</si>
  <si>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</si>
  <si>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</si>
  <si>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</si>
  <si>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</si>
  <si>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</si>
  <si>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</si>
  <si>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</si>
  <si>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</si>
  <si>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</si>
  <si>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</si>
  <si>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</si>
  <si>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</si>
  <si>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</si>
  <si>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</si>
  <si>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</si>
  <si>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</si>
  <si>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</si>
  <si>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r>
      <rPr>
        <b/>
        <sz val="12"/>
        <color theme="1"/>
        <rFont val="Calibri"/>
      </rPr>
      <t>Related Process(es)</t>
    </r>
    <r>
      <rPr>
        <sz val="12"/>
        <color theme="1"/>
        <rFont val="Calibri"/>
      </rPr>
      <t>:
    Relationship Domain General</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</si>
  <si>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</si>
  <si>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</si>
  <si>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</si>
  <si>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</si>
  <si>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</si>
  <si>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</si>
  <si>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</si>
  <si>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</si>
  <si>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</si>
  <si>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</si>
  <si>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</si>
  <si>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</si>
  <si>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</si>
  <si>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</si>
  <si>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</si>
  <si>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</si>
  <si>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</si>
  <si>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t>
    </r>
  </si>
  <si>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</si>
  <si>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</si>
  <si>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</si>
  <si>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</si>
  <si>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</si>
  <si>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</si>
  <si>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</si>
  <si>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</si>
  <si>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</si>
  <si>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</si>
  <si>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</si>
  <si>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</si>
  <si>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</si>
  <si>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</si>
  <si>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</si>
  <si>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</si>
  <si>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</si>
  <si>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</si>
  <si>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</si>
  <si>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</si>
  <si>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</si>
  <si>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</si>
  <si>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</si>
  <si>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</si>
  <si>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</si>
  <si>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</si>
  <si>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</si>
  <si>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</si>
  <si>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</si>
  <si>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</si>
  <si>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</si>
  <si>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</si>
  <si>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</si>
  <si>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</si>
  <si>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</si>
  <si>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</si>
  <si>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</si>
  <si>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</si>
  <si>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</si>
  <si>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</si>
  <si>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</si>
  <si>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</si>
  <si>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</si>
  <si>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</si>
  <si>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</si>
  <si>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</si>
  <si>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</si>
  <si>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</si>
  <si>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</si>
  <si>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</si>
  <si>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</si>
  <si>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</si>
  <si>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</si>
  <si>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</si>
  <si>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</si>
  <si>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</si>
  <si>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</si>
  <si>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</si>
  <si>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</si>
  <si>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</si>
  <si>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</si>
  <si>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CRDG.01</t>
  </si>
  <si>
    <t>CRSP.11</t>
  </si>
  <si>
    <t>CRSP-12</t>
  </si>
  <si>
    <t>VL-ISEC-5</t>
  </si>
  <si>
    <t>VL-BASE-5</t>
  </si>
  <si>
    <t>C1</t>
  </si>
  <si>
    <t>The entity under assessment SHOULD adhere to applicable credential management controls, standards, and guidelines, and SHOULD have an auditable process to demonstrate adherence.</t>
  </si>
  <si>
    <t>CRDG.02</t>
  </si>
  <si>
    <t>CRSP.4</t>
  </si>
  <si>
    <t>CRSP-17</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</si>
  <si>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</si>
  <si>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</si>
  <si>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</si>
  <si>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</si>
  <si>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</si>
  <si>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</si>
  <si>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</si>
  <si>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</si>
  <si>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CRSP.17</t>
  </si>
  <si>
    <t>CRSP-14</t>
  </si>
  <si>
    <t>VL-MONI-1</t>
  </si>
  <si>
    <t>VL-BASE-13</t>
  </si>
  <si>
    <t>The entity under assessment SHOULD monitor for indications of credential misuse or compromise.</t>
  </si>
  <si>
    <t>CRDG.06</t>
  </si>
  <si>
    <t>CRSP.5</t>
  </si>
  <si>
    <t>CRSP-7</t>
  </si>
  <si>
    <t>VL-MONI-13</t>
  </si>
  <si>
    <t>VL-BASE-14</t>
  </si>
  <si>
    <t>The entity under assessment MUST monitor for indications of credential misuse or compromise.</t>
  </si>
  <si>
    <t>CRDG.07</t>
  </si>
  <si>
    <t>CRSP.16</t>
  </si>
  <si>
    <t>CRSP-16</t>
  </si>
  <si>
    <t>VL-NOTI-9</t>
  </si>
  <si>
    <t>VL-BASE-22</t>
  </si>
  <si>
    <t>C1,C2,C3</t>
  </si>
  <si>
    <t>The entity under assessment SHOULD notify the Holder of any changes to credential information (e.g., updating the expiry date).</t>
  </si>
  <si>
    <t>CRDG.08</t>
  </si>
  <si>
    <t>CRSP.10</t>
  </si>
  <si>
    <t>CRSP-11</t>
  </si>
  <si>
    <t>VL-BASE-1</t>
  </si>
  <si>
    <t xml:space="preserve">The entity under assessment SHOULD log and retain for a predefined period of time all credential events. </t>
  </si>
  <si>
    <t>CRDG.09</t>
  </si>
  <si>
    <t>CRSP.3</t>
  </si>
  <si>
    <t>CRSP-6</t>
  </si>
  <si>
    <t>VL-BASE-2</t>
  </si>
  <si>
    <t xml:space="preserve">The entity under assessment MUST log and retain for a predefined period of time all credential events. </t>
  </si>
  <si>
    <t>VL-BASE-20*</t>
  </si>
  <si>
    <t>CRSP.1</t>
  </si>
  <si>
    <t>CRSP-1</t>
  </si>
  <si>
    <t>VL-BASE-4</t>
  </si>
  <si>
    <t>CRSP.6</t>
  </si>
  <si>
    <t>CRSP-8</t>
  </si>
  <si>
    <t>VL-MONI-15</t>
  </si>
  <si>
    <t>VL-BASE-16</t>
  </si>
  <si>
    <t>CRSP.7</t>
  </si>
  <si>
    <t>CRSP.8</t>
  </si>
  <si>
    <t>CRSP-10</t>
  </si>
  <si>
    <t>VL-BASE-21*</t>
  </si>
  <si>
    <t>CRSP.9</t>
  </si>
  <si>
    <t>CRSP-4</t>
  </si>
  <si>
    <t>VL-ITSM-10</t>
  </si>
  <si>
    <t>VL-BASE-11</t>
  </si>
  <si>
    <t>CRSP.12</t>
  </si>
  <si>
    <t>CRSP-13</t>
  </si>
  <si>
    <t>VL-ITSM-7</t>
  </si>
  <si>
    <t>VL-BASE-8</t>
  </si>
  <si>
    <t>CRSP.13</t>
  </si>
  <si>
    <t>CRSP-15</t>
  </si>
  <si>
    <t>VL-MONI-14</t>
  </si>
  <si>
    <t>VL-BASE-15</t>
  </si>
  <si>
    <t>CRSP.14</t>
  </si>
  <si>
    <t>CRSP-9</t>
  </si>
  <si>
    <t>VL-PRIV-15</t>
  </si>
  <si>
    <t>VL-BASE-19*</t>
  </si>
  <si>
    <t>CRSP.15</t>
  </si>
  <si>
    <t>CRSP.18</t>
  </si>
  <si>
    <t>CRSP-18</t>
  </si>
  <si>
    <t>VL-ITSM-8</t>
  </si>
  <si>
    <t>VL-BASE-9</t>
  </si>
  <si>
    <t>CRSP.19</t>
  </si>
  <si>
    <t>CRSP-23</t>
  </si>
  <si>
    <t>VL-NOTI-20</t>
  </si>
  <si>
    <t>VL-BASE-23</t>
  </si>
  <si>
    <t>CRSP.20</t>
  </si>
  <si>
    <t>CRSP-19</t>
  </si>
  <si>
    <t>VL-BASE-3</t>
  </si>
  <si>
    <t>CRSP.21</t>
  </si>
  <si>
    <t>CRSP-20</t>
  </si>
  <si>
    <t>VL-CRSI-20</t>
  </si>
  <si>
    <t>VL-BASE-7</t>
  </si>
  <si>
    <t>CRSP.22</t>
  </si>
  <si>
    <t>CRSP-21</t>
  </si>
  <si>
    <t>VL-ITSM-9</t>
  </si>
  <si>
    <t>VL-BASE-10</t>
  </si>
  <si>
    <t>CRSP.23</t>
  </si>
  <si>
    <t>CRSP-22</t>
  </si>
  <si>
    <t>VL-ITSM-11</t>
  </si>
  <si>
    <t>VL-BASE-12</t>
  </si>
  <si>
    <t>CRSP.24</t>
  </si>
  <si>
    <t>CRSP-24</t>
  </si>
  <si>
    <t>VL-NOT-21</t>
  </si>
  <si>
    <t>VL-BASE-24</t>
  </si>
  <si>
    <t>CRAB.7</t>
  </si>
  <si>
    <t>CRAB-7</t>
  </si>
  <si>
    <t>VL-CDST-3</t>
  </si>
  <si>
    <t>CRMA.6</t>
  </si>
  <si>
    <t>VL-CRMA-5</t>
  </si>
  <si>
    <t>CRMA.7</t>
  </si>
  <si>
    <t>VL-CRMA-13</t>
  </si>
  <si>
    <t>CRMA.12</t>
  </si>
  <si>
    <t>VL-CRMA-12</t>
  </si>
  <si>
    <t>CRSU.4</t>
  </si>
  <si>
    <t>VL-CDIS-15
VL-CRSP-4</t>
  </si>
  <si>
    <t>CRSU.6</t>
  </si>
  <si>
    <t>CRSU-4</t>
  </si>
  <si>
    <t>VL-CDIS-14
VL-CRSP-3</t>
  </si>
  <si>
    <t>CRSU.7</t>
  </si>
  <si>
    <t>CRSU-5</t>
  </si>
  <si>
    <t>VL-CRSP-5</t>
  </si>
  <si>
    <t>CRVK.3</t>
  </si>
  <si>
    <t>CRVK-3</t>
  </si>
  <si>
    <t>VL-CRVX-5</t>
  </si>
  <si>
    <t>CRVK.6</t>
  </si>
  <si>
    <t>CRVK-6</t>
  </si>
  <si>
    <t>CRVK.7</t>
  </si>
  <si>
    <t>CRVK-7</t>
  </si>
  <si>
    <t>VL-CRVX-6</t>
  </si>
  <si>
    <t>CRSP.2</t>
  </si>
  <si>
    <t>CRSP-2</t>
  </si>
  <si>
    <t>CRAB.3
CRAB.16</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</si>
  <si>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</si>
  <si>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Credential Domain General</t>
    </r>
  </si>
  <si>
    <t>CRIS.01</t>
  </si>
  <si>
    <t>CRIS.7</t>
  </si>
  <si>
    <t>CRIS-5</t>
  </si>
  <si>
    <t>The entity under assessment MUST ensure that the credential is referenceable to a relevant event or activity.</t>
  </si>
  <si>
    <t>CRIS.02</t>
  </si>
  <si>
    <t>CRIS.9</t>
  </si>
  <si>
    <t>CRIS-7</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</si>
  <si>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</si>
  <si>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</si>
  <si>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</si>
  <si>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</si>
  <si>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</si>
  <si>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</si>
  <si>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</si>
  <si>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</si>
  <si>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</si>
  <si>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</si>
  <si>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CRIS.10</t>
  </si>
  <si>
    <t>CRIS-8</t>
  </si>
  <si>
    <t>The entity under assessment MUST ensure that the credential is provided to the rightful Holder.</t>
  </si>
  <si>
    <t>CRIS.1</t>
  </si>
  <si>
    <t>CRIS-1</t>
  </si>
  <si>
    <t>CRIS.3</t>
  </si>
  <si>
    <t>CRIS-3</t>
  </si>
  <si>
    <t>VL-CDST-4</t>
  </si>
  <si>
    <t>CRIS.6</t>
  </si>
  <si>
    <t>CRIS-10</t>
  </si>
  <si>
    <t>CRIS.8</t>
  </si>
  <si>
    <t>CRIS-6</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</si>
  <si>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</si>
  <si>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</si>
  <si>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</si>
  <si>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CRAB.2</t>
  </si>
  <si>
    <t>CRAB-2</t>
  </si>
  <si>
    <t>VL-CDIS-4</t>
  </si>
  <si>
    <t>VL-CDIS-6</t>
  </si>
  <si>
    <t>The entity under assessment MUST ensure that at least one authenticator is bound to the credential.</t>
  </si>
  <si>
    <t>CRAB.02</t>
  </si>
  <si>
    <t>CRAB.12</t>
  </si>
  <si>
    <t>CRAB-12</t>
  </si>
  <si>
    <t>VL-CRVY-3</t>
  </si>
  <si>
    <t>The entity under assessment MAY provide to the Holder the ability to update the authenticators bound to the credential. In this case, the Credential Validation and Credential Verfication processes MUST be performed first.</t>
  </si>
  <si>
    <t>CRAB.03</t>
  </si>
  <si>
    <t>CRMA.1</t>
  </si>
  <si>
    <t>VL-CRMA-6</t>
  </si>
  <si>
    <t>The entity under assessment MAY provide to authorized personnel the ability to update the authenticators bound to the credential.</t>
  </si>
  <si>
    <t>CRAB.04</t>
  </si>
  <si>
    <t>CRAB.17</t>
  </si>
  <si>
    <t>CRAB-17</t>
  </si>
  <si>
    <t>The entity under assessment SHOULD require the Holder to complete any administrator-initiated credential authenticator binding (e.g., the Holder must supply a new password when the administrator initiates a password reset).</t>
  </si>
  <si>
    <t>CRAB.05</t>
  </si>
  <si>
    <t>CRAB.11
CRAB.14</t>
  </si>
  <si>
    <t>VL-CRVY-7</t>
  </si>
  <si>
    <t>The entity under assessment MUST require the Holder to complete any administrator-initiated credential authenticator binding (e.g., the Holder must supply a new password when the administrator initiates a password reset).</t>
  </si>
  <si>
    <t>CRAB.3</t>
  </si>
  <si>
    <t>CRAB-3</t>
  </si>
  <si>
    <t>CRAB.4</t>
  </si>
  <si>
    <t>CRAB-4</t>
  </si>
  <si>
    <t>VL-CDST-6</t>
  </si>
  <si>
    <t>CRAB.6</t>
  </si>
  <si>
    <t>CRAB-6</t>
  </si>
  <si>
    <t>VL-CRAU-17</t>
  </si>
  <si>
    <t>CRAB.8</t>
  </si>
  <si>
    <t>CRAB-8</t>
  </si>
  <si>
    <t>VL-CDIS-7</t>
  </si>
  <si>
    <t>VL-CDIS-9</t>
  </si>
  <si>
    <t>CRAB.9</t>
  </si>
  <si>
    <t>CRAB-9</t>
  </si>
  <si>
    <t>VL-CDST-1</t>
  </si>
  <si>
    <t>CRAB.10</t>
  </si>
  <si>
    <t>CRAB-10</t>
  </si>
  <si>
    <t>VL-CRVY-14</t>
  </si>
  <si>
    <t>CRAB.13</t>
  </si>
  <si>
    <t>CRAB-13</t>
  </si>
  <si>
    <t>VL-CRVY-4</t>
  </si>
  <si>
    <t>CRAB.14</t>
  </si>
  <si>
    <t>CRAB-14</t>
  </si>
  <si>
    <t>CRAB.15</t>
  </si>
  <si>
    <t>CRAB-15</t>
  </si>
  <si>
    <t>CRAB.16</t>
  </si>
  <si>
    <t>CRAB-16</t>
  </si>
  <si>
    <t>CRAB.18</t>
  </si>
  <si>
    <t>CRAB-18</t>
  </si>
  <si>
    <t>CRAB.19</t>
  </si>
  <si>
    <t>CRAB-19</t>
  </si>
  <si>
    <t>VL-CDIS-1</t>
  </si>
  <si>
    <t>CRAB.20</t>
  </si>
  <si>
    <t>CRAB-20</t>
  </si>
  <si>
    <t>VL-CDIS-2</t>
  </si>
  <si>
    <t>CRAB.21</t>
  </si>
  <si>
    <t>CRAB-21</t>
  </si>
  <si>
    <t>VL-CRAU-2</t>
  </si>
  <si>
    <t>CRAB.22</t>
  </si>
  <si>
    <t>CRAB-22</t>
  </si>
  <si>
    <t>VL-AUCR-1
VL-AUCR-3</t>
  </si>
  <si>
    <t>CRAB.23</t>
  </si>
  <si>
    <t>CRAB-23</t>
  </si>
  <si>
    <t>VL-CDIS-AUTH
CREATE-2</t>
  </si>
  <si>
    <t>CRAB.24</t>
  </si>
  <si>
    <t>CRAB-24</t>
  </si>
  <si>
    <t>VL-AUCR-2
VL-AUCR-4</t>
  </si>
  <si>
    <t>CRAB.25</t>
  </si>
  <si>
    <t>CRAB-25</t>
  </si>
  <si>
    <t>VL-CDIS-8*</t>
  </si>
  <si>
    <t>CRAB.26</t>
  </si>
  <si>
    <t>CRAB-26</t>
  </si>
  <si>
    <t>VL-CRAU-3</t>
  </si>
  <si>
    <t>CRAB.27</t>
  </si>
  <si>
    <t>CRAB-27</t>
  </si>
  <si>
    <t>VL-CRAU-4</t>
  </si>
  <si>
    <t>CRAB.28</t>
  </si>
  <si>
    <t>CRAB-28</t>
  </si>
  <si>
    <t>VL-CRAU-8</t>
  </si>
  <si>
    <t>CRAB.29</t>
  </si>
  <si>
    <t>CRAB-29</t>
  </si>
  <si>
    <t>VL-CRSP-6</t>
  </si>
  <si>
    <t>CRMA.4</t>
  </si>
  <si>
    <t>VL-CRMA-3</t>
  </si>
  <si>
    <t>CRMA.5</t>
  </si>
  <si>
    <t>VL-CRMA-4</t>
  </si>
  <si>
    <t>CRMA.8</t>
  </si>
  <si>
    <t>VL-CRMA-11</t>
  </si>
  <si>
    <t>CRMA.9</t>
  </si>
  <si>
    <t>VL-CRMA-1</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</si>
  <si>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</si>
  <si>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</si>
  <si>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</si>
  <si>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</si>
  <si>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</si>
  <si>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</si>
  <si>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t>CRVA.1</t>
  </si>
  <si>
    <t>CRVA.2</t>
  </si>
  <si>
    <t>CRVA.3</t>
  </si>
  <si>
    <t>CRVA.4</t>
  </si>
  <si>
    <t>CRVA.5</t>
  </si>
  <si>
    <t>CRVA.6</t>
  </si>
  <si>
    <t>CRVA.7</t>
  </si>
  <si>
    <t xml:space="preserve">  </t>
  </si>
  <si>
    <t>CRVA.8</t>
  </si>
  <si>
    <t>CRVA.9</t>
  </si>
  <si>
    <t>CRVE.2</t>
  </si>
  <si>
    <t>CRAU-2</t>
  </si>
  <si>
    <t>VL-AUTH-19*</t>
  </si>
  <si>
    <r>
      <rPr>
        <b/>
        <sz val="12"/>
        <color theme="1"/>
        <rFont val="Calibri"/>
      </rPr>
      <t>Precursor Process(es):</t>
    </r>
    <r>
      <rPr>
        <sz val="12"/>
        <color theme="1"/>
        <rFont val="Calibri"/>
      </rPr>
      <t xml:space="preserve">
    Credential Authenticator Binding
    Credential Validation</t>
    </r>
  </si>
  <si>
    <r>
      <rPr>
        <b/>
        <sz val="12"/>
        <color theme="1"/>
        <rFont val="Calibri"/>
      </rPr>
      <t>Related Process(es)</t>
    </r>
    <r>
      <rPr>
        <sz val="12"/>
        <color theme="1"/>
        <rFont val="Calibri"/>
      </rPr>
      <t>:
    Credential Domain General</t>
    </r>
  </si>
  <si>
    <t>CRVE.01</t>
  </si>
  <si>
    <t>The entity under assessment MUST ensure that the Holder has demonstrated control over the credential by means of one or more authenticators.</t>
  </si>
  <si>
    <t>CRVE.02</t>
  </si>
  <si>
    <t>CRVE.1</t>
  </si>
  <si>
    <t>CRAU-1</t>
  </si>
  <si>
    <t>The entity under assessment MUST inform the Holder when the Holder has demostrated control over the credential by means of one or more authenticators.</t>
  </si>
  <si>
    <t>CRVE.03</t>
  </si>
  <si>
    <t>CRAB.5</t>
  </si>
  <si>
    <t>CRAB-5</t>
  </si>
  <si>
    <t>The entity under assessment MUST indicate an authentication failure when the credential is suspended or revoked, or when credential misuse or compromise is detected.</t>
  </si>
  <si>
    <t>CRVE.3</t>
  </si>
  <si>
    <t>CRAU-3</t>
  </si>
  <si>
    <t>VL-AUTH-1</t>
  </si>
  <si>
    <t>CRVE.4</t>
  </si>
  <si>
    <t>CRAU-4</t>
  </si>
  <si>
    <t>VL-CRAU-7</t>
  </si>
  <si>
    <t>VL-AUTH-9</t>
  </si>
  <si>
    <t>CRVE.5</t>
  </si>
  <si>
    <t>CRAU-5</t>
  </si>
  <si>
    <t>CRVE.6</t>
  </si>
  <si>
    <t>CRAU-6</t>
  </si>
  <si>
    <t>VL-CRAU-20</t>
  </si>
  <si>
    <t>CRVE.7</t>
  </si>
  <si>
    <t>CRAU-7</t>
  </si>
  <si>
    <t>VL-CRAU-18</t>
  </si>
  <si>
    <t>CRVE.8</t>
  </si>
  <si>
    <t>CRAU-8</t>
  </si>
  <si>
    <t>CRVE.9</t>
  </si>
  <si>
    <t>CRAU-9</t>
  </si>
  <si>
    <t>CRVE.10</t>
  </si>
  <si>
    <t>CRAU-10</t>
  </si>
  <si>
    <t>CRVE.11</t>
  </si>
  <si>
    <t>CRAU-11</t>
  </si>
  <si>
    <t>VL-CRAU-19</t>
  </si>
  <si>
    <t>VL-AUTH-21*</t>
  </si>
  <si>
    <t>CRVE.12</t>
  </si>
  <si>
    <t>CRAU-12</t>
  </si>
  <si>
    <t>CRVE.13</t>
  </si>
  <si>
    <t>CRAU-13</t>
  </si>
  <si>
    <t>CRVE.15</t>
  </si>
  <si>
    <t>CRAU-15</t>
  </si>
  <si>
    <t>CRVE.17</t>
  </si>
  <si>
    <t>CRAU-17</t>
  </si>
  <si>
    <t>VL-AUTH-14</t>
  </si>
  <si>
    <t>CRVE.18</t>
  </si>
  <si>
    <t>CRAU-18</t>
  </si>
  <si>
    <t>CRVE.19</t>
  </si>
  <si>
    <t>CRAU-19
CRAU-20 dup</t>
  </si>
  <si>
    <t>VL-CRAU-10</t>
  </si>
  <si>
    <t>CRVE.20</t>
  </si>
  <si>
    <t>CRAU-21</t>
  </si>
  <si>
    <t>VL-AUTH-2</t>
  </si>
  <si>
    <t>CRVE.21</t>
  </si>
  <si>
    <t>CRAU-22</t>
  </si>
  <si>
    <t>VL-AUTH-15</t>
  </si>
  <si>
    <t>CRVE.22</t>
  </si>
  <si>
    <t>CRAU-23</t>
  </si>
  <si>
    <t>VL-CRAU-14</t>
  </si>
  <si>
    <t>CRVE.23</t>
  </si>
  <si>
    <t>CRAU-24</t>
  </si>
  <si>
    <t>VL-AUTH-17</t>
  </si>
  <si>
    <t>CRVE.24</t>
  </si>
  <si>
    <t>CRAU-25</t>
  </si>
  <si>
    <t>VL-AUTH-3*</t>
  </si>
  <si>
    <t>CRVE.25</t>
  </si>
  <si>
    <t>VL-AUTH-13</t>
  </si>
  <si>
    <t>CRVE.26</t>
  </si>
  <si>
    <t>CRAU-26</t>
  </si>
  <si>
    <t>VL-AUTH-4*</t>
  </si>
  <si>
    <t>CRVE.27</t>
  </si>
  <si>
    <t>CRAU-27</t>
  </si>
  <si>
    <t>CRCB.5</t>
  </si>
  <si>
    <t>CIDB.1</t>
  </si>
  <si>
    <t>IDCB-5</t>
  </si>
  <si>
    <t>VL-BIND-07</t>
  </si>
  <si>
    <t>CRVA.10</t>
  </si>
  <si>
    <t>VL-CDIS-19</t>
  </si>
  <si>
    <t>CRVE.14</t>
  </si>
  <si>
    <t>CRAU-14</t>
  </si>
  <si>
    <t>VL-CRAU-9</t>
  </si>
  <si>
    <t>VL-AUTH-12</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</si>
  <si>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</si>
  <si>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</si>
  <si>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CRMA.01</t>
  </si>
  <si>
    <t>The entity under assessment MUST ensure that the credential attributes of the credential are updated in a timely manner.</t>
  </si>
  <si>
    <t>CRMA.02</t>
  </si>
  <si>
    <t>CRMA.2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</si>
  <si>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</si>
  <si>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</si>
  <si>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</si>
  <si>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</si>
  <si>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t>CRMA.3</t>
  </si>
  <si>
    <t>CRMA.10</t>
  </si>
  <si>
    <t>CRMA.11</t>
  </si>
  <si>
    <t>CRMA.13</t>
  </si>
  <si>
    <t>CRIS.4</t>
  </si>
  <si>
    <t>CRIS-4</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</si>
  <si>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</si>
  <si>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Identity Verification</t>
    </r>
  </si>
  <si>
    <t>CRSU.01</t>
  </si>
  <si>
    <t>CRSU.1</t>
  </si>
  <si>
    <t>CRSU-1</t>
  </si>
  <si>
    <t>VL-CRSP-8</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</si>
  <si>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</si>
  <si>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</si>
  <si>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</si>
  <si>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</si>
  <si>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CRSU.3</t>
  </si>
  <si>
    <t>CRSU-3</t>
  </si>
  <si>
    <t>VL-CRSP-2</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</si>
  <si>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</si>
  <si>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</si>
  <si>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</si>
  <si>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</si>
  <si>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</si>
  <si>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</si>
  <si>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</si>
  <si>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</si>
  <si>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</si>
  <si>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</si>
  <si>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</si>
  <si>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</si>
  <si>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</si>
  <si>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</si>
  <si>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</si>
  <si>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</si>
  <si>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t>CRSU.5</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</si>
  <si>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</si>
  <si>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</si>
  <si>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</si>
  <si>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CRCV.1</t>
  </si>
  <si>
    <t>CRCV-1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</si>
  <si>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</si>
  <si>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</si>
  <si>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</si>
  <si>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</si>
  <si>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</si>
  <si>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CRCV.3</t>
  </si>
  <si>
    <t>CRCV-3</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</si>
  <si>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</si>
  <si>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</si>
  <si>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</si>
  <si>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</si>
  <si>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</si>
  <si>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</si>
  <si>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</si>
  <si>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</si>
  <si>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</si>
  <si>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</si>
  <si>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t>CRCV.2</t>
  </si>
  <si>
    <t>CRCV-2</t>
  </si>
  <si>
    <t>CRCV.4</t>
  </si>
  <si>
    <t>CRCV-4</t>
  </si>
  <si>
    <t>VL-CRVY-8</t>
  </si>
  <si>
    <t>CRCV.5</t>
  </si>
  <si>
    <t>CRCV-5</t>
  </si>
  <si>
    <t>VL-CRVY-9</t>
  </si>
  <si>
    <t>CRCV.6</t>
  </si>
  <si>
    <t>CRCV-6</t>
  </si>
  <si>
    <t>VL-CRVY-1</t>
  </si>
  <si>
    <t>CRCV.7</t>
  </si>
  <si>
    <t>CRCV-7</t>
  </si>
  <si>
    <t>VL-CRVY-2</t>
  </si>
  <si>
    <t>CRCV.8</t>
  </si>
  <si>
    <t>CRCV-8</t>
  </si>
  <si>
    <t>VL-CRVY-6</t>
  </si>
  <si>
    <t>CRCV.9</t>
  </si>
  <si>
    <t>CRCV-9</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</si>
  <si>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</si>
  <si>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</si>
  <si>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</si>
  <si>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</si>
  <si>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</si>
  <si>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</si>
  <si>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</si>
  <si>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CRVK.1</t>
  </si>
  <si>
    <t>CRVK-1</t>
  </si>
  <si>
    <t>VL-CRVX-1</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</si>
  <si>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</si>
  <si>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</si>
  <si>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</si>
  <si>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</si>
  <si>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</si>
  <si>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</si>
  <si>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</si>
  <si>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</si>
  <si>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</si>
  <si>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</si>
  <si>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</si>
  <si>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</si>
  <si>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t>CRVK.4</t>
  </si>
  <si>
    <t>CRVK-4</t>
  </si>
  <si>
    <t>CRVK.5</t>
  </si>
  <si>
    <t>CRVK-5</t>
  </si>
  <si>
    <t>VL-CRVX-3</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</si>
  <si>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</si>
  <si>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</si>
  <si>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CODG.01</t>
  </si>
  <si>
    <t>NCSP.9</t>
  </si>
  <si>
    <t>NCSP-9</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</si>
  <si>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</si>
  <si>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</si>
  <si>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NCSP.10</t>
  </si>
  <si>
    <t>NCSP-10</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</si>
  <si>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</si>
  <si>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</si>
  <si>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NCSP.7</t>
  </si>
  <si>
    <t>NCSP-7</t>
  </si>
  <si>
    <t>The entity under assessment MUST have a Privacy Management Program in place to ensure legal compliance including the implementation of privacy policies, practices, controls, and assessment tools.</t>
  </si>
  <si>
    <t>CODG.04</t>
  </si>
  <si>
    <t>NCSP.11</t>
  </si>
  <si>
    <t>NCSP-11</t>
  </si>
  <si>
    <t>As part of its Privacy Management Program, the entity under assessment MUST have processes to manage personal information breaches, which includes reporting, containment, remediation, and prevention steps.</t>
  </si>
  <si>
    <t>CODG.05</t>
  </si>
  <si>
    <t>NCSP.8</t>
  </si>
  <si>
    <t>NCSP-8</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</si>
  <si>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</si>
  <si>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NCSP.1</t>
  </si>
  <si>
    <t>NCSP-1</t>
  </si>
  <si>
    <t>NCSP.2</t>
  </si>
  <si>
    <t>NCSP-2</t>
  </si>
  <si>
    <t>NCSP.3</t>
  </si>
  <si>
    <t>NCSP-3</t>
  </si>
  <si>
    <t>NCSP.4</t>
  </si>
  <si>
    <t>NCSP-4</t>
  </si>
  <si>
    <t>NCSP.5</t>
  </si>
  <si>
    <t>NCSP-5</t>
  </si>
  <si>
    <t>NCSP.6</t>
  </si>
  <si>
    <t>NCSP-6</t>
  </si>
  <si>
    <t>CORK.5</t>
  </si>
  <si>
    <t>RKCO-5</t>
  </si>
  <si>
    <t>FONO.1</t>
  </si>
  <si>
    <t>FONO-1</t>
  </si>
  <si>
    <t>NC-NOTI-1</t>
  </si>
  <si>
    <t>FONO.2</t>
  </si>
  <si>
    <t>FONO-2</t>
  </si>
  <si>
    <t>NC-NOTI-2</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</si>
  <si>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</si>
  <si>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Consent Domain General</t>
    </r>
  </si>
  <si>
    <t>CONF.01</t>
  </si>
  <si>
    <t>FONO.3</t>
  </si>
  <si>
    <t>FONO-3</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</si>
  <si>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</si>
  <si>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</si>
  <si>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</si>
  <si>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FONO.5</t>
  </si>
  <si>
    <t>FONO-5</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</si>
  <si>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</si>
  <si>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</si>
  <si>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</si>
  <si>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</si>
  <si>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</si>
  <si>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FONO.6</t>
  </si>
  <si>
    <t>FONO-6</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</si>
  <si>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</si>
  <si>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</si>
  <si>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</si>
  <si>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FONO.4</t>
  </si>
  <si>
    <t>FONO-4</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</si>
  <si>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</si>
  <si>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</si>
  <si>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</si>
  <si>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</si>
  <si>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</si>
  <si>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CORQ.4</t>
  </si>
  <si>
    <t>RQCO-4</t>
  </si>
  <si>
    <t>The entity under assessment MUST present the consent notice statement to the person providing the consent in a manner that is clear and user friendly.</t>
  </si>
  <si>
    <t>CONP.02</t>
  </si>
  <si>
    <t>CORQ.1</t>
  </si>
  <si>
    <t>RQCO-1</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</si>
  <si>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</si>
  <si>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</si>
  <si>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CORQ.14</t>
  </si>
  <si>
    <t>RQCO-13</t>
  </si>
  <si>
    <r>
      <rPr>
        <b/>
        <sz val="12"/>
        <color theme="1"/>
        <rFont val="Calibri"/>
      </rPr>
      <t>Precursor Process(es):</t>
    </r>
    <r>
      <rPr>
        <sz val="12"/>
        <color theme="1"/>
        <rFont val="Calibri"/>
      </rPr>
      <t xml:space="preserve">
    Consent Notice Presentation</t>
    </r>
  </si>
  <si>
    <r>
      <rPr>
        <b/>
        <sz val="12"/>
        <color theme="1"/>
        <rFont val="Calibri"/>
      </rPr>
      <t>Related Process(es)</t>
    </r>
    <r>
      <rPr>
        <sz val="12"/>
        <color theme="1"/>
        <rFont val="Calibri"/>
      </rPr>
      <t>:
    Consent Domain General
    Identity Verification</t>
    </r>
  </si>
  <si>
    <t>CORQ.01</t>
  </si>
  <si>
    <t>CORQ.2</t>
  </si>
  <si>
    <t>RQCO-2</t>
  </si>
  <si>
    <t>NC-CONS-2</t>
  </si>
  <si>
    <t>The entity under assessment MUST ensure the person providing the consent is the Subject of the personal information based on the requirements in Identity Verification.</t>
  </si>
  <si>
    <t>CORQ.02</t>
  </si>
  <si>
    <t>CORQ.3</t>
  </si>
  <si>
    <t>RQCO-3</t>
  </si>
  <si>
    <t>NC-CONS-3</t>
  </si>
  <si>
    <t>The entity under assessment MUST ensure that the level of identity verification is sufficient for the sensitivity of personal data to be provided.</t>
  </si>
  <si>
    <t>CORQ.03</t>
  </si>
  <si>
    <t>CORQ.10</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</si>
  <si>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</si>
  <si>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</si>
  <si>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</si>
  <si>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CORQ.7</t>
  </si>
  <si>
    <t>RQCO-7</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</si>
  <si>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</si>
  <si>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</si>
  <si>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</si>
  <si>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CORQ.5</t>
  </si>
  <si>
    <t>RQCO-5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</si>
  <si>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</si>
  <si>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</si>
  <si>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</si>
  <si>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CORQ.6</t>
  </si>
  <si>
    <t>RQCO-6</t>
  </si>
  <si>
    <t>NC-CONS-5</t>
  </si>
  <si>
    <t>The entity under assessment MUST ensure that the consent is specific, informed, and unambiguous.</t>
  </si>
  <si>
    <t>CORQ.07</t>
  </si>
  <si>
    <t>CORQ.9</t>
  </si>
  <si>
    <t>NC-CONS-7</t>
  </si>
  <si>
    <t>The entity under assessment MUST have processes in place that enable it to easily demonstrate that a Subject has consented to the collection, use, and/or disclosure of their personal information.</t>
  </si>
  <si>
    <t>NC-RECO-1</t>
  </si>
  <si>
    <t>NC-RECO-2</t>
  </si>
  <si>
    <t>NC-RECO-3</t>
  </si>
  <si>
    <t>NC-RECO-4</t>
  </si>
  <si>
    <t>NC-RECO-5</t>
  </si>
  <si>
    <t>NC-RECO-6</t>
  </si>
  <si>
    <t>NC-RECO-7</t>
  </si>
  <si>
    <t>NC-RECO-8</t>
  </si>
  <si>
    <t>CORQ.8</t>
  </si>
  <si>
    <t>CORQ.11</t>
  </si>
  <si>
    <t>NC-CON-9</t>
  </si>
  <si>
    <t>CORQ.12</t>
  </si>
  <si>
    <t>RQCO-11</t>
  </si>
  <si>
    <t>CORQ.13</t>
  </si>
  <si>
    <t>RQCO-12</t>
  </si>
  <si>
    <t>CORQ.15</t>
  </si>
  <si>
    <t>RQCO-14</t>
  </si>
  <si>
    <t>CORQ.16</t>
  </si>
  <si>
    <t>RQCO-15</t>
  </si>
  <si>
    <t>CORQ.17</t>
  </si>
  <si>
    <t>RQCO-16</t>
  </si>
  <si>
    <t>CORQ.18</t>
  </si>
  <si>
    <t>RQCO-17</t>
  </si>
  <si>
    <t>CORQ.19</t>
  </si>
  <si>
    <t>CORQ.20</t>
  </si>
  <si>
    <t>RQCO-18</t>
  </si>
  <si>
    <t>CORQ.21</t>
  </si>
  <si>
    <r>
      <rPr>
        <b/>
        <sz val="12"/>
        <color theme="1"/>
        <rFont val="Calibri"/>
      </rPr>
      <t>Precursor Process(es):</t>
    </r>
    <r>
      <rPr>
        <sz val="12"/>
        <color theme="1"/>
        <rFont val="Calibri"/>
      </rPr>
      <t xml:space="preserve">
    Consent Request</t>
    </r>
  </si>
  <si>
    <r>
      <rPr>
        <b/>
        <sz val="12"/>
        <color theme="1"/>
        <rFont val="Calibri"/>
      </rPr>
      <t>Related Process(es)</t>
    </r>
    <r>
      <rPr>
        <sz val="12"/>
        <color theme="1"/>
        <rFont val="Calibri"/>
      </rPr>
      <t>:
    Consent Domain General</t>
    </r>
  </si>
  <si>
    <t>CORG.01</t>
  </si>
  <si>
    <t>CORG.1</t>
  </si>
  <si>
    <t>RXCO-1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</si>
  <si>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</si>
  <si>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</si>
  <si>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CORG.3</t>
  </si>
  <si>
    <t>RXCO-3</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</si>
  <si>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</si>
  <si>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</si>
  <si>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CORG.5</t>
  </si>
  <si>
    <t>RXCO-5</t>
  </si>
  <si>
    <t>As per Canadian laws related to official language requirements, the entity under assessment MUST store each language variation of the consent notice statement.</t>
  </si>
  <si>
    <t>CORG.04</t>
  </si>
  <si>
    <t>CORG.7</t>
  </si>
  <si>
    <t>RXCO-7</t>
  </si>
  <si>
    <t>The entity under assessment MUST employ processes and procedures to prevent the loss of notice and consent decision records and to limit the impact of any data security violations, and in accordance with relevant law.</t>
  </si>
  <si>
    <t>CORG.05</t>
  </si>
  <si>
    <t>CORG.8</t>
  </si>
  <si>
    <t>RXCO-8</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</si>
  <si>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</si>
  <si>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</si>
  <si>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CORG.2</t>
  </si>
  <si>
    <t>RXCO-2</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</si>
  <si>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</si>
  <si>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CORG.4</t>
  </si>
  <si>
    <t>RXCO-4</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</si>
  <si>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</si>
  <si>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</si>
  <si>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CORE.01</t>
  </si>
  <si>
    <t>CORK.6</t>
  </si>
  <si>
    <t>RKCO-6</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</si>
  <si>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</si>
  <si>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</si>
  <si>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</si>
  <si>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CORN.01</t>
  </si>
  <si>
    <t>CORN.1</t>
  </si>
  <si>
    <t>RNCO-1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</si>
  <si>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</si>
  <si>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</si>
  <si>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</si>
  <si>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</si>
  <si>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</si>
  <si>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t>CORN.2</t>
  </si>
  <si>
    <t>RNCO-2</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</si>
  <si>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</si>
  <si>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</si>
  <si>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COEX.01</t>
  </si>
  <si>
    <t>COEX.1</t>
  </si>
  <si>
    <t>EXCO-1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</si>
  <si>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</si>
  <si>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</si>
  <si>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</si>
  <si>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</si>
  <si>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</si>
  <si>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</si>
  <si>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</si>
  <si>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</si>
  <si>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</si>
  <si>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CORV.01</t>
  </si>
  <si>
    <t>CORK.1</t>
  </si>
  <si>
    <t>RKCO-1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</si>
  <si>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</si>
  <si>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</si>
  <si>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CORK.2</t>
  </si>
  <si>
    <t>RKCO-2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</si>
  <si>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</si>
  <si>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</si>
  <si>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t>CORK.3</t>
  </si>
  <si>
    <t>RKCO-3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</si>
  <si>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</si>
  <si>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</si>
  <si>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CORV.6</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</si>
  <si>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</si>
  <si>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</si>
  <si>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</si>
  <si>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</si>
  <si>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</si>
  <si>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</si>
  <si>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t>CORV.1</t>
  </si>
  <si>
    <t>NC-MANA-1</t>
  </si>
  <si>
    <t>CORV.2</t>
  </si>
  <si>
    <t>NC-MANA-2</t>
  </si>
  <si>
    <t>CORV.3</t>
  </si>
  <si>
    <t>NC-MANA-3</t>
  </si>
  <si>
    <t>CORV.4</t>
  </si>
  <si>
    <t>NC-MANA-4</t>
  </si>
  <si>
    <t>CORV.5</t>
  </si>
  <si>
    <t>NC-MANA-5</t>
  </si>
  <si>
    <t>CORK.4</t>
  </si>
  <si>
    <t>RKCO-4</t>
  </si>
  <si>
    <t>CORG.6</t>
  </si>
  <si>
    <t>RXCO-6</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</si>
  <si>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</si>
  <si>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</si>
  <si>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SIDG.01</t>
  </si>
  <si>
    <t>No conformance criteria exist.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</si>
  <si>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</si>
  <si>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Signature Domain General</t>
    </r>
  </si>
  <si>
    <t>SICR.01</t>
  </si>
  <si>
    <t>SGCR.1</t>
  </si>
  <si>
    <t>SIGC-1</t>
  </si>
  <si>
    <t>The entity under assessment MUST ensure that the entity signing the data can be associated with the electronic data being signed.</t>
  </si>
  <si>
    <t>SICR.02</t>
  </si>
  <si>
    <t>SGCR.2</t>
  </si>
  <si>
    <t>SIGC-2</t>
  </si>
  <si>
    <t>The entity under assessment MUST ensure that it is clear that the entity intended to sign the electronic record.</t>
  </si>
  <si>
    <t>SICR.03</t>
  </si>
  <si>
    <t>SGCR.3</t>
  </si>
  <si>
    <t>SIGC-3</t>
  </si>
  <si>
    <t>The entity under assessment MUST ensure that the reason or purpose for signing the electronic data is conveyed in some way (this may be evident from the content of the electronic data being signed).</t>
  </si>
  <si>
    <t>SICR.04</t>
  </si>
  <si>
    <t>SGCR.4</t>
  </si>
  <si>
    <t>SIGC-4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</si>
  <si>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</si>
  <si>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</si>
  <si>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SGCR.5</t>
  </si>
  <si>
    <t>SIGC-5</t>
  </si>
  <si>
    <t>The entity under assessment MUST ensure that the electronic data has been signed by the entity who is identified in, or can be identified through, a digital signature certificate.</t>
  </si>
  <si>
    <t>SICR.06</t>
  </si>
  <si>
    <t>SGCR.6</t>
  </si>
  <si>
    <t>SIGC-6</t>
  </si>
  <si>
    <t>The entity under assessment MUST ensure that specific asymmetric algorithms are used.</t>
  </si>
  <si>
    <t>SICR.07</t>
  </si>
  <si>
    <t>SGCR.7</t>
  </si>
  <si>
    <t>SIGC-7</t>
  </si>
  <si>
    <t>The entity under assessment MUST ensure that the issuing certification authority (CA) is recognized by the Treasury Board of Canada Secretariat.</t>
  </si>
  <si>
    <t>SICR.08</t>
  </si>
  <si>
    <t>SGCR.8</t>
  </si>
  <si>
    <t>SIGC-8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</si>
  <si>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</si>
  <si>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</si>
  <si>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r>
      <rPr>
        <b/>
        <sz val="12"/>
        <color theme="1"/>
        <rFont val="Calibri"/>
      </rPr>
      <t>Related Process(es)</t>
    </r>
    <r>
      <rPr>
        <sz val="12"/>
        <color theme="1"/>
        <rFont val="Calibri"/>
      </rPr>
      <t>:
    Signature Domain General</t>
    </r>
  </si>
  <si>
    <t>SICH.01</t>
  </si>
  <si>
    <t>SGCK.1</t>
  </si>
  <si>
    <t>SIGV-1</t>
  </si>
  <si>
    <t>SICH.02</t>
  </si>
  <si>
    <t>SGCK.2</t>
  </si>
  <si>
    <t>SIGV-2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</si>
  <si>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</si>
  <si>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</si>
  <si>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</si>
  <si>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</si>
  <si>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</si>
  <si>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</si>
  <si>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</si>
  <si>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</si>
  <si>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</si>
  <si>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</si>
  <si>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</si>
  <si>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</si>
  <si>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</si>
  <si>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</si>
  <si>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</si>
  <si>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</si>
  <si>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</si>
  <si>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</si>
  <si>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</si>
  <si>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</si>
  <si>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</si>
  <si>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</si>
  <si>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</si>
  <si>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</si>
  <si>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</si>
  <si>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</si>
  <si>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</si>
  <si>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</si>
  <si>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</si>
  <si>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</si>
  <si>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</si>
  <si>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</si>
  <si>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</si>
  <si>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Genesis</t>
  </si>
  <si>
    <t>Issue/Concern/Comment</t>
  </si>
  <si>
    <t>Disposition</t>
  </si>
  <si>
    <t>Status</t>
  </si>
  <si>
    <t>ISSU.01</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</si>
  <si>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</si>
  <si>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</si>
  <si>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</si>
  <si>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</si>
  <si>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</si>
  <si>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</si>
  <si>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</si>
  <si>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</si>
  <si>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</si>
  <si>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</si>
  <si>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</si>
  <si>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</si>
  <si>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</si>
  <si>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</si>
  <si>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</si>
  <si>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</si>
  <si>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</si>
  <si>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</si>
  <si>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</si>
  <si>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</si>
  <si>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</si>
  <si>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</si>
  <si>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</si>
  <si>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</si>
  <si>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</si>
  <si>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</si>
  <si>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</si>
  <si>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</si>
  <si>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</si>
  <si>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</si>
  <si>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</si>
  <si>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</si>
  <si>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</si>
  <si>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</si>
  <si>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</si>
  <si>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</si>
  <si>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</si>
  <si>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</si>
  <si>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</si>
  <si>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</si>
  <si>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</si>
  <si>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</si>
  <si>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</si>
  <si>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</si>
  <si>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</si>
  <si>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</si>
  <si>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</si>
  <si>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</si>
  <si>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</si>
  <si>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</si>
  <si>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</si>
  <si>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</si>
  <si>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</si>
  <si>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</si>
  <si>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</si>
  <si>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</si>
  <si>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</si>
  <si>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</si>
  <si>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</si>
  <si>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</si>
  <si>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</si>
  <si>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</si>
  <si>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</si>
  <si>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</si>
  <si>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</si>
  <si>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</si>
  <si>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</si>
  <si>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</si>
  <si>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</si>
  <si>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</si>
  <si>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</si>
  <si>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</si>
  <si>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</si>
  <si>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</si>
  <si>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</si>
  <si>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</si>
  <si>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</si>
  <si>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</si>
  <si>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</si>
  <si>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</si>
  <si>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</si>
  <si>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</si>
  <si>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</si>
  <si>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</si>
  <si>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</si>
  <si>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</si>
  <si>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</si>
  <si>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</si>
  <si>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</si>
  <si>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</si>
  <si>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</si>
  <si>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</si>
  <si>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</si>
  <si>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</si>
  <si>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</si>
  <si>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</si>
  <si>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</si>
  <si>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</si>
  <si>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</si>
  <si>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</si>
  <si>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</si>
  <si>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</si>
  <si>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</si>
  <si>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</si>
  <si>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</si>
  <si>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</si>
  <si>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</si>
  <si>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</si>
  <si>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</si>
  <si>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</si>
  <si>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</si>
  <si>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</si>
  <si>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</si>
  <si>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</si>
  <si>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</si>
  <si>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</si>
  <si>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</si>
  <si>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</si>
  <si>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</si>
  <si>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</si>
  <si>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</si>
  <si>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</si>
  <si>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</si>
  <si>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</si>
  <si>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</si>
  <si>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</si>
  <si>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</si>
  <si>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</si>
  <si>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</si>
  <si>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</si>
  <si>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</si>
  <si>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</si>
  <si>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</si>
  <si>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</si>
  <si>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</si>
  <si>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</si>
  <si>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</si>
  <si>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</si>
  <si>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</si>
  <si>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</si>
  <si>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</si>
  <si>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</si>
  <si>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</si>
  <si>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</si>
  <si>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</si>
  <si>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</si>
  <si>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</si>
  <si>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</si>
  <si>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</si>
  <si>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</si>
  <si>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</si>
  <si>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</si>
  <si>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</si>
  <si>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</si>
  <si>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</si>
  <si>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</si>
  <si>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</si>
  <si>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</si>
  <si>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</si>
  <si>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</si>
  <si>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</si>
  <si>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</si>
  <si>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</si>
  <si>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</si>
  <si>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</si>
  <si>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</si>
  <si>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</si>
  <si>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</si>
  <si>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</si>
  <si>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</si>
  <si>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</si>
  <si>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</si>
  <si>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</si>
  <si>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</si>
  <si>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</si>
  <si>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</si>
  <si>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</si>
  <si>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</si>
  <si>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</si>
  <si>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</si>
  <si>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</si>
  <si>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</si>
  <si>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</si>
  <si>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</si>
  <si>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</si>
  <si>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</si>
  <si>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</si>
  <si>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</si>
  <si>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</si>
  <si>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</si>
  <si>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</si>
  <si>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</si>
  <si>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</si>
  <si>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</si>
  <si>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</si>
  <si>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</si>
  <si>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</si>
  <si>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</si>
  <si>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</si>
  <si>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</si>
  <si>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</si>
  <si>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</si>
  <si>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</si>
  <si>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</si>
  <si>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</si>
  <si>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</si>
  <si>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</si>
  <si>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</si>
  <si>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</si>
  <si>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</si>
  <si>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</si>
  <si>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</si>
  <si>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</si>
  <si>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</si>
  <si>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</si>
  <si>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</si>
  <si>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</si>
  <si>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</si>
  <si>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</si>
  <si>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</si>
  <si>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</si>
  <si>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</si>
  <si>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</si>
  <si>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</si>
  <si>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</si>
  <si>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</si>
  <si>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</si>
  <si>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</si>
  <si>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</si>
  <si>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</si>
  <si>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</si>
  <si>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</si>
  <si>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</si>
  <si>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</si>
  <si>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</si>
  <si>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</si>
  <si>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</si>
  <si>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</si>
  <si>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</si>
  <si>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</si>
  <si>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</si>
  <si>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</si>
  <si>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</si>
  <si>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</si>
  <si>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</si>
  <si>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</si>
  <si>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</si>
  <si>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</si>
  <si>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</si>
  <si>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</si>
  <si>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</si>
  <si>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</si>
  <si>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</si>
  <si>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</si>
  <si>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</si>
  <si>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</si>
  <si>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</si>
  <si>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</si>
  <si>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</si>
  <si>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</si>
  <si>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</si>
  <si>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</si>
  <si>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</si>
  <si>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</si>
  <si>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</si>
  <si>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</si>
  <si>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</si>
  <si>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</si>
  <si>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</si>
  <si>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</si>
  <si>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</si>
  <si>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</si>
  <si>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</si>
  <si>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</si>
  <si>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</si>
  <si>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</si>
  <si>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</si>
  <si>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</si>
  <si>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</si>
  <si>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</si>
  <si>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</si>
  <si>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</si>
  <si>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</si>
  <si>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</si>
  <si>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</si>
  <si>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</si>
  <si>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</si>
  <si>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</si>
  <si>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</si>
  <si>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</si>
  <si>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</si>
  <si>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</si>
  <si>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</si>
  <si>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</si>
  <si>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</si>
  <si>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</si>
  <si>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</si>
  <si>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</si>
  <si>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</si>
  <si>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</si>
  <si>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</si>
  <si>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</si>
  <si>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</si>
  <si>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</si>
  <si>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</si>
  <si>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</si>
  <si>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</si>
  <si>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</si>
  <si>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</si>
  <si>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</si>
  <si>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</si>
  <si>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</si>
  <si>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</si>
  <si>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</si>
  <si>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</si>
  <si>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</si>
  <si>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</si>
  <si>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</si>
  <si>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</si>
  <si>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</si>
  <si>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</si>
  <si>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</si>
  <si>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</si>
  <si>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</si>
  <si>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</si>
  <si>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</si>
  <si>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</si>
  <si>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</si>
  <si>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</si>
  <si>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</si>
  <si>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</si>
  <si>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</si>
  <si>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</si>
  <si>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</si>
  <si>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</si>
  <si>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</si>
  <si>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</si>
  <si>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</si>
  <si>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</si>
  <si>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</si>
  <si>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</si>
  <si>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</si>
  <si>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</si>
  <si>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</si>
  <si>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</si>
  <si>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</si>
  <si>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</si>
  <si>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</si>
  <si>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</si>
  <si>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</si>
  <si>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</si>
  <si>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</si>
  <si>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</si>
  <si>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</si>
  <si>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</si>
  <si>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</si>
  <si>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</si>
  <si>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</si>
  <si>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</si>
  <si>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</si>
  <si>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</si>
  <si>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</si>
  <si>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</si>
  <si>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</si>
  <si>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</si>
  <si>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</si>
  <si>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</si>
  <si>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</si>
  <si>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</si>
  <si>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</si>
  <si>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</si>
  <si>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</si>
  <si>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</si>
  <si>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</si>
  <si>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</si>
  <si>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</si>
  <si>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</si>
  <si>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</si>
  <si>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</si>
  <si>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</si>
  <si>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</si>
  <si>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</si>
  <si>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</si>
  <si>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</si>
  <si>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</si>
  <si>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</si>
  <si>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</si>
  <si>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</si>
  <si>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</si>
  <si>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</si>
  <si>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</si>
  <si>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</si>
  <si>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</si>
  <si>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</si>
  <si>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</si>
  <si>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</si>
  <si>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</si>
  <si>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</si>
  <si>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</si>
  <si>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</si>
  <si>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</si>
  <si>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</si>
  <si>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</si>
  <si>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</si>
  <si>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</si>
  <si>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</si>
  <si>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</si>
  <si>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</si>
  <si>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</si>
  <si>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</si>
  <si>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</si>
  <si>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</si>
  <si>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</si>
  <si>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</si>
  <si>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</si>
  <si>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</si>
  <si>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</si>
  <si>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</si>
  <si>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</si>
  <si>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</si>
  <si>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</si>
  <si>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</si>
  <si>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</si>
  <si>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</si>
  <si>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</si>
  <si>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</si>
  <si>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</si>
  <si>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</si>
  <si>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</si>
  <si>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</si>
  <si>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</si>
  <si>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</si>
  <si>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</si>
  <si>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</si>
  <si>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</si>
  <si>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</si>
  <si>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</si>
  <si>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</si>
  <si>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</si>
  <si>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</si>
  <si>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</si>
  <si>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</si>
  <si>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</si>
  <si>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</si>
  <si>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</si>
  <si>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</si>
  <si>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</si>
  <si>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</si>
  <si>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</si>
  <si>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</si>
  <si>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</si>
  <si>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</si>
  <si>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</si>
  <si>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</si>
  <si>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</si>
  <si>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</si>
  <si>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</si>
  <si>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</si>
  <si>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</si>
  <si>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</si>
  <si>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</si>
  <si>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</si>
  <si>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</si>
  <si>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</si>
  <si>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</si>
  <si>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</si>
  <si>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</si>
  <si>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</si>
  <si>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</si>
  <si>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</si>
  <si>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</si>
  <si>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</si>
  <si>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Origin</t>
  </si>
  <si>
    <t>Organization</t>
  </si>
  <si>
    <t>Cross Reference</t>
  </si>
  <si>
    <t>Link (Official copies may have been saved to Google Drive)</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</si>
  <si>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</si>
  <si>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</si>
  <si>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</si>
  <si>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</si>
  <si>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</si>
  <si>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</si>
  <si>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</si>
  <si>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</si>
  <si>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</si>
  <si>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</si>
  <si>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</si>
  <si>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</si>
  <si>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</si>
  <si>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</si>
  <si>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</si>
  <si>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</si>
  <si>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</si>
  <si>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</si>
  <si>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</si>
  <si>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</si>
  <si>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</si>
  <si>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</si>
  <si>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</si>
  <si>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</si>
  <si>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</si>
  <si>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</si>
  <si>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</si>
  <si>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</si>
  <si>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</si>
  <si>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</si>
  <si>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</si>
  <si>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</si>
  <si>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</si>
  <si>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</si>
  <si>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</si>
  <si>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</si>
  <si>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</si>
  <si>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</si>
  <si>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</si>
  <si>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</si>
  <si>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</si>
  <si>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</si>
  <si>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</si>
  <si>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</si>
  <si>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</si>
  <si>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</si>
  <si>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</si>
  <si>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</si>
  <si>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</si>
  <si>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</si>
  <si>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</si>
  <si>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</si>
  <si>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</si>
  <si>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</si>
  <si>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</si>
  <si>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</si>
  <si>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</si>
  <si>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</si>
  <si>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</si>
  <si>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</si>
  <si>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</si>
  <si>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</si>
  <si>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</si>
  <si>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</si>
  <si>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</si>
  <si>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</si>
  <si>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</si>
  <si>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</si>
  <si>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</si>
  <si>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PLEASE NOTE: THIS ASSESSMENT WORKBOOK IS STILL IN DEVELOPMENT AND IS SUBJECT TO CHANGE.</t>
  </si>
  <si>
    <t>DISCLAIMER:  THIS ASSESSMENT WORKBOOK HAS NOT BEEN ENDORSED OR APPROVED BY GOVERNANCE. THE CONFORMANCE CRITERIA MAY CHANGE.</t>
  </si>
  <si>
    <t>Note: Some cells within the Assessment Workbook may be colour shaded.</t>
  </si>
  <si>
    <t>Colour Shading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</si>
  <si>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</si>
  <si>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</si>
  <si>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</si>
  <si>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The entity under assessment SHOULD inform the parties in the relationship of the change in relationship status.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</si>
  <si>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</si>
  <si>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</si>
  <si>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</si>
  <si>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r>
      <t xml:space="preserve">IP1 </t>
    </r>
    <r>
      <rPr>
        <b/>
        <sz val="12"/>
        <color rgb="FF000000"/>
        <rFont val="Calibri"/>
        <family val="2"/>
        <scheme val="minor"/>
      </rPr>
      <t>AND</t>
    </r>
    <r>
      <rPr>
        <sz val="12"/>
        <color rgb="FF000000"/>
        <rFont val="Calibri"/>
        <family val="2"/>
        <scheme val="minor"/>
      </rPr>
      <t xml:space="preserve">
IO1</t>
    </r>
  </si>
  <si>
    <r>
      <t xml:space="preserve">IP2 </t>
    </r>
    <r>
      <rPr>
        <b/>
        <sz val="12"/>
        <color rgb="FF000000"/>
        <rFont val="Calibri"/>
        <family val="2"/>
        <scheme val="minor"/>
      </rPr>
      <t>AND</t>
    </r>
    <r>
      <rPr>
        <sz val="12"/>
        <color rgb="FF000000"/>
        <rFont val="Calibri"/>
        <family val="2"/>
        <scheme val="minor"/>
      </rPr>
      <t xml:space="preserve">
IO2</t>
    </r>
  </si>
  <si>
    <r>
      <t xml:space="preserve">IP3 </t>
    </r>
    <r>
      <rPr>
        <b/>
        <sz val="12"/>
        <color rgb="FF000000"/>
        <rFont val="Calibri"/>
        <family val="2"/>
        <scheme val="minor"/>
      </rPr>
      <t>AND</t>
    </r>
    <r>
      <rPr>
        <sz val="12"/>
        <color rgb="FF000000"/>
        <rFont val="Calibri"/>
        <family val="2"/>
        <scheme val="minor"/>
      </rPr>
      <t xml:space="preserve">
IO3</t>
    </r>
  </si>
  <si>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</si>
  <si>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</si>
  <si>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</si>
  <si>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</si>
  <si>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</si>
  <si>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</si>
  <si>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r>
      <t xml:space="preserve">Formerly: </t>
    </r>
    <r>
      <rPr>
        <b/>
        <i/>
        <sz val="10"/>
        <color theme="1"/>
        <rFont val="Calibri"/>
        <family val="2"/>
        <scheme val="major"/>
      </rPr>
      <t>Identity Evidence Validation</t>
    </r>
    <r>
      <rPr>
        <sz val="10"/>
        <color rgb="FF000000"/>
        <rFont val="Calibri"/>
        <family val="2"/>
        <scheme val="major"/>
      </rPr>
      <t>.</t>
    </r>
  </si>
  <si>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</si>
  <si>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</si>
  <si>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</si>
  <si>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</si>
  <si>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</si>
  <si>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</si>
  <si>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</si>
  <si>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</si>
  <si>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</si>
  <si>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</si>
  <si>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r>
      <t xml:space="preserve">Somtimes referred to as: </t>
    </r>
    <r>
      <rPr>
        <b/>
        <sz val="10"/>
        <color theme="1"/>
        <rFont val="Calibri"/>
        <family val="2"/>
        <scheme val="major"/>
      </rPr>
      <t>Identity Liveness</t>
    </r>
    <r>
      <rPr>
        <sz val="10"/>
        <color rgb="FF000000"/>
        <rFont val="Calibri"/>
        <family val="2"/>
        <scheme val="major"/>
      </rPr>
      <t>.</t>
    </r>
  </si>
  <si>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</si>
  <si>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</si>
  <si>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</si>
  <si>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</si>
  <si>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</si>
  <si>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</si>
  <si>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r>
      <rPr>
        <b/>
        <sz val="12"/>
        <color theme="1"/>
        <rFont val="Calibri"/>
        <family val="2"/>
        <scheme val="major"/>
      </rPr>
      <t>No Determination Made</t>
    </r>
    <r>
      <rPr>
        <sz val="12"/>
        <color rgb="FF000000"/>
        <rFont val="Calibri"/>
        <family val="2"/>
        <scheme val="major"/>
      </rPr>
      <t>: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</si>
  <si>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</si>
  <si>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</si>
  <si>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</si>
  <si>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</si>
  <si>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</si>
  <si>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</si>
  <si>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</si>
  <si>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</si>
  <si>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</si>
  <si>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</si>
  <si>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</si>
  <si>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</si>
  <si>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</si>
  <si>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</si>
  <si>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</si>
  <si>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r>
      <rPr>
        <b/>
        <sz val="12"/>
        <color theme="1"/>
        <rFont val="Calibri"/>
        <family val="2"/>
        <scheme val="major"/>
      </rPr>
      <t>Suspended Relationship:</t>
    </r>
    <r>
      <rPr>
        <sz val="12"/>
        <color rgb="FF000000"/>
        <rFont val="Calibri"/>
        <family val="2"/>
        <scheme val="major"/>
      </rPr>
      <t xml:space="preserve"> The relationship is temporarily no longer in effect</t>
    </r>
  </si>
  <si>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</si>
  <si>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</si>
  <si>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r>
      <rPr>
        <b/>
        <sz val="12"/>
        <color theme="1"/>
        <rFont val="Calibri"/>
        <family val="2"/>
        <scheme val="major"/>
      </rPr>
      <t>Revoked Relationship:</t>
    </r>
    <r>
      <rPr>
        <sz val="12"/>
        <color rgb="FF000000"/>
        <rFont val="Calibri"/>
        <family val="2"/>
        <scheme val="major"/>
      </rPr>
      <t xml:space="preserve"> The relationship is no longer in effect</t>
    </r>
  </si>
  <si>
    <r>
      <rPr>
        <b/>
        <strike/>
        <sz val="12"/>
        <color theme="1"/>
        <rFont val="Calibri"/>
        <family val="2"/>
        <scheme val="major"/>
      </rPr>
      <t>No Credential:</t>
    </r>
    <r>
      <rPr>
        <strike/>
        <sz val="12"/>
        <color rgb="FF000000"/>
        <rFont val="Calibri"/>
        <family val="2"/>
        <scheme val="major"/>
      </rPr>
      <t xml:space="preserve"> No Claims have been associated with the Credential</t>
    </r>
  </si>
  <si>
    <r>
      <rPr>
        <b/>
        <strike/>
        <sz val="12"/>
        <color theme="1"/>
        <rFont val="Calibri"/>
        <family val="2"/>
        <scheme val="major"/>
      </rPr>
      <t xml:space="preserve">Claims Bound Credential: </t>
    </r>
    <r>
      <rPr>
        <strike/>
        <sz val="12"/>
        <color rgb="FF000000"/>
        <rFont val="Calibri"/>
        <family val="2"/>
        <scheme val="major"/>
      </rPr>
      <t>One or more Claims about one or more Subjects have been associated with the Credential</t>
    </r>
  </si>
  <si>
    <r>
      <rPr>
        <b/>
        <sz val="12"/>
        <color theme="1"/>
        <rFont val="Calibri"/>
        <family val="2"/>
        <scheme val="major"/>
      </rPr>
      <t>No Credential:</t>
    </r>
    <r>
      <rPr>
        <sz val="12"/>
        <color theme="1"/>
        <rFont val="Calibri"/>
        <family val="2"/>
        <scheme val="major"/>
      </rPr>
      <t xml:space="preserve"> No claims have been associated with the credential</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</si>
  <si>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</si>
  <si>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</si>
  <si>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</si>
  <si>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r>
      <rPr>
        <b/>
        <sz val="12"/>
        <color theme="1"/>
        <rFont val="Calibri"/>
        <family val="2"/>
        <scheme val="major"/>
      </rPr>
      <t xml:space="preserve">Validated Credential: </t>
    </r>
    <r>
      <rPr>
        <sz val="12"/>
        <color theme="1"/>
        <rFont val="Calibri"/>
        <family val="2"/>
        <scheme val="major"/>
      </rPr>
      <t>The issued Credential is valid</t>
    </r>
  </si>
  <si>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</si>
  <si>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</si>
  <si>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</si>
  <si>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</si>
  <si>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</si>
  <si>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</si>
  <si>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</si>
  <si>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</si>
  <si>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r>
      <rPr>
        <b/>
        <sz val="12"/>
        <color theme="1"/>
        <rFont val="Calibri"/>
        <family val="2"/>
        <scheme val="major"/>
      </rPr>
      <t xml:space="preserve">Revoked Credential: </t>
    </r>
    <r>
      <rPr>
        <sz val="12"/>
        <color rgb="FF000000"/>
        <rFont val="Calibri"/>
        <family val="2"/>
        <scheme val="major"/>
      </rPr>
      <t>The Holder is not able to use the Credential</t>
    </r>
  </si>
  <si>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</si>
  <si>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</si>
  <si>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r>
      <t xml:space="preserve">Presented Consent Notice Statement: </t>
    </r>
    <r>
      <rPr>
        <sz val="12"/>
        <color rgb="FF000000"/>
        <rFont val="Calibri"/>
        <family val="2"/>
        <scheme val="major"/>
      </rPr>
      <t>A consent notice statement has been presented to a person</t>
    </r>
  </si>
  <si>
    <r>
      <t xml:space="preserve">Consent Decision: </t>
    </r>
    <r>
      <rPr>
        <sz val="12"/>
        <color rgb="FF000000"/>
        <rFont val="Calibri"/>
        <family val="2"/>
        <scheme val="major"/>
      </rPr>
      <t>A consent decision exists</t>
    </r>
  </si>
  <si>
    <r>
      <t xml:space="preserve">Stored Consent Decision: </t>
    </r>
    <r>
      <rPr>
        <sz val="12"/>
        <color rgb="FF000000"/>
        <rFont val="Calibri"/>
        <family val="2"/>
        <scheme val="major"/>
      </rPr>
      <t>A stored consent decision exists</t>
    </r>
  </si>
  <si>
    <r>
      <t xml:space="preserve">Updated Consent Decision: </t>
    </r>
    <r>
      <rPr>
        <sz val="12"/>
        <color rgb="FF000000"/>
        <rFont val="Calibri"/>
        <family val="2"/>
        <scheme val="major"/>
      </rPr>
      <t>A stored consent decision has been updated</t>
    </r>
  </si>
  <si>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</si>
  <si>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</si>
  <si>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r>
      <rPr>
        <b/>
        <sz val="12"/>
        <color theme="1"/>
        <rFont val="Calibri"/>
        <family val="2"/>
        <scheme val="minor"/>
      </rPr>
      <t>Checked Signature:</t>
    </r>
    <r>
      <rPr>
        <sz val="12"/>
        <color rgb="FF000000"/>
        <rFont val="Calibri"/>
        <family val="2"/>
        <scheme val="minor"/>
      </rPr>
      <t xml:space="preserve"> The signature is valid</t>
    </r>
  </si>
  <si>
    <r>
      <rPr>
        <i/>
        <strike/>
        <sz val="12"/>
        <color theme="1"/>
        <rFont val="Calibri"/>
        <family val="2"/>
        <scheme val="minor"/>
      </rPr>
      <t>5.7</t>
    </r>
    <r>
      <rPr>
        <i/>
        <sz val="12"/>
        <color rgb="FF000000"/>
        <rFont val="Calibri"/>
        <family val="2"/>
        <scheme val="minor"/>
      </rPr>
      <t xml:space="preserve"> 5.3</t>
    </r>
  </si>
  <si>
    <r>
      <rPr>
        <i/>
        <strike/>
        <sz val="12"/>
        <color theme="1"/>
        <rFont val="Calibri"/>
        <family val="2"/>
        <scheme val="minor"/>
      </rPr>
      <t>5.5</t>
    </r>
    <r>
      <rPr>
        <i/>
        <sz val="12"/>
        <color rgb="FF000000"/>
        <rFont val="Calibri"/>
        <family val="2"/>
        <scheme val="minor"/>
      </rPr>
      <t xml:space="preserve"> 5.4</t>
    </r>
  </si>
  <si>
    <r>
      <rPr>
        <i/>
        <strike/>
        <sz val="12"/>
        <color theme="1"/>
        <rFont val="Calibri"/>
        <family val="2"/>
        <scheme val="minor"/>
      </rPr>
      <t>5.3</t>
    </r>
    <r>
      <rPr>
        <i/>
        <sz val="12"/>
        <color rgb="FF000000"/>
        <rFont val="Calibri"/>
        <family val="2"/>
        <scheme val="minor"/>
      </rPr>
      <t xml:space="preserve"> 5.5</t>
    </r>
  </si>
  <si>
    <r>
      <rPr>
        <i/>
        <strike/>
        <sz val="12"/>
        <color theme="1"/>
        <rFont val="Calibri"/>
        <family val="2"/>
        <scheme val="minor"/>
      </rPr>
      <t>5.4</t>
    </r>
    <r>
      <rPr>
        <i/>
        <sz val="12"/>
        <color rgb="FF000000"/>
        <rFont val="Calibri"/>
        <family val="2"/>
        <scheme val="minor"/>
      </rPr>
      <t xml:space="preserve"> 5.6</t>
    </r>
  </si>
  <si>
    <r>
      <rPr>
        <i/>
        <strike/>
        <sz val="12"/>
        <color theme="1"/>
        <rFont val="Calibri"/>
        <family val="2"/>
        <scheme val="minor"/>
      </rPr>
      <t>5.6</t>
    </r>
    <r>
      <rPr>
        <i/>
        <sz val="12"/>
        <color rgb="FF000000"/>
        <rFont val="Calibri"/>
        <family val="2"/>
        <scheme val="minor"/>
      </rPr>
      <t xml:space="preserve"> 5.7</t>
    </r>
  </si>
  <si>
    <r>
      <rPr>
        <i/>
        <strike/>
        <sz val="12"/>
        <color theme="1"/>
        <rFont val="Calibri"/>
        <family val="2"/>
        <scheme val="minor"/>
      </rPr>
      <t>5.12</t>
    </r>
    <r>
      <rPr>
        <i/>
        <sz val="12"/>
        <color theme="1"/>
        <rFont val="Calibri"/>
        <family val="2"/>
        <scheme val="minor"/>
      </rPr>
      <t xml:space="preserve"> 5.23</t>
    </r>
  </si>
  <si>
    <r>
      <rPr>
        <i/>
        <strike/>
        <sz val="12"/>
        <color theme="1"/>
        <rFont val="Calibri"/>
        <family val="2"/>
        <scheme val="minor"/>
      </rPr>
      <t>5.13</t>
    </r>
    <r>
      <rPr>
        <i/>
        <sz val="12"/>
        <color theme="1"/>
        <rFont val="Calibri"/>
        <family val="2"/>
        <scheme val="minor"/>
      </rPr>
      <t xml:space="preserve"> 5.24</t>
    </r>
  </si>
  <si>
    <r>
      <rPr>
        <i/>
        <strike/>
        <sz val="12"/>
        <color theme="1"/>
        <rFont val="Calibri"/>
        <family val="2"/>
        <scheme val="minor"/>
      </rPr>
      <t>5.14</t>
    </r>
    <r>
      <rPr>
        <i/>
        <sz val="12"/>
        <color theme="1"/>
        <rFont val="Calibri"/>
        <family val="2"/>
        <scheme val="minor"/>
      </rPr>
      <t xml:space="preserve"> 5.25</t>
    </r>
  </si>
  <si>
    <r>
      <rPr>
        <i/>
        <strike/>
        <sz val="12"/>
        <color theme="1"/>
        <rFont val="Calibri"/>
        <family val="2"/>
        <scheme val="minor"/>
      </rPr>
      <t>5.15</t>
    </r>
    <r>
      <rPr>
        <i/>
        <sz val="12"/>
        <color theme="1"/>
        <rFont val="Calibri"/>
        <family val="2"/>
        <scheme val="minor"/>
      </rPr>
      <t xml:space="preserve"> 5.26</t>
    </r>
  </si>
  <si>
    <r>
      <rPr>
        <i/>
        <strike/>
        <sz val="12"/>
        <color theme="1"/>
        <rFont val="Calibri"/>
        <family val="2"/>
        <scheme val="minor"/>
      </rPr>
      <t>5.16</t>
    </r>
    <r>
      <rPr>
        <i/>
        <sz val="12"/>
        <color theme="1"/>
        <rFont val="Calibri"/>
        <family val="2"/>
        <scheme val="minor"/>
      </rPr>
      <t xml:space="preserve"> 5.27</t>
    </r>
  </si>
  <si>
    <r>
      <rPr>
        <i/>
        <strike/>
        <sz val="12"/>
        <color theme="1"/>
        <rFont val="Calibri"/>
        <family val="2"/>
        <scheme val="minor"/>
      </rPr>
      <t>5.17</t>
    </r>
    <r>
      <rPr>
        <i/>
        <sz val="12"/>
        <color theme="1"/>
        <rFont val="Calibri"/>
        <family val="2"/>
        <scheme val="minor"/>
      </rPr>
      <t xml:space="preserve"> 5.28</t>
    </r>
  </si>
  <si>
    <r>
      <rPr>
        <i/>
        <strike/>
        <sz val="12"/>
        <color theme="1"/>
        <rFont val="Calibri"/>
        <family val="2"/>
        <scheme val="minor"/>
      </rPr>
      <t>5.18</t>
    </r>
    <r>
      <rPr>
        <i/>
        <sz val="12"/>
        <color theme="1"/>
        <rFont val="Calibri"/>
        <family val="2"/>
        <scheme val="minor"/>
      </rPr>
      <t xml:space="preserve"> 5.29</t>
    </r>
  </si>
  <si>
    <r>
      <rPr>
        <i/>
        <strike/>
        <sz val="12"/>
        <color theme="1"/>
        <rFont val="Calibri"/>
        <family val="2"/>
        <scheme val="minor"/>
      </rPr>
      <t>5.19</t>
    </r>
    <r>
      <rPr>
        <i/>
        <sz val="12"/>
        <color theme="1"/>
        <rFont val="Calibri"/>
        <family val="2"/>
        <scheme val="minor"/>
      </rPr>
      <t xml:space="preserve"> 5.30</t>
    </r>
  </si>
  <si>
    <r>
      <rPr>
        <i/>
        <strike/>
        <sz val="12"/>
        <color theme="1"/>
        <rFont val="Calibri"/>
        <family val="2"/>
        <scheme val="minor"/>
      </rPr>
      <t>5.20</t>
    </r>
    <r>
      <rPr>
        <i/>
        <sz val="12"/>
        <color theme="1"/>
        <rFont val="Calibri"/>
        <family val="2"/>
        <scheme val="minor"/>
      </rPr>
      <t xml:space="preserve"> 5.31</t>
    </r>
  </si>
  <si>
    <r>
      <rPr>
        <i/>
        <strike/>
        <sz val="12"/>
        <color theme="1"/>
        <rFont val="Calibri"/>
        <family val="2"/>
        <scheme val="minor"/>
      </rPr>
      <t>5.21</t>
    </r>
    <r>
      <rPr>
        <i/>
        <sz val="12"/>
        <color theme="1"/>
        <rFont val="Calibri"/>
        <family val="2"/>
        <scheme val="minor"/>
      </rPr>
      <t xml:space="preserve"> 5.32</t>
    </r>
  </si>
  <si>
    <r>
      <rPr>
        <i/>
        <strike/>
        <sz val="12"/>
        <color theme="1"/>
        <rFont val="Calibri"/>
        <family val="2"/>
        <scheme val="minor"/>
      </rPr>
      <t>5.22</t>
    </r>
    <r>
      <rPr>
        <i/>
        <sz val="12"/>
        <color theme="1"/>
        <rFont val="Calibri"/>
        <family val="2"/>
        <scheme val="minor"/>
      </rPr>
      <t xml:space="preserve"> 5.33</t>
    </r>
  </si>
  <si>
    <r>
      <rPr>
        <i/>
        <strike/>
        <sz val="12"/>
        <color theme="1"/>
        <rFont val="Calibri"/>
        <family val="2"/>
        <scheme val="minor"/>
      </rPr>
      <t>5.23</t>
    </r>
    <r>
      <rPr>
        <i/>
        <sz val="12"/>
        <color theme="1"/>
        <rFont val="Calibri"/>
        <family val="2"/>
        <scheme val="minor"/>
      </rPr>
      <t xml:space="preserve"> 5.34</t>
    </r>
  </si>
  <si>
    <r>
      <rPr>
        <i/>
        <strike/>
        <sz val="12"/>
        <color theme="1"/>
        <rFont val="Calibri"/>
        <family val="2"/>
        <scheme val="minor"/>
      </rPr>
      <t>5.24</t>
    </r>
    <r>
      <rPr>
        <i/>
        <sz val="12"/>
        <color theme="1"/>
        <rFont val="Calibri"/>
        <family val="2"/>
        <scheme val="minor"/>
      </rPr>
      <t xml:space="preserve"> 5.35</t>
    </r>
  </si>
  <si>
    <r>
      <rPr>
        <i/>
        <strike/>
        <sz val="12"/>
        <color theme="1"/>
        <rFont val="Calibri"/>
        <family val="2"/>
        <scheme val="minor"/>
      </rPr>
      <t>5.25</t>
    </r>
    <r>
      <rPr>
        <i/>
        <sz val="12"/>
        <color theme="1"/>
        <rFont val="Calibri"/>
        <family val="2"/>
        <scheme val="minor"/>
      </rPr>
      <t xml:space="preserve"> 5.36</t>
    </r>
  </si>
  <si>
    <r>
      <rPr>
        <i/>
        <strike/>
        <sz val="12"/>
        <color theme="1"/>
        <rFont val="Calibri"/>
        <family val="2"/>
        <scheme val="minor"/>
      </rPr>
      <t>5.26</t>
    </r>
    <r>
      <rPr>
        <i/>
        <sz val="12"/>
        <color theme="1"/>
        <rFont val="Calibri"/>
        <family val="2"/>
        <scheme val="minor"/>
      </rPr>
      <t xml:space="preserve"> 5.37</t>
    </r>
  </si>
  <si>
    <r>
      <rPr>
        <i/>
        <strike/>
        <sz val="12"/>
        <color theme="1"/>
        <rFont val="Calibri"/>
        <family val="2"/>
        <scheme val="minor"/>
      </rPr>
      <t>5.27</t>
    </r>
    <r>
      <rPr>
        <i/>
        <sz val="12"/>
        <color theme="1"/>
        <rFont val="Calibri"/>
        <family val="2"/>
        <scheme val="minor"/>
      </rPr>
      <t xml:space="preserve"> 5.38</t>
    </r>
  </si>
  <si>
    <t>No restriction as to what is provided as evidence</t>
  </si>
</sst>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i/>
      <sz val="12"/>
      <color theme="1"/>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strike/>
      <sz val="12"/>
      <color theme="1"/>
      <name val="Calibri"/>
      <family val="2"/>
      <scheme val="major"/>
    </font>
    <font>
      <i/>
      <strike/>
      <sz val="12"/>
      <color theme="1"/>
      <name val="Calibri"/>
      <family val="2"/>
      <scheme val="major"/>
    </font>
    <font>
      <b/>
      <strike/>
      <sz val="12"/>
      <color theme="1"/>
      <name val="Calibri"/>
      <family val="2"/>
      <scheme val="major"/>
    </font>
    <font>
      <strike/>
      <sz val="12"/>
      <color rgb="FF000000"/>
      <name val="Calibri"/>
      <family val="2"/>
      <scheme val="major"/>
    </font>
    <font>
      <i/>
      <sz val="12"/>
      <color theme="1"/>
      <name val="Calibri"/>
      <family val="2"/>
      <scheme val="minor"/>
    </font>
    <font>
      <i/>
      <strike/>
      <sz val="12"/>
      <color theme="1"/>
      <name val="Calibri"/>
      <family val="2"/>
      <scheme val="minor"/>
    </font>
    <font>
      <i/>
      <sz val="12"/>
      <color rgb="FF000000"/>
      <name val="Calibri"/>
      <family val="2"/>
      <scheme val="minor"/>
    </font>
    <font>
      <u/>
      <sz val="12"/>
      <color rgb="FF0000FF"/>
      <name val="Calibri"/>
      <family val="2"/>
      <scheme val="minor"/>
    </font>
  </fonts>
  <fills count="13">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s>
  <borders count="3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medium">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right style="thin">
        <color rgb="FF000000"/>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9">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Font="1" applyAlignment="1">
      <alignment wrapText="1"/>
    </xf>
    <xf numFmtId="0" fontId="12" fillId="0" borderId="0" xfId="0" applyFont="1" applyAlignment="1">
      <alignment wrapText="1"/>
    </xf>
    <xf numFmtId="0" fontId="7" fillId="0" borderId="0" xfId="0" applyFont="1" applyAlignment="1">
      <alignment horizontal="left" vertical="top" wrapText="1"/>
    </xf>
    <xf numFmtId="0" fontId="11" fillId="0" borderId="0" xfId="0" applyFont="1" applyAlignment="1">
      <alignment horizontal="right" vertical="top" wrapText="1"/>
    </xf>
    <xf numFmtId="0" fontId="13" fillId="0" borderId="0" xfId="0" applyFont="1" applyAlignment="1">
      <alignment wrapText="1"/>
    </xf>
    <xf numFmtId="0" fontId="13" fillId="0" borderId="7" xfId="0" applyFont="1" applyBorder="1" applyAlignment="1">
      <alignment vertical="top" wrapText="1"/>
    </xf>
    <xf numFmtId="0" fontId="13" fillId="0" borderId="0" xfId="0" applyFont="1" applyAlignment="1">
      <alignment vertical="top" wrapText="1"/>
    </xf>
    <xf numFmtId="0" fontId="14" fillId="0" borderId="0" xfId="0" applyFont="1" applyAlignment="1"/>
    <xf numFmtId="0" fontId="15" fillId="0" borderId="0" xfId="0" applyFont="1" applyAlignment="1"/>
    <xf numFmtId="0" fontId="6" fillId="5" borderId="7" xfId="0" applyFont="1" applyFill="1" applyBorder="1" applyAlignment="1">
      <alignment vertical="top"/>
    </xf>
    <xf numFmtId="0" fontId="3" fillId="0" borderId="7" xfId="0" applyFont="1" applyBorder="1" applyAlignment="1">
      <alignment vertical="top"/>
    </xf>
    <xf numFmtId="0" fontId="13" fillId="5" borderId="7" xfId="0" applyFont="1" applyFill="1" applyBorder="1" applyAlignment="1">
      <alignment vertical="top" wrapText="1"/>
    </xf>
    <xf numFmtId="0" fontId="3" fillId="0" borderId="7" xfId="0" applyFont="1" applyBorder="1" applyAlignment="1">
      <alignment vertical="top" wrapText="1"/>
    </xf>
    <xf numFmtId="0" fontId="13" fillId="0" borderId="7" xfId="0" applyFont="1" applyBorder="1" applyAlignment="1">
      <alignment wrapText="1"/>
    </xf>
    <xf numFmtId="0" fontId="13" fillId="0" borderId="11" xfId="0" applyFont="1" applyBorder="1" applyAlignment="1">
      <alignment horizontal="left" vertical="top" wrapText="1"/>
    </xf>
    <xf numFmtId="0" fontId="13" fillId="0" borderId="0" xfId="0" applyFont="1" applyAlignment="1">
      <alignment horizontal="left" wrapText="1"/>
    </xf>
    <xf numFmtId="0" fontId="3" fillId="0" borderId="0" xfId="0" applyFont="1" applyAlignment="1">
      <alignment vertical="top" wrapText="1"/>
    </xf>
    <xf numFmtId="0" fontId="13" fillId="0" borderId="12" xfId="0" applyFont="1" applyBorder="1" applyAlignment="1">
      <alignment vertical="top" wrapText="1"/>
    </xf>
    <xf numFmtId="0" fontId="11" fillId="0" borderId="10" xfId="0" applyFont="1" applyBorder="1"/>
    <xf numFmtId="0" fontId="11" fillId="0" borderId="7" xfId="0" applyFont="1" applyBorder="1" applyAlignment="1">
      <alignment horizontal="left" vertical="top" wrapText="1"/>
    </xf>
    <xf numFmtId="0" fontId="11" fillId="0" borderId="7" xfId="0" applyFont="1" applyBorder="1" applyAlignment="1">
      <alignment vertical="top" wrapText="1"/>
    </xf>
    <xf numFmtId="0" fontId="11" fillId="3" borderId="7" xfId="0" applyFont="1" applyFill="1" applyBorder="1" applyAlignment="1">
      <alignment horizontal="left" vertical="top" wrapText="1"/>
    </xf>
    <xf numFmtId="0" fontId="13" fillId="0" borderId="7" xfId="0" applyFont="1" applyBorder="1" applyAlignment="1">
      <alignment wrapText="1"/>
    </xf>
    <xf numFmtId="0" fontId="11" fillId="3" borderId="7" xfId="0" applyFont="1" applyFill="1" applyBorder="1" applyAlignment="1">
      <alignment horizontal="left" vertical="top" wrapText="1"/>
    </xf>
    <xf numFmtId="0" fontId="13" fillId="0" borderId="7" xfId="0" applyFont="1" applyBorder="1" applyAlignment="1">
      <alignment vertical="top" wrapText="1"/>
    </xf>
    <xf numFmtId="0" fontId="11" fillId="0" borderId="7" xfId="0" applyFont="1" applyBorder="1" applyAlignment="1">
      <alignment horizontal="left" vertical="top" wrapText="1"/>
    </xf>
    <xf numFmtId="0" fontId="11" fillId="0" borderId="7" xfId="0" applyFont="1" applyBorder="1" applyAlignment="1">
      <alignment horizontal="left" wrapText="1"/>
    </xf>
    <xf numFmtId="0" fontId="16" fillId="0" borderId="7" xfId="0" applyFont="1" applyBorder="1" applyAlignment="1">
      <alignment horizontal="left" vertical="top" wrapText="1"/>
    </xf>
    <xf numFmtId="0" fontId="13" fillId="0" borderId="7" xfId="0" applyFont="1" applyBorder="1" applyAlignment="1">
      <alignment horizontal="left" wrapText="1"/>
    </xf>
    <xf numFmtId="0" fontId="13" fillId="0" borderId="7" xfId="0" applyFont="1" applyBorder="1" applyAlignment="1">
      <alignment horizontal="left" vertical="top" wrapText="1"/>
    </xf>
    <xf numFmtId="0" fontId="11" fillId="3" borderId="14" xfId="0" applyFont="1" applyFill="1" applyBorder="1" applyAlignment="1">
      <alignment horizontal="left" vertical="top" wrapText="1"/>
    </xf>
    <xf numFmtId="0" fontId="11" fillId="0" borderId="10" xfId="0" applyFont="1" applyBorder="1" applyAlignment="1">
      <alignment horizontal="left" vertical="top" wrapText="1"/>
    </xf>
    <xf numFmtId="0" fontId="13" fillId="0" borderId="10" xfId="0" applyFont="1" applyBorder="1" applyAlignment="1">
      <alignment horizontal="left" vertical="top" wrapText="1"/>
    </xf>
    <xf numFmtId="0" fontId="13" fillId="0" borderId="10" xfId="0" applyFont="1" applyBorder="1" applyAlignment="1">
      <alignment horizontal="left" wrapText="1"/>
    </xf>
    <xf numFmtId="0" fontId="5" fillId="0" borderId="7" xfId="0" applyFont="1" applyBorder="1" applyAlignment="1">
      <alignment vertical="top" wrapText="1"/>
    </xf>
    <xf numFmtId="0" fontId="5" fillId="0" borderId="7" xfId="0" applyFont="1" applyBorder="1"/>
    <xf numFmtId="0" fontId="18" fillId="0" borderId="0" xfId="0" applyFont="1" applyAlignment="1">
      <alignment horizontal="right" vertical="top"/>
    </xf>
    <xf numFmtId="0" fontId="18" fillId="0" borderId="0" xfId="0" applyFont="1" applyAlignment="1">
      <alignment horizontal="right" vertical="top" wrapText="1"/>
    </xf>
    <xf numFmtId="0" fontId="5" fillId="0" borderId="0" xfId="0" applyFont="1" applyAlignment="1">
      <alignment vertical="top" wrapText="1"/>
    </xf>
    <xf numFmtId="0" fontId="17" fillId="0" borderId="7" xfId="0" applyFont="1" applyBorder="1" applyAlignment="1">
      <alignment horizontal="right" vertical="top"/>
    </xf>
    <xf numFmtId="0" fontId="17" fillId="0" borderId="7" xfId="0" applyFont="1" applyBorder="1" applyAlignment="1">
      <alignment horizontal="right" vertical="top"/>
    </xf>
    <xf numFmtId="0" fontId="11" fillId="0" borderId="7" xfId="0" applyFont="1" applyBorder="1" applyAlignment="1">
      <alignment horizontal="right"/>
    </xf>
    <xf numFmtId="0" fontId="17" fillId="0" borderId="7" xfId="0" applyFont="1" applyBorder="1" applyAlignment="1">
      <alignment horizontal="right"/>
    </xf>
    <xf numFmtId="0" fontId="19" fillId="0" borderId="7" xfId="0" applyFont="1" applyBorder="1" applyAlignment="1">
      <alignment horizontal="right" vertical="top"/>
    </xf>
    <xf numFmtId="0" fontId="20" fillId="0" borderId="6" xfId="0" applyFont="1" applyBorder="1" applyAlignment="1">
      <alignment vertical="top"/>
    </xf>
    <xf numFmtId="0" fontId="21" fillId="0" borderId="9" xfId="0" applyFont="1" applyBorder="1" applyAlignment="1">
      <alignment horizontal="left" vertical="top"/>
    </xf>
    <xf numFmtId="0" fontId="12" fillId="0" borderId="10" xfId="0" applyFont="1" applyBorder="1" applyAlignment="1">
      <alignment vertical="top" wrapText="1"/>
    </xf>
    <xf numFmtId="0" fontId="12" fillId="0" borderId="10" xfId="0" applyFont="1" applyBorder="1" applyAlignment="1">
      <alignment vertical="top" wrapText="1"/>
    </xf>
    <xf numFmtId="0" fontId="12" fillId="0" borderId="0" xfId="0" applyFont="1" applyAlignment="1"/>
    <xf numFmtId="0" fontId="12" fillId="0" borderId="11" xfId="0" applyFont="1" applyBorder="1" applyAlignment="1">
      <alignment vertical="top" wrapText="1"/>
    </xf>
    <xf numFmtId="0" fontId="12" fillId="0" borderId="11" xfId="0" applyFont="1" applyBorder="1" applyAlignment="1">
      <alignment vertical="top" wrapText="1"/>
    </xf>
    <xf numFmtId="0" fontId="12" fillId="0" borderId="12" xfId="0" applyFont="1" applyBorder="1" applyAlignment="1">
      <alignment vertical="top" wrapText="1"/>
    </xf>
    <xf numFmtId="0" fontId="12" fillId="0" borderId="12" xfId="0" applyFont="1" applyBorder="1" applyAlignment="1">
      <alignment vertical="top" wrapText="1"/>
    </xf>
    <xf numFmtId="0" fontId="13" fillId="0" borderId="6" xfId="0" applyFont="1" applyBorder="1" applyAlignment="1">
      <alignment vertical="top" wrapText="1"/>
    </xf>
    <xf numFmtId="0" fontId="7" fillId="0" borderId="11" xfId="0" applyFont="1" applyBorder="1" applyAlignment="1">
      <alignment vertical="top" wrapText="1"/>
    </xf>
    <xf numFmtId="0" fontId="13" fillId="0" borderId="6" xfId="0" applyFont="1" applyBorder="1" applyAlignment="1">
      <alignment vertical="top" wrapText="1"/>
    </xf>
    <xf numFmtId="0" fontId="13" fillId="0" borderId="11" xfId="0" applyFont="1" applyBorder="1" applyAlignment="1">
      <alignment vertical="top" wrapText="1"/>
    </xf>
    <xf numFmtId="0" fontId="13" fillId="0" borderId="9" xfId="0" applyFont="1" applyBorder="1" applyAlignment="1">
      <alignment wrapText="1"/>
    </xf>
    <xf numFmtId="0" fontId="13" fillId="0" borderId="12" xfId="0" applyFont="1" applyBorder="1" applyAlignment="1">
      <alignment vertical="top" wrapText="1"/>
    </xf>
    <xf numFmtId="0" fontId="13" fillId="0" borderId="10" xfId="0" applyFont="1" applyBorder="1" applyAlignment="1">
      <alignment vertical="top" wrapText="1"/>
    </xf>
    <xf numFmtId="0" fontId="13" fillId="0" borderId="16" xfId="0" applyFont="1" applyBorder="1" applyAlignment="1">
      <alignment wrapText="1"/>
    </xf>
    <xf numFmtId="0" fontId="13" fillId="0" borderId="9" xfId="0" applyFont="1" applyBorder="1" applyAlignment="1">
      <alignment vertical="top" wrapText="1"/>
    </xf>
    <xf numFmtId="0" fontId="13" fillId="0" borderId="6" xfId="0" applyFont="1" applyBorder="1" applyAlignment="1">
      <alignment wrapText="1"/>
    </xf>
    <xf numFmtId="0" fontId="13" fillId="0" borderId="11" xfId="0" applyFont="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13" fillId="0" borderId="6" xfId="0" applyFont="1" applyBorder="1" applyAlignment="1">
      <alignment horizontal="left" vertical="top" wrapText="1"/>
    </xf>
    <xf numFmtId="0" fontId="13" fillId="0" borderId="6" xfId="0" applyFont="1" applyBorder="1" applyAlignment="1">
      <alignment horizontal="right" vertical="top" wrapText="1"/>
    </xf>
    <xf numFmtId="0" fontId="13" fillId="0" borderId="2" xfId="0" applyFont="1" applyBorder="1" applyAlignment="1">
      <alignment horizontal="left" vertical="top" wrapText="1"/>
    </xf>
    <xf numFmtId="0" fontId="11" fillId="0" borderId="4" xfId="0" applyFont="1" applyBorder="1"/>
    <xf numFmtId="0" fontId="11" fillId="0" borderId="4" xfId="0" applyFont="1" applyBorder="1" applyAlignment="1">
      <alignment vertical="top"/>
    </xf>
    <xf numFmtId="0" fontId="13" fillId="0" borderId="7" xfId="0" applyFont="1" applyBorder="1"/>
    <xf numFmtId="0" fontId="13" fillId="0" borderId="9" xfId="0" applyFont="1" applyBorder="1"/>
    <xf numFmtId="0" fontId="13" fillId="0" borderId="9" xfId="0" applyFont="1" applyBorder="1" applyAlignment="1">
      <alignment vertical="top"/>
    </xf>
    <xf numFmtId="0" fontId="13" fillId="0" borderId="12" xfId="0" applyFont="1" applyBorder="1"/>
    <xf numFmtId="0" fontId="8" fillId="0" borderId="0" xfId="0" applyFont="1" applyAlignment="1">
      <alignment wrapText="1"/>
    </xf>
    <xf numFmtId="0" fontId="11" fillId="0" borderId="11" xfId="0" applyFont="1" applyBorder="1" applyAlignment="1">
      <alignment horizontal="right" wrapText="1"/>
    </xf>
    <xf numFmtId="0" fontId="11" fillId="0" borderId="10" xfId="0" applyFont="1" applyBorder="1" applyAlignment="1">
      <alignment horizontal="left" wrapText="1"/>
    </xf>
    <xf numFmtId="0" fontId="11" fillId="3" borderId="18" xfId="0" applyFont="1" applyFill="1" applyBorder="1" applyAlignment="1">
      <alignment horizontal="right" wrapText="1"/>
    </xf>
    <xf numFmtId="0" fontId="11" fillId="0" borderId="0" xfId="0" applyFont="1" applyAlignment="1">
      <alignment horizontal="right" wrapText="1"/>
    </xf>
    <xf numFmtId="0" fontId="13" fillId="5" borderId="7" xfId="0" applyFont="1" applyFill="1" applyBorder="1" applyAlignment="1">
      <alignment vertical="top" wrapText="1"/>
    </xf>
    <xf numFmtId="0" fontId="11" fillId="0" borderId="7" xfId="0" applyFont="1" applyBorder="1" applyAlignment="1">
      <alignment horizontal="right" vertical="top" wrapText="1"/>
    </xf>
    <xf numFmtId="0" fontId="11" fillId="0" borderId="7" xfId="0" applyFont="1" applyBorder="1" applyAlignment="1">
      <alignment wrapText="1"/>
    </xf>
    <xf numFmtId="0" fontId="7" fillId="0" borderId="7" xfId="0" applyFont="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wrapText="1"/>
    </xf>
    <xf numFmtId="0" fontId="13" fillId="5" borderId="10" xfId="0" applyFont="1" applyFill="1" applyBorder="1" applyAlignment="1">
      <alignment vertical="top" wrapText="1"/>
    </xf>
    <xf numFmtId="0" fontId="11" fillId="3" borderId="7" xfId="0" applyFont="1" applyFill="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7" fillId="0" borderId="4" xfId="0" applyFont="1" applyBorder="1" applyAlignment="1">
      <alignment vertical="top" wrapText="1"/>
    </xf>
    <xf numFmtId="0" fontId="11" fillId="0" borderId="4" xfId="0" applyFont="1" applyBorder="1" applyAlignment="1">
      <alignment horizontal="right" vertical="top" wrapText="1"/>
    </xf>
    <xf numFmtId="0" fontId="12" fillId="0" borderId="4" xfId="0" applyFont="1" applyBorder="1" applyAlignment="1">
      <alignment vertical="top"/>
    </xf>
    <xf numFmtId="0" fontId="7" fillId="5" borderId="7" xfId="0" applyFont="1" applyFill="1" applyBorder="1" applyAlignment="1">
      <alignment wrapText="1"/>
    </xf>
    <xf numFmtId="0" fontId="22" fillId="0" borderId="7" xfId="0" applyFont="1" applyBorder="1" applyAlignment="1">
      <alignment vertical="top" wrapText="1"/>
    </xf>
    <xf numFmtId="0" fontId="7" fillId="0" borderId="7" xfId="0" applyFont="1" applyBorder="1" applyAlignment="1">
      <alignment vertical="top" wrapText="1"/>
    </xf>
    <xf numFmtId="0" fontId="22" fillId="0" borderId="4" xfId="0" applyFont="1" applyBorder="1" applyAlignment="1">
      <alignment vertical="top" wrapText="1"/>
    </xf>
    <xf numFmtId="0" fontId="7" fillId="0" borderId="4" xfId="0" applyFont="1" applyBorder="1" applyAlignment="1">
      <alignment vertical="top" wrapText="1"/>
    </xf>
    <xf numFmtId="0" fontId="7" fillId="5" borderId="7" xfId="0" applyFont="1" applyFill="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xf>
    <xf numFmtId="0" fontId="22" fillId="0" borderId="4" xfId="0" applyFont="1" applyBorder="1" applyAlignment="1">
      <alignment vertical="top"/>
    </xf>
    <xf numFmtId="0" fontId="13" fillId="5" borderId="7" xfId="0" applyFont="1" applyFill="1" applyBorder="1" applyAlignment="1">
      <alignment wrapText="1"/>
    </xf>
    <xf numFmtId="0" fontId="12" fillId="0" borderId="7" xfId="0" applyFont="1" applyBorder="1" applyAlignment="1">
      <alignment vertical="top"/>
    </xf>
    <xf numFmtId="0" fontId="14" fillId="0" borderId="7" xfId="0" applyFont="1" applyBorder="1" applyAlignment="1">
      <alignment wrapText="1"/>
    </xf>
    <xf numFmtId="0" fontId="7" fillId="0" borderId="7" xfId="0" applyFont="1" applyBorder="1" applyAlignment="1">
      <alignmen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7" fillId="0" borderId="7" xfId="0" applyFont="1" applyBorder="1" applyAlignment="1">
      <alignment horizontal="right" vertical="top" wrapText="1"/>
    </xf>
    <xf numFmtId="0" fontId="7" fillId="0" borderId="7" xfId="0" applyFont="1" applyBorder="1" applyAlignment="1">
      <alignment horizontal="right" vertical="top" wrapText="1"/>
    </xf>
    <xf numFmtId="0" fontId="11" fillId="5" borderId="7" xfId="0" applyFont="1" applyFill="1" applyBorder="1" applyAlignment="1">
      <alignment horizontal="left" vertical="top" wrapText="1"/>
    </xf>
    <xf numFmtId="0" fontId="11" fillId="5" borderId="7" xfId="0" applyFont="1" applyFill="1" applyBorder="1" applyAlignment="1">
      <alignment horizontal="right" vertical="top" wrapText="1"/>
    </xf>
    <xf numFmtId="0" fontId="22" fillId="0" borderId="4" xfId="0" applyFont="1" applyBorder="1" applyAlignment="1">
      <alignment vertical="top" wrapText="1"/>
    </xf>
    <xf numFmtId="0" fontId="23" fillId="0" borderId="7" xfId="0" applyFont="1" applyBorder="1" applyAlignment="1"/>
    <xf numFmtId="0" fontId="7" fillId="0" borderId="7" xfId="0" applyFont="1" applyBorder="1" applyAlignment="1">
      <alignment vertical="top" wrapText="1"/>
    </xf>
    <xf numFmtId="0" fontId="11" fillId="0" borderId="3" xfId="0" applyFont="1" applyBorder="1" applyAlignment="1">
      <alignment horizontal="left" vertical="top" wrapText="1"/>
    </xf>
    <xf numFmtId="0" fontId="17" fillId="0" borderId="4" xfId="0" applyFont="1" applyBorder="1" applyAlignment="1">
      <alignment horizontal="right" vertical="top" wrapText="1"/>
    </xf>
    <xf numFmtId="0" fontId="7" fillId="0" borderId="4" xfId="0" applyFont="1" applyBorder="1" applyAlignment="1">
      <alignment horizontal="right" vertical="top" wrapText="1"/>
    </xf>
    <xf numFmtId="0" fontId="11" fillId="3" borderId="7" xfId="0" applyFont="1" applyFill="1" applyBorder="1" applyAlignment="1">
      <alignment horizontal="right" vertical="top" wrapText="1"/>
    </xf>
    <xf numFmtId="0" fontId="7" fillId="0" borderId="7" xfId="0" applyFont="1" applyBorder="1" applyAlignment="1">
      <alignment wrapText="1"/>
    </xf>
    <xf numFmtId="0" fontId="13" fillId="0" borderId="3" xfId="0" applyFont="1" applyBorder="1" applyAlignment="1">
      <alignment vertical="top" wrapText="1"/>
    </xf>
    <xf numFmtId="0" fontId="7" fillId="5" borderId="20" xfId="0" applyFont="1" applyFill="1" applyBorder="1" applyAlignment="1">
      <alignment vertical="top" wrapText="1"/>
    </xf>
    <xf numFmtId="0" fontId="17" fillId="3" borderId="7" xfId="0" applyFont="1" applyFill="1" applyBorder="1" applyAlignment="1">
      <alignment horizontal="right" vertical="top" wrapText="1"/>
    </xf>
    <xf numFmtId="0" fontId="24" fillId="5" borderId="21" xfId="0" applyFont="1" applyFill="1" applyBorder="1" applyAlignment="1">
      <alignment horizontal="left" wrapText="1"/>
    </xf>
    <xf numFmtId="0" fontId="17" fillId="3" borderId="7" xfId="0" applyFont="1" applyFill="1" applyBorder="1" applyAlignment="1">
      <alignment horizontal="right" vertical="top" wrapText="1"/>
    </xf>
    <xf numFmtId="0" fontId="11" fillId="3" borderId="7" xfId="0" applyFont="1" applyFill="1" applyBorder="1" applyAlignment="1">
      <alignment vertical="top" wrapText="1"/>
    </xf>
    <xf numFmtId="0" fontId="11" fillId="0" borderId="9" xfId="0" applyFont="1" applyBorder="1" applyAlignment="1">
      <alignment horizontal="right" vertical="top" wrapText="1"/>
    </xf>
    <xf numFmtId="0" fontId="17" fillId="3" borderId="22" xfId="0" applyFont="1" applyFill="1" applyBorder="1" applyAlignment="1">
      <alignment horizontal="right" vertical="top" wrapText="1"/>
    </xf>
    <xf numFmtId="0" fontId="17" fillId="0" borderId="9" xfId="0" applyFont="1" applyBorder="1" applyAlignment="1">
      <alignment horizontal="right" vertical="top" wrapText="1"/>
    </xf>
    <xf numFmtId="0" fontId="7" fillId="0" borderId="9" xfId="0" applyFont="1" applyBorder="1" applyAlignment="1">
      <alignment horizontal="right" vertical="top" wrapText="1"/>
    </xf>
    <xf numFmtId="0" fontId="7" fillId="0" borderId="9" xfId="0" applyFont="1" applyBorder="1" applyAlignment="1">
      <alignment vertical="top" wrapText="1"/>
    </xf>
    <xf numFmtId="0" fontId="7" fillId="0" borderId="9" xfId="0" applyFont="1" applyBorder="1" applyAlignment="1">
      <alignment vertical="top" wrapText="1"/>
    </xf>
    <xf numFmtId="0" fontId="7" fillId="0" borderId="9" xfId="0" applyFont="1" applyBorder="1" applyAlignment="1">
      <alignment horizontal="right" vertical="top" wrapText="1"/>
    </xf>
    <xf numFmtId="0" fontId="22" fillId="0" borderId="9" xfId="0" applyFont="1" applyBorder="1" applyAlignment="1">
      <alignment vertical="top" wrapText="1"/>
    </xf>
    <xf numFmtId="0" fontId="11" fillId="0" borderId="9" xfId="0" applyFont="1" applyBorder="1" applyAlignment="1">
      <alignment vertical="top" wrapText="1"/>
    </xf>
    <xf numFmtId="0" fontId="7" fillId="5" borderId="4" xfId="0" applyFont="1" applyFill="1" applyBorder="1" applyAlignment="1">
      <alignment horizontal="right" vertical="top" wrapText="1"/>
    </xf>
    <xf numFmtId="0" fontId="11" fillId="3" borderId="4" xfId="0" applyFont="1" applyFill="1" applyBorder="1" applyAlignment="1">
      <alignment horizontal="right" vertical="top" wrapText="1"/>
    </xf>
    <xf numFmtId="0" fontId="25" fillId="0" borderId="7" xfId="0" applyFont="1" applyBorder="1" applyAlignment="1">
      <alignment vertical="top" wrapText="1"/>
    </xf>
    <xf numFmtId="0" fontId="25" fillId="0" borderId="7" xfId="0" applyFont="1" applyBorder="1" applyAlignment="1">
      <alignment vertical="top" wrapText="1"/>
    </xf>
    <xf numFmtId="0" fontId="11" fillId="6" borderId="7" xfId="0" applyFont="1" applyFill="1" applyBorder="1" applyAlignment="1">
      <alignment horizontal="left" vertical="top" wrapText="1"/>
    </xf>
    <xf numFmtId="0" fontId="17" fillId="0" borderId="12" xfId="0" applyFont="1" applyBorder="1" applyAlignment="1">
      <alignment horizontal="right" vertical="top" wrapText="1"/>
    </xf>
    <xf numFmtId="0" fontId="7" fillId="0" borderId="12" xfId="0" applyFont="1" applyBorder="1" applyAlignment="1">
      <alignment vertical="top" wrapText="1"/>
    </xf>
    <xf numFmtId="0" fontId="17" fillId="6" borderId="7" xfId="0" applyFont="1" applyFill="1" applyBorder="1" applyAlignment="1">
      <alignment horizontal="right" vertical="top" wrapText="1"/>
    </xf>
    <xf numFmtId="0" fontId="13" fillId="6" borderId="7" xfId="0" applyFont="1" applyFill="1" applyBorder="1" applyAlignment="1">
      <alignment vertical="top" wrapText="1"/>
    </xf>
    <xf numFmtId="0" fontId="13" fillId="0" borderId="3" xfId="0" applyFont="1" applyBorder="1" applyAlignment="1">
      <alignment horizontal="left" vertical="top" wrapText="1"/>
    </xf>
    <xf numFmtId="0" fontId="7" fillId="5" borderId="4" xfId="0" applyFont="1" applyFill="1" applyBorder="1" applyAlignment="1">
      <alignment vertical="top" wrapText="1"/>
    </xf>
    <xf numFmtId="0" fontId="17" fillId="3" borderId="0" xfId="0" applyFont="1" applyFill="1" applyAlignment="1">
      <alignment horizontal="right" vertical="top" wrapText="1"/>
    </xf>
    <xf numFmtId="0" fontId="7" fillId="0" borderId="0" xfId="0" applyFont="1" applyAlignment="1">
      <alignment horizontal="right" vertical="top" wrapText="1"/>
    </xf>
    <xf numFmtId="0" fontId="7" fillId="0" borderId="7" xfId="0" applyFont="1" applyBorder="1" applyAlignment="1">
      <alignment vertical="top" wrapText="1"/>
    </xf>
    <xf numFmtId="0" fontId="22" fillId="0" borderId="7" xfId="0" applyFont="1" applyBorder="1" applyAlignment="1">
      <alignment vertical="top" wrapText="1"/>
    </xf>
    <xf numFmtId="0" fontId="7" fillId="0" borderId="0" xfId="0" applyFont="1" applyAlignment="1">
      <alignment vertical="top" wrapText="1"/>
    </xf>
    <xf numFmtId="0" fontId="11" fillId="3" borderId="0" xfId="0" applyFont="1" applyFill="1" applyAlignment="1">
      <alignment horizontal="right" vertical="top" wrapText="1"/>
    </xf>
    <xf numFmtId="0" fontId="26" fillId="0" borderId="7" xfId="0" applyFont="1" applyBorder="1" applyAlignment="1">
      <alignment horizontal="right" vertical="top" wrapText="1"/>
    </xf>
    <xf numFmtId="0" fontId="7" fillId="5" borderId="0" xfId="0" applyFont="1" applyFill="1" applyAlignment="1">
      <alignment horizontal="right" vertical="top" wrapText="1"/>
    </xf>
    <xf numFmtId="0" fontId="26" fillId="0" borderId="4" xfId="0" applyFont="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13" fillId="0" borderId="4" xfId="0" applyFont="1" applyBorder="1" applyAlignment="1">
      <alignment vertical="top" wrapText="1"/>
    </xf>
    <xf numFmtId="0" fontId="13" fillId="5" borderId="4" xfId="0" applyFont="1" applyFill="1" applyBorder="1" applyAlignment="1">
      <alignment vertical="top" wrapText="1"/>
    </xf>
    <xf numFmtId="0" fontId="13" fillId="0" borderId="4" xfId="0" applyFont="1" applyBorder="1" applyAlignment="1">
      <alignment vertical="top" wrapText="1"/>
    </xf>
    <xf numFmtId="0" fontId="22" fillId="5" borderId="4" xfId="0" applyFont="1" applyFill="1" applyBorder="1" applyAlignment="1">
      <alignment vertical="top" wrapText="1"/>
    </xf>
    <xf numFmtId="0" fontId="11" fillId="6" borderId="7" xfId="0" applyFont="1" applyFill="1" applyBorder="1" applyAlignment="1">
      <alignment horizontal="right" vertical="top" wrapText="1"/>
    </xf>
    <xf numFmtId="0" fontId="12" fillId="0" borderId="7" xfId="0" applyFont="1" applyBorder="1"/>
    <xf numFmtId="0" fontId="7" fillId="5" borderId="21" xfId="0" applyFont="1" applyFill="1" applyBorder="1" applyAlignment="1">
      <alignment horizontal="lef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17" fillId="0" borderId="4" xfId="0" applyFont="1" applyBorder="1" applyAlignment="1">
      <alignment horizontal="right" vertical="top" wrapText="1"/>
    </xf>
    <xf numFmtId="0" fontId="27" fillId="0" borderId="7" xfId="0" applyFont="1" applyBorder="1" applyAlignment="1">
      <alignment horizontal="left" vertical="top" wrapText="1"/>
    </xf>
    <xf numFmtId="0" fontId="7" fillId="0" borderId="20" xfId="0" applyFont="1" applyBorder="1" applyAlignment="1">
      <alignment vertical="top" wrapText="1"/>
    </xf>
    <xf numFmtId="0" fontId="17" fillId="5" borderId="7" xfId="0" applyFont="1" applyFill="1" applyBorder="1" applyAlignment="1">
      <alignment horizontal="right" vertical="top" wrapText="1"/>
    </xf>
    <xf numFmtId="0" fontId="7" fillId="0" borderId="7" xfId="0" applyFont="1" applyBorder="1" applyAlignment="1">
      <alignment horizontal="left" wrapText="1"/>
    </xf>
    <xf numFmtId="0" fontId="17" fillId="0" borderId="7" xfId="0" applyFont="1" applyBorder="1" applyAlignment="1">
      <alignment vertical="top" wrapText="1"/>
    </xf>
    <xf numFmtId="0" fontId="13" fillId="5" borderId="7" xfId="0" applyFont="1" applyFill="1" applyBorder="1" applyAlignment="1">
      <alignment horizontal="right" vertical="top" wrapText="1"/>
    </xf>
    <xf numFmtId="0" fontId="28" fillId="5" borderId="0" xfId="0" applyFont="1" applyFill="1" applyAlignment="1">
      <alignment horizontal="left"/>
    </xf>
    <xf numFmtId="0" fontId="13" fillId="0" borderId="7" xfId="0" applyFont="1" applyBorder="1" applyAlignment="1">
      <alignment horizontal="right" vertical="top" wrapText="1"/>
    </xf>
    <xf numFmtId="0" fontId="18" fillId="0" borderId="0" xfId="0" applyFont="1" applyAlignment="1">
      <alignment horizontal="left" vertical="top"/>
    </xf>
    <xf numFmtId="0" fontId="5" fillId="0" borderId="0" xfId="0" applyFont="1" applyAlignment="1">
      <alignment horizontal="left" vertical="top"/>
    </xf>
    <xf numFmtId="0" fontId="17" fillId="0" borderId="7" xfId="0" applyFont="1" applyBorder="1" applyAlignment="1">
      <alignment horizontal="left" wrapText="1"/>
    </xf>
    <xf numFmtId="0" fontId="7" fillId="0" borderId="7" xfId="0" applyFont="1" applyBorder="1" applyAlignment="1">
      <alignment horizontal="left" vertical="top" wrapText="1"/>
    </xf>
    <xf numFmtId="0" fontId="24" fillId="0" borderId="7" xfId="0" applyFont="1" applyBorder="1" applyAlignment="1">
      <alignment horizontal="left" vertical="top" wrapText="1"/>
    </xf>
    <xf numFmtId="0" fontId="13" fillId="0" borderId="7" xfId="0" applyFont="1" applyBorder="1" applyAlignment="1">
      <alignment horizontal="left" vertical="top" wrapText="1"/>
    </xf>
    <xf numFmtId="0" fontId="11" fillId="0" borderId="7" xfId="0" applyFont="1" applyBorder="1" applyAlignment="1">
      <alignment wrapText="1"/>
    </xf>
    <xf numFmtId="0" fontId="11" fillId="0" borderId="7" xfId="0" applyFont="1" applyBorder="1" applyAlignment="1">
      <alignment vertical="top" wrapText="1"/>
    </xf>
    <xf numFmtId="0" fontId="13" fillId="0" borderId="7" xfId="0" applyFont="1" applyBorder="1" applyAlignment="1">
      <alignment vertical="top"/>
    </xf>
    <xf numFmtId="0" fontId="13" fillId="0" borderId="0" xfId="0" applyFont="1"/>
    <xf numFmtId="0" fontId="12" fillId="0" borderId="0" xfId="0" applyFont="1" applyAlignment="1">
      <alignment vertical="top"/>
    </xf>
    <xf numFmtId="0" fontId="29" fillId="0" borderId="0" xfId="0" applyFont="1"/>
    <xf numFmtId="0" fontId="11" fillId="8" borderId="7" xfId="0" applyFont="1" applyFill="1" applyBorder="1" applyAlignment="1">
      <alignment horizontal="left" vertical="top" wrapText="1"/>
    </xf>
    <xf numFmtId="0" fontId="11" fillId="8" borderId="7" xfId="0" applyFont="1" applyFill="1" applyBorder="1" applyAlignment="1">
      <alignment vertical="top" wrapText="1"/>
    </xf>
    <xf numFmtId="0" fontId="13" fillId="8" borderId="7" xfId="0" applyFont="1" applyFill="1" applyBorder="1" applyAlignment="1">
      <alignment vertical="top" wrapText="1"/>
    </xf>
    <xf numFmtId="0" fontId="13" fillId="8" borderId="7" xfId="0" applyFont="1" applyFill="1" applyBorder="1" applyAlignment="1">
      <alignment horizontal="right" vertical="top" wrapText="1"/>
    </xf>
    <xf numFmtId="0" fontId="8" fillId="9" borderId="21" xfId="0" applyFont="1" applyFill="1" applyBorder="1"/>
    <xf numFmtId="0" fontId="0" fillId="9" borderId="21" xfId="0" applyFont="1" applyFill="1" applyBorder="1"/>
    <xf numFmtId="0" fontId="11" fillId="10" borderId="7" xfId="0" applyFont="1" applyFill="1" applyBorder="1" applyAlignment="1">
      <alignment horizontal="left" vertical="top" wrapText="1"/>
    </xf>
    <xf numFmtId="0" fontId="11" fillId="10" borderId="7" xfId="0" applyFont="1" applyFill="1" applyBorder="1" applyAlignment="1">
      <alignment vertical="top" wrapText="1"/>
    </xf>
    <xf numFmtId="0" fontId="13" fillId="10" borderId="7" xfId="0" applyFont="1" applyFill="1" applyBorder="1" applyAlignment="1">
      <alignment vertical="top" wrapText="1"/>
    </xf>
    <xf numFmtId="0" fontId="13" fillId="10" borderId="7" xfId="0" applyFont="1" applyFill="1" applyBorder="1" applyAlignment="1">
      <alignment horizontal="right" vertical="top" wrapText="1"/>
    </xf>
    <xf numFmtId="0" fontId="8" fillId="0" borderId="21" xfId="0" applyFont="1" applyBorder="1"/>
    <xf numFmtId="0" fontId="0" fillId="0" borderId="21" xfId="0" applyFont="1" applyBorder="1"/>
    <xf numFmtId="10" fontId="11" fillId="10" borderId="7" xfId="0" applyNumberFormat="1" applyFont="1" applyFill="1" applyBorder="1" applyAlignment="1">
      <alignment horizontal="left" vertical="top" wrapText="1"/>
    </xf>
    <xf numFmtId="0" fontId="11" fillId="10" borderId="7"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Font="1" applyAlignment="1">
      <alignment horizontal="left"/>
    </xf>
    <xf numFmtId="0" fontId="29" fillId="0" borderId="0" xfId="0" applyFont="1" applyAlignment="1">
      <alignment vertical="top"/>
    </xf>
    <xf numFmtId="0" fontId="8" fillId="0" borderId="21"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1" fillId="10" borderId="7" xfId="0" applyFont="1" applyFill="1" applyBorder="1" applyAlignment="1">
      <alignment horizontal="right" vertical="top" wrapText="1"/>
    </xf>
    <xf numFmtId="0" fontId="11" fillId="10" borderId="7" xfId="0" applyFont="1" applyFill="1" applyBorder="1" applyAlignment="1">
      <alignment wrapText="1"/>
    </xf>
    <xf numFmtId="0" fontId="29" fillId="0" borderId="21" xfId="0" applyFont="1" applyBorder="1"/>
    <xf numFmtId="0" fontId="11" fillId="10" borderId="7" xfId="0" applyFont="1" applyFill="1" applyBorder="1" applyAlignment="1">
      <alignment wrapText="1"/>
    </xf>
    <xf numFmtId="0" fontId="11" fillId="10" borderId="7" xfId="0" applyFont="1" applyFill="1" applyBorder="1" applyAlignment="1">
      <alignment vertical="top" wrapText="1"/>
    </xf>
    <xf numFmtId="10" fontId="11" fillId="0" borderId="7" xfId="0" applyNumberFormat="1" applyFont="1" applyBorder="1" applyAlignment="1">
      <alignment horizontal="left" vertical="top" wrapText="1"/>
    </xf>
    <xf numFmtId="10" fontId="11" fillId="0" borderId="7" xfId="0" applyNumberFormat="1" applyFont="1" applyBorder="1" applyAlignment="1">
      <alignment vertical="top" wrapText="1"/>
    </xf>
    <xf numFmtId="10" fontId="29" fillId="0" borderId="0" xfId="0" applyNumberFormat="1" applyFont="1"/>
    <xf numFmtId="10" fontId="11" fillId="10" borderId="7" xfId="0" applyNumberFormat="1" applyFont="1" applyFill="1" applyBorder="1" applyAlignment="1">
      <alignment vertical="top" wrapText="1"/>
    </xf>
    <xf numFmtId="10" fontId="11" fillId="10" borderId="7" xfId="0" applyNumberFormat="1" applyFont="1" applyFill="1" applyBorder="1" applyAlignment="1">
      <alignment horizontal="right" vertical="top" wrapText="1"/>
    </xf>
    <xf numFmtId="10" fontId="29" fillId="0" borderId="21" xfId="0" applyNumberFormat="1" applyFont="1" applyBorder="1"/>
    <xf numFmtId="0" fontId="13" fillId="10" borderId="7" xfId="0" applyFont="1" applyFill="1" applyBorder="1" applyAlignment="1">
      <alignment wrapText="1"/>
    </xf>
    <xf numFmtId="0" fontId="5" fillId="0" borderId="0" xfId="0" applyFont="1" applyAlignment="1">
      <alignment horizontal="right" vertical="top" wrapText="1"/>
    </xf>
    <xf numFmtId="0" fontId="13" fillId="10" borderId="7" xfId="0" applyFont="1" applyFill="1" applyBorder="1" applyAlignment="1">
      <alignment horizontal="left" wrapText="1"/>
    </xf>
    <xf numFmtId="0" fontId="11" fillId="11" borderId="7" xfId="0" applyFont="1" applyFill="1" applyBorder="1" applyAlignment="1">
      <alignment horizontal="left" vertical="top" wrapText="1"/>
    </xf>
    <xf numFmtId="0" fontId="11" fillId="11" borderId="7" xfId="0" applyFont="1" applyFill="1" applyBorder="1" applyAlignment="1">
      <alignment vertical="top" wrapText="1"/>
    </xf>
    <xf numFmtId="10" fontId="11" fillId="11" borderId="7" xfId="0" applyNumberFormat="1" applyFont="1" applyFill="1" applyBorder="1" applyAlignment="1">
      <alignment horizontal="left" vertical="top" wrapText="1"/>
    </xf>
    <xf numFmtId="0" fontId="11" fillId="0" borderId="0" xfId="0" applyFont="1" applyAlignment="1">
      <alignment horizontal="left" vertical="top"/>
    </xf>
    <xf numFmtId="0" fontId="13" fillId="0" borderId="0" xfId="0" applyFont="1" applyAlignment="1">
      <alignment horizontal="left"/>
    </xf>
    <xf numFmtId="0" fontId="13" fillId="0" borderId="0" xfId="0" applyFont="1"/>
    <xf numFmtId="0" fontId="7" fillId="10" borderId="7" xfId="0" applyFont="1" applyFill="1" applyBorder="1" applyAlignment="1">
      <alignment wrapText="1"/>
    </xf>
    <xf numFmtId="0" fontId="18" fillId="0" borderId="0" xfId="0" applyFont="1" applyAlignment="1">
      <alignment horizontal="center" vertical="top"/>
    </xf>
    <xf numFmtId="0" fontId="11" fillId="12" borderId="7" xfId="0" applyFont="1" applyFill="1" applyBorder="1" applyAlignment="1">
      <alignment horizontal="left" vertical="top" wrapText="1"/>
    </xf>
    <xf numFmtId="0" fontId="11" fillId="12" borderId="7" xfId="0" applyFont="1" applyFill="1" applyBorder="1" applyAlignment="1">
      <alignment horizontal="left" vertical="top" wrapText="1"/>
    </xf>
    <xf numFmtId="0" fontId="11" fillId="8" borderId="7" xfId="0" applyFont="1" applyFill="1" applyBorder="1" applyAlignment="1">
      <alignment vertical="top" wrapText="1"/>
    </xf>
    <xf numFmtId="0" fontId="13" fillId="0" borderId="7" xfId="0" applyFont="1" applyBorder="1" applyAlignment="1">
      <alignment horizontal="left" wrapText="1"/>
    </xf>
    <xf numFmtId="0" fontId="8" fillId="0" borderId="0" xfId="0" applyFont="1" applyAlignment="1">
      <alignment horizontal="right" vertical="top"/>
    </xf>
    <xf numFmtId="0" fontId="18" fillId="0" borderId="0" xfId="0" applyFont="1" applyAlignment="1">
      <alignment vertical="top" wrapText="1"/>
    </xf>
    <xf numFmtId="0" fontId="29" fillId="0" borderId="0" xfId="0" applyFont="1" applyAlignment="1">
      <alignment vertical="top" wrapText="1"/>
    </xf>
    <xf numFmtId="0" fontId="0" fillId="0" borderId="0" xfId="0" applyFont="1" applyAlignment="1"/>
    <xf numFmtId="0" fontId="13" fillId="0" borderId="0" xfId="0" applyFont="1" applyAlignment="1">
      <alignment vertical="top" wrapText="1"/>
    </xf>
    <xf numFmtId="0" fontId="2" fillId="0" borderId="0" xfId="0" applyFont="1" applyAlignment="1"/>
    <xf numFmtId="0" fontId="5" fillId="0" borderId="0" xfId="0" applyFont="1" applyAlignment="1">
      <alignment horizontal="left" wrapText="1"/>
    </xf>
    <xf numFmtId="0" fontId="5" fillId="0" borderId="0" xfId="0" applyFont="1" applyAlignment="1"/>
    <xf numFmtId="0" fontId="6" fillId="0" borderId="7" xfId="0" applyFont="1" applyBorder="1" applyAlignment="1">
      <alignment horizontal="left" wrapText="1"/>
    </xf>
    <xf numFmtId="0" fontId="5" fillId="3" borderId="7" xfId="0" applyFont="1" applyFill="1" applyBorder="1" applyAlignment="1">
      <alignment horizontal="left" wrapText="1"/>
    </xf>
    <xf numFmtId="0" fontId="5" fillId="4" borderId="7" xfId="0" applyFont="1" applyFill="1" applyBorder="1" applyAlignment="1">
      <alignment horizontal="left" wrapText="1"/>
    </xf>
    <xf numFmtId="0" fontId="5" fillId="6" borderId="7"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3" fillId="5" borderId="0" xfId="0" applyFont="1" applyFill="1" applyAlignment="1">
      <alignment wrapText="1"/>
    </xf>
    <xf numFmtId="0" fontId="30" fillId="0" borderId="11" xfId="0" applyFont="1" applyBorder="1" applyAlignment="1">
      <alignment vertical="top" wrapText="1"/>
    </xf>
    <xf numFmtId="0" fontId="7" fillId="0" borderId="11" xfId="0" applyFont="1" applyBorder="1" applyAlignment="1">
      <alignment horizontal="left" vertical="top" wrapText="1"/>
    </xf>
    <xf numFmtId="0" fontId="0" fillId="0" borderId="0" xfId="0" applyFont="1" applyAlignment="1">
      <alignment vertical="top"/>
    </xf>
    <xf numFmtId="0" fontId="13" fillId="0" borderId="11" xfId="0" applyFont="1" applyBorder="1" applyAlignment="1">
      <alignment vertical="top"/>
    </xf>
    <xf numFmtId="0" fontId="13" fillId="0" borderId="12" xfId="0" applyFont="1" applyBorder="1" applyAlignment="1">
      <alignment horizontal="left" vertical="top" wrapText="1"/>
    </xf>
    <xf numFmtId="0" fontId="30" fillId="0" borderId="10" xfId="0" applyFont="1" applyBorder="1" applyAlignment="1">
      <alignment vertical="top" wrapText="1"/>
    </xf>
    <xf numFmtId="0" fontId="33" fillId="0" borderId="11" xfId="0" applyFont="1" applyBorder="1" applyAlignment="1">
      <alignment horizontal="left" vertical="top" wrapText="1"/>
    </xf>
    <xf numFmtId="0" fontId="31" fillId="0" borderId="7" xfId="0" applyFont="1" applyBorder="1" applyAlignment="1">
      <alignment horizontal="center" vertical="center" wrapText="1"/>
    </xf>
    <xf numFmtId="0" fontId="3" fillId="7" borderId="7" xfId="0" applyFont="1" applyFill="1" applyBorder="1" applyAlignment="1">
      <alignment horizontal="center" vertical="center" wrapText="1"/>
    </xf>
    <xf numFmtId="0" fontId="33" fillId="0" borderId="7" xfId="0" applyFont="1" applyBorder="1" applyAlignment="1">
      <alignment horizontal="left" vertical="top" wrapText="1"/>
    </xf>
    <xf numFmtId="0" fontId="33" fillId="5" borderId="7" xfId="0" applyFont="1" applyFill="1" applyBorder="1" applyAlignment="1">
      <alignment horizontal="left" vertical="top" wrapText="1"/>
    </xf>
    <xf numFmtId="0" fontId="33" fillId="0" borderId="7" xfId="0" applyFont="1" applyBorder="1" applyAlignment="1">
      <alignment vertical="top" wrapText="1"/>
    </xf>
    <xf numFmtId="0" fontId="35" fillId="0" borderId="7" xfId="0" applyFont="1" applyBorder="1" applyAlignment="1">
      <alignment horizontal="left" vertical="top" wrapText="1"/>
    </xf>
    <xf numFmtId="0" fontId="36" fillId="0" borderId="7" xfId="0" applyFont="1" applyBorder="1" applyAlignment="1">
      <alignment horizontal="left" vertical="top" wrapText="1"/>
    </xf>
    <xf numFmtId="0" fontId="35" fillId="3" borderId="7" xfId="0" applyFont="1" applyFill="1" applyBorder="1" applyAlignment="1">
      <alignment horizontal="right" vertical="top" wrapText="1"/>
    </xf>
    <xf numFmtId="0" fontId="35" fillId="0" borderId="4" xfId="0" applyFont="1" applyBorder="1" applyAlignment="1">
      <alignment horizontal="right" vertical="top" wrapText="1"/>
    </xf>
    <xf numFmtId="0" fontId="37" fillId="0" borderId="4" xfId="0" applyFont="1" applyBorder="1" applyAlignment="1">
      <alignment horizontal="right" vertical="top" wrapText="1"/>
    </xf>
    <xf numFmtId="0" fontId="37" fillId="0" borderId="7" xfId="0" applyFont="1" applyBorder="1" applyAlignment="1">
      <alignment vertical="top" wrapText="1"/>
    </xf>
    <xf numFmtId="0" fontId="37" fillId="0" borderId="4" xfId="0" applyFont="1" applyBorder="1" applyAlignment="1">
      <alignment vertical="top" wrapText="1"/>
    </xf>
    <xf numFmtId="0" fontId="38" fillId="0" borderId="0" xfId="0" applyFont="1" applyAlignment="1"/>
    <xf numFmtId="0" fontId="37" fillId="5" borderId="4" xfId="0" applyFont="1" applyFill="1" applyBorder="1" applyAlignment="1">
      <alignment vertical="top" wrapText="1"/>
    </xf>
    <xf numFmtId="0" fontId="37" fillId="5" borderId="4" xfId="0" applyFont="1" applyFill="1" applyBorder="1" applyAlignment="1">
      <alignment horizontal="right" vertical="top" wrapText="1"/>
    </xf>
    <xf numFmtId="0" fontId="39" fillId="0" borderId="4" xfId="0" applyFont="1" applyBorder="1" applyAlignment="1">
      <alignment horizontal="right" vertical="top" wrapText="1"/>
    </xf>
    <xf numFmtId="0" fontId="33" fillId="5" borderId="7" xfId="0" applyFont="1" applyFill="1" applyBorder="1" applyAlignment="1">
      <alignment vertical="top" wrapText="1"/>
    </xf>
    <xf numFmtId="0" fontId="37" fillId="5" borderId="7" xfId="0" applyFont="1" applyFill="1" applyBorder="1" applyAlignment="1">
      <alignment vertical="top" wrapText="1"/>
    </xf>
    <xf numFmtId="0" fontId="37" fillId="0" borderId="20" xfId="0" applyFont="1" applyBorder="1" applyAlignment="1">
      <alignment vertical="top" wrapText="1"/>
    </xf>
    <xf numFmtId="0" fontId="35" fillId="0" borderId="7" xfId="0" applyFont="1" applyBorder="1" applyAlignment="1">
      <alignment horizontal="right" vertical="top" wrapText="1"/>
    </xf>
    <xf numFmtId="0" fontId="30" fillId="0" borderId="7" xfId="0" applyFont="1" applyBorder="1" applyAlignment="1">
      <alignment vertical="top" wrapText="1"/>
    </xf>
    <xf numFmtId="0" fontId="36" fillId="0" borderId="7" xfId="0" applyFont="1" applyBorder="1" applyAlignment="1">
      <alignment vertical="top" wrapText="1"/>
    </xf>
    <xf numFmtId="0" fontId="39" fillId="3" borderId="7" xfId="0" applyFont="1" applyFill="1" applyBorder="1" applyAlignment="1">
      <alignment horizontal="right" vertical="top" wrapText="1"/>
    </xf>
    <xf numFmtId="0" fontId="39" fillId="0" borderId="7" xfId="0" applyFont="1" applyBorder="1" applyAlignment="1">
      <alignment horizontal="right" vertical="top" wrapText="1"/>
    </xf>
    <xf numFmtId="0" fontId="37" fillId="0" borderId="7" xfId="0" applyFont="1" applyBorder="1" applyAlignment="1">
      <alignment horizontal="right" vertical="top" wrapText="1"/>
    </xf>
    <xf numFmtId="0" fontId="30" fillId="5" borderId="0" xfId="0" applyFont="1" applyFill="1" applyAlignment="1">
      <alignment vertical="top" wrapText="1"/>
    </xf>
    <xf numFmtId="0" fontId="30" fillId="5" borderId="7" xfId="0" applyFont="1" applyFill="1" applyBorder="1" applyAlignment="1">
      <alignment vertical="top" wrapText="1"/>
    </xf>
    <xf numFmtId="0" fontId="37" fillId="5" borderId="0" xfId="0" applyFont="1" applyFill="1" applyAlignment="1">
      <alignment horizontal="right" vertical="top" wrapText="1"/>
    </xf>
    <xf numFmtId="0" fontId="37" fillId="5" borderId="7" xfId="0" applyFont="1" applyFill="1" applyBorder="1" applyAlignment="1">
      <alignment horizontal="right" vertical="top" wrapText="1"/>
    </xf>
    <xf numFmtId="0" fontId="42" fillId="0" borderId="0" xfId="0" applyFont="1" applyAlignment="1"/>
    <xf numFmtId="0" fontId="40" fillId="0" borderId="10" xfId="0" applyFont="1" applyBorder="1" applyAlignment="1">
      <alignment horizontal="left"/>
    </xf>
    <xf numFmtId="0" fontId="40" fillId="0" borderId="7" xfId="0" applyFont="1" applyBorder="1" applyAlignment="1">
      <alignment horizontal="left" vertical="top" wrapText="1"/>
    </xf>
    <xf numFmtId="0" fontId="40" fillId="0" borderId="7" xfId="0" applyFont="1" applyBorder="1" applyAlignment="1">
      <alignment vertical="top" wrapText="1"/>
    </xf>
    <xf numFmtId="49" fontId="40" fillId="0" borderId="7" xfId="0" applyNumberFormat="1" applyFont="1" applyBorder="1" applyAlignment="1">
      <alignment horizontal="center" vertical="top" wrapText="1"/>
    </xf>
    <xf numFmtId="0" fontId="40" fillId="3" borderId="7" xfId="0" applyFont="1" applyFill="1" applyBorder="1" applyAlignment="1">
      <alignment horizontal="left" vertical="top" wrapText="1"/>
    </xf>
    <xf numFmtId="0" fontId="40" fillId="4" borderId="7" xfId="0" applyFont="1" applyFill="1" applyBorder="1" applyAlignment="1">
      <alignment horizontal="left" vertical="top" wrapText="1"/>
    </xf>
    <xf numFmtId="0" fontId="43" fillId="4" borderId="7" xfId="0" applyFont="1" applyFill="1" applyBorder="1" applyAlignment="1">
      <alignment vertical="top" wrapText="1"/>
    </xf>
    <xf numFmtId="0" fontId="44" fillId="0" borderId="7" xfId="0" applyFont="1" applyBorder="1" applyAlignment="1">
      <alignment vertical="top" wrapText="1"/>
    </xf>
    <xf numFmtId="49" fontId="44" fillId="0" borderId="7" xfId="0" applyNumberFormat="1" applyFont="1" applyBorder="1" applyAlignment="1">
      <alignment horizontal="center" vertical="top" wrapText="1"/>
    </xf>
    <xf numFmtId="0" fontId="43" fillId="0" borderId="7" xfId="0" applyFont="1" applyBorder="1" applyAlignment="1">
      <alignment wrapText="1"/>
    </xf>
    <xf numFmtId="0" fontId="43" fillId="0" borderId="7" xfId="0" applyFont="1" applyBorder="1" applyAlignment="1">
      <alignment vertical="top" wrapText="1"/>
    </xf>
    <xf numFmtId="0" fontId="44" fillId="4" borderId="7" xfId="0" applyFont="1" applyFill="1" applyBorder="1" applyAlignment="1">
      <alignment vertical="top" wrapText="1"/>
    </xf>
    <xf numFmtId="0" fontId="47" fillId="0" borderId="7" xfId="0" applyFont="1" applyBorder="1" applyAlignment="1">
      <alignment vertical="top" wrapText="1"/>
    </xf>
    <xf numFmtId="0" fontId="45" fillId="4" borderId="0" xfId="0" applyFont="1" applyFill="1" applyAlignment="1">
      <alignment vertical="top" wrapText="1"/>
    </xf>
    <xf numFmtId="0" fontId="49" fillId="4" borderId="7" xfId="0" applyFont="1" applyFill="1" applyBorder="1" applyAlignment="1">
      <alignment horizontal="left" vertical="top" wrapText="1"/>
    </xf>
    <xf numFmtId="0" fontId="45" fillId="4" borderId="7" xfId="0" applyFont="1" applyFill="1" applyBorder="1" applyAlignment="1">
      <alignment vertical="top" wrapText="1"/>
    </xf>
    <xf numFmtId="0" fontId="44" fillId="0" borderId="7" xfId="0" applyFont="1" applyBorder="1" applyAlignment="1">
      <alignment wrapText="1"/>
    </xf>
    <xf numFmtId="0" fontId="50" fillId="4" borderId="7" xfId="0" applyFont="1" applyFill="1" applyBorder="1" applyAlignment="1">
      <alignment vertical="top" wrapText="1"/>
    </xf>
    <xf numFmtId="0" fontId="51" fillId="4" borderId="7" xfId="0" applyFont="1" applyFill="1" applyBorder="1" applyAlignment="1">
      <alignment vertical="top" wrapText="1"/>
    </xf>
    <xf numFmtId="0" fontId="40" fillId="4" borderId="0" xfId="0" applyFont="1" applyFill="1" applyAlignment="1">
      <alignment vertical="top" wrapText="1"/>
    </xf>
    <xf numFmtId="0" fontId="49" fillId="4" borderId="7" xfId="0" applyFont="1" applyFill="1" applyBorder="1" applyAlignment="1">
      <alignment vertical="top" wrapText="1"/>
    </xf>
    <xf numFmtId="0" fontId="40" fillId="4" borderId="7" xfId="0" applyFont="1" applyFill="1" applyBorder="1" applyAlignment="1">
      <alignment vertical="top" wrapText="1"/>
    </xf>
    <xf numFmtId="0" fontId="49" fillId="0" borderId="7" xfId="0" applyFont="1" applyBorder="1" applyAlignment="1">
      <alignment vertical="top" wrapText="1"/>
    </xf>
    <xf numFmtId="0" fontId="35" fillId="3" borderId="7" xfId="0" applyFont="1" applyFill="1" applyBorder="1" applyAlignment="1">
      <alignment horizontal="left" vertical="top" wrapText="1"/>
    </xf>
    <xf numFmtId="0" fontId="35" fillId="4" borderId="7" xfId="0" applyFont="1" applyFill="1" applyBorder="1" applyAlignment="1">
      <alignment horizontal="left" vertical="top" wrapText="1"/>
    </xf>
    <xf numFmtId="0" fontId="36" fillId="4" borderId="7" xfId="0" applyFont="1" applyFill="1" applyBorder="1" applyAlignment="1">
      <alignment vertical="top" wrapText="1"/>
    </xf>
    <xf numFmtId="0" fontId="54" fillId="0" borderId="7" xfId="0" applyFont="1" applyBorder="1" applyAlignment="1">
      <alignment vertical="top" wrapText="1"/>
    </xf>
    <xf numFmtId="49" fontId="54" fillId="0" borderId="7" xfId="0" applyNumberFormat="1" applyFont="1" applyBorder="1" applyAlignment="1">
      <alignment horizontal="center" wrapText="1"/>
    </xf>
    <xf numFmtId="0" fontId="54" fillId="0" borderId="7" xfId="0" applyFont="1" applyBorder="1" applyAlignment="1">
      <alignment wrapText="1"/>
    </xf>
    <xf numFmtId="0" fontId="36" fillId="0" borderId="7" xfId="0" applyFont="1" applyBorder="1" applyAlignment="1">
      <alignment wrapText="1"/>
    </xf>
    <xf numFmtId="0" fontId="54" fillId="4" borderId="7" xfId="0" applyFont="1" applyFill="1" applyBorder="1" applyAlignment="1">
      <alignment vertical="top" wrapText="1"/>
    </xf>
    <xf numFmtId="49" fontId="54" fillId="4" borderId="7" xfId="0" applyNumberFormat="1" applyFont="1" applyFill="1" applyBorder="1" applyAlignment="1">
      <alignment horizontal="center" vertical="top" wrapText="1"/>
    </xf>
    <xf numFmtId="49" fontId="54" fillId="0" borderId="7" xfId="0" applyNumberFormat="1" applyFont="1" applyBorder="1" applyAlignment="1">
      <alignment horizontal="center" vertical="top" wrapText="1"/>
    </xf>
    <xf numFmtId="49" fontId="55" fillId="4" borderId="7" xfId="0" applyNumberFormat="1" applyFont="1" applyFill="1" applyBorder="1" applyAlignment="1">
      <alignment horizontal="center" vertical="top" wrapText="1"/>
    </xf>
    <xf numFmtId="0" fontId="0" fillId="0" borderId="21" xfId="0" applyFont="1" applyBorder="1" applyAlignment="1"/>
    <xf numFmtId="0" fontId="11" fillId="0" borderId="1" xfId="0" applyFont="1" applyBorder="1" applyAlignment="1"/>
    <xf numFmtId="0" fontId="13" fillId="0" borderId="12" xfId="0" applyFont="1" applyBorder="1" applyAlignment="1">
      <alignment vertical="top"/>
    </xf>
    <xf numFmtId="0" fontId="13" fillId="0" borderId="29" xfId="0" applyFont="1" applyBorder="1" applyAlignment="1">
      <alignment vertical="top"/>
    </xf>
    <xf numFmtId="0" fontId="35" fillId="0" borderId="7" xfId="0" applyFont="1" applyBorder="1" applyAlignment="1">
      <alignment vertical="top" wrapText="1"/>
    </xf>
    <xf numFmtId="0" fontId="57" fillId="0" borderId="7" xfId="0" applyFont="1" applyBorder="1" applyAlignment="1">
      <alignment vertical="top" wrapText="1"/>
    </xf>
    <xf numFmtId="0" fontId="57" fillId="0" borderId="7" xfId="0" applyFont="1" applyBorder="1" applyAlignment="1">
      <alignment wrapText="1"/>
    </xf>
    <xf numFmtId="0" fontId="35" fillId="0" borderId="0" xfId="0" applyFont="1"/>
    <xf numFmtId="0" fontId="37" fillId="0" borderId="0" xfId="0" applyFont="1" applyAlignment="1"/>
    <xf numFmtId="0" fontId="3" fillId="0" borderId="14" xfId="0" applyFont="1" applyBorder="1" applyAlignment="1">
      <alignment horizontal="left" vertical="top"/>
    </xf>
    <xf numFmtId="0" fontId="3" fillId="0" borderId="18" xfId="0" applyFont="1" applyBorder="1" applyAlignment="1">
      <alignment horizontal="left" vertical="top"/>
    </xf>
    <xf numFmtId="0" fontId="3" fillId="0" borderId="12" xfId="0" applyFont="1" applyBorder="1" applyAlignment="1">
      <alignment horizontal="left" vertical="top"/>
    </xf>
    <xf numFmtId="0" fontId="9" fillId="2" borderId="5" xfId="0" applyFont="1" applyFill="1" applyBorder="1" applyAlignment="1">
      <alignment horizontal="left" vertical="top" wrapText="1"/>
    </xf>
    <xf numFmtId="0" fontId="4" fillId="0" borderId="6" xfId="0" applyFont="1" applyBorder="1" applyAlignment="1">
      <alignment vertical="top"/>
    </xf>
    <xf numFmtId="0" fontId="10" fillId="2" borderId="8" xfId="0" applyFont="1" applyFill="1" applyBorder="1" applyAlignment="1">
      <alignment horizontal="left" vertical="top" wrapText="1"/>
    </xf>
    <xf numFmtId="0" fontId="4" fillId="0" borderId="9" xfId="0" applyFont="1" applyBorder="1" applyAlignment="1">
      <alignment vertical="top"/>
    </xf>
    <xf numFmtId="0" fontId="11" fillId="0" borderId="0" xfId="0" applyFont="1" applyAlignment="1">
      <alignment horizontal="center" wrapText="1"/>
    </xf>
    <xf numFmtId="0" fontId="0" fillId="0" borderId="0" xfId="0" applyFont="1" applyAlignment="1"/>
    <xf numFmtId="0" fontId="1" fillId="0" borderId="0" xfId="0" applyFont="1" applyAlignment="1">
      <alignment horizontal="left" vertical="top" wrapText="1"/>
    </xf>
    <xf numFmtId="0" fontId="0" fillId="0" borderId="0" xfId="0" applyFont="1" applyAlignment="1">
      <alignment vertical="top"/>
    </xf>
    <xf numFmtId="0" fontId="32" fillId="2" borderId="1" xfId="0" applyFont="1" applyFill="1" applyBorder="1" applyAlignment="1">
      <alignment horizontal="left" vertical="top" wrapText="1"/>
    </xf>
    <xf numFmtId="0" fontId="4" fillId="0" borderId="2" xfId="0" applyFont="1" applyBorder="1" applyAlignment="1">
      <alignment vertical="top"/>
    </xf>
    <xf numFmtId="0" fontId="31" fillId="0" borderId="3" xfId="0" applyFont="1" applyBorder="1" applyAlignment="1">
      <alignment horizontal="left" wrapText="1"/>
    </xf>
    <xf numFmtId="0" fontId="4" fillId="0" borderId="4" xfId="0" applyFont="1" applyBorder="1" applyAlignment="1"/>
    <xf numFmtId="0" fontId="32" fillId="2" borderId="5" xfId="0" applyFont="1" applyFill="1" applyBorder="1" applyAlignment="1">
      <alignment horizontal="left" vertical="top" wrapText="1"/>
    </xf>
    <xf numFmtId="0" fontId="3" fillId="2" borderId="5" xfId="0" applyFont="1" applyFill="1" applyBorder="1" applyAlignment="1">
      <alignment horizontal="left" wrapText="1"/>
    </xf>
    <xf numFmtId="0" fontId="4" fillId="0" borderId="6" xfId="0" applyFont="1" applyBorder="1" applyAlignment="1"/>
    <xf numFmtId="0" fontId="40" fillId="0" borderId="3" xfId="0" applyFont="1" applyBorder="1" applyAlignment="1">
      <alignment horizontal="center" vertical="center" wrapText="1"/>
    </xf>
    <xf numFmtId="0" fontId="40" fillId="0" borderId="19" xfId="0" applyFont="1" applyBorder="1" applyAlignment="1">
      <alignment horizontal="center" vertical="center" wrapText="1"/>
    </xf>
    <xf numFmtId="0" fontId="40" fillId="0" borderId="20" xfId="0" applyFont="1" applyBorder="1" applyAlignment="1">
      <alignment horizontal="center" vertical="center" wrapText="1"/>
    </xf>
    <xf numFmtId="49" fontId="40" fillId="0" borderId="3" xfId="0" applyNumberFormat="1" applyFont="1" applyBorder="1" applyAlignment="1">
      <alignment horizontal="center" vertical="center" wrapText="1"/>
    </xf>
    <xf numFmtId="0" fontId="41" fillId="0" borderId="13" xfId="0" applyFont="1" applyBorder="1"/>
    <xf numFmtId="0" fontId="41" fillId="0" borderId="4" xfId="0" applyFont="1" applyBorder="1"/>
    <xf numFmtId="0" fontId="40" fillId="0" borderId="10" xfId="0" applyFont="1" applyBorder="1" applyAlignment="1">
      <alignment wrapText="1"/>
    </xf>
    <xf numFmtId="0" fontId="41" fillId="0" borderId="12" xfId="0" applyFont="1" applyBorder="1"/>
    <xf numFmtId="0" fontId="40" fillId="0" borderId="10" xfId="0" applyFont="1" applyBorder="1"/>
    <xf numFmtId="0" fontId="11" fillId="0" borderId="10" xfId="0" applyFont="1" applyBorder="1" applyAlignment="1">
      <alignment horizontal="right" vertical="top"/>
    </xf>
    <xf numFmtId="0" fontId="4" fillId="0" borderId="11" xfId="0" applyFont="1" applyBorder="1"/>
    <xf numFmtId="0" fontId="4" fillId="0" borderId="12" xfId="0" applyFont="1" applyBorder="1"/>
    <xf numFmtId="0" fontId="7" fillId="0" borderId="8" xfId="0" applyFont="1" applyBorder="1" applyAlignment="1">
      <alignment horizontal="left" vertical="top"/>
    </xf>
    <xf numFmtId="0" fontId="4" fillId="0" borderId="16" xfId="0" applyFont="1" applyBorder="1"/>
    <xf numFmtId="0" fontId="4" fillId="0" borderId="9" xfId="0" applyFont="1" applyBorder="1"/>
    <xf numFmtId="0" fontId="13" fillId="0" borderId="8" xfId="0" applyFont="1" applyBorder="1" applyAlignment="1">
      <alignment horizontal="center"/>
    </xf>
    <xf numFmtId="0" fontId="11" fillId="0" borderId="0" xfId="0" applyFont="1" applyAlignment="1">
      <alignment horizontal="right" vertical="top"/>
    </xf>
    <xf numFmtId="0" fontId="13" fillId="0" borderId="15" xfId="0" applyFont="1" applyBorder="1" applyAlignment="1">
      <alignment vertical="top" wrapText="1"/>
    </xf>
    <xf numFmtId="0" fontId="13" fillId="0" borderId="2" xfId="0" applyFont="1" applyBorder="1" applyAlignment="1">
      <alignment vertical="top" wrapText="1"/>
    </xf>
    <xf numFmtId="0" fontId="4" fillId="0" borderId="6" xfId="0" applyFont="1" applyBorder="1"/>
    <xf numFmtId="0" fontId="13" fillId="0" borderId="6" xfId="0" applyFont="1" applyBorder="1" applyAlignment="1">
      <alignment horizontal="left" vertical="top" wrapText="1"/>
    </xf>
    <xf numFmtId="0" fontId="13" fillId="0" borderId="0" xfId="0" applyFont="1" applyAlignment="1">
      <alignment vertical="top" wrapText="1"/>
    </xf>
    <xf numFmtId="0" fontId="13" fillId="0" borderId="10" xfId="0" applyFont="1" applyBorder="1" applyAlignment="1">
      <alignment vertical="top" wrapText="1"/>
    </xf>
    <xf numFmtId="0" fontId="7" fillId="0" borderId="5" xfId="0" applyFont="1" applyBorder="1" applyAlignment="1">
      <alignment horizontal="left" vertical="top"/>
    </xf>
    <xf numFmtId="0" fontId="6" fillId="0" borderId="1" xfId="0" applyFont="1" applyBorder="1" applyAlignment="1">
      <alignment horizontal="center"/>
    </xf>
    <xf numFmtId="0" fontId="4" fillId="0" borderId="15" xfId="0" applyFont="1" applyBorder="1"/>
    <xf numFmtId="0" fontId="4" fillId="0" borderId="2" xfId="0" applyFont="1" applyBorder="1"/>
    <xf numFmtId="0" fontId="7" fillId="0" borderId="3" xfId="0" applyFont="1" applyBorder="1" applyAlignment="1">
      <alignment horizontal="left" vertical="top"/>
    </xf>
    <xf numFmtId="0" fontId="4" fillId="0" borderId="13" xfId="0" applyFont="1" applyBorder="1"/>
    <xf numFmtId="0" fontId="4" fillId="0" borderId="4" xfId="0" applyFont="1" applyBorder="1"/>
    <xf numFmtId="0" fontId="7" fillId="0" borderId="1" xfId="0" applyFont="1" applyBorder="1" applyAlignment="1">
      <alignment horizontal="left" vertical="top"/>
    </xf>
    <xf numFmtId="0" fontId="11" fillId="0" borderId="15" xfId="0" applyFont="1" applyBorder="1" applyAlignment="1">
      <alignment horizontal="right" vertical="top"/>
    </xf>
    <xf numFmtId="0" fontId="11" fillId="0" borderId="11" xfId="0" applyFont="1" applyBorder="1" applyAlignment="1">
      <alignment horizontal="right" vertical="top"/>
    </xf>
    <xf numFmtId="0" fontId="13" fillId="0" borderId="6" xfId="0" applyFont="1" applyBorder="1" applyAlignment="1">
      <alignment vertical="top" wrapText="1"/>
    </xf>
    <xf numFmtId="0" fontId="11" fillId="0" borderId="1" xfId="0" applyFont="1" applyBorder="1" applyAlignment="1">
      <alignment horizontal="right" vertical="top"/>
    </xf>
    <xf numFmtId="0" fontId="4" fillId="0" borderId="5" xfId="0" applyFont="1" applyBorder="1"/>
    <xf numFmtId="0" fontId="4" fillId="0" borderId="8" xfId="0" applyFont="1" applyBorder="1"/>
    <xf numFmtId="0" fontId="11" fillId="3" borderId="19"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1" xfId="0" applyFont="1" applyBorder="1" applyAlignment="1">
      <alignment horizontal="center" wrapText="1"/>
    </xf>
    <xf numFmtId="0" fontId="11" fillId="0" borderId="26" xfId="0" applyFont="1" applyBorder="1" applyAlignment="1">
      <alignment horizontal="center" wrapText="1"/>
    </xf>
    <xf numFmtId="0" fontId="4" fillId="0" borderId="27" xfId="0" applyFont="1" applyBorder="1"/>
    <xf numFmtId="0" fontId="4" fillId="0" borderId="28" xfId="0" applyFont="1" applyBorder="1"/>
    <xf numFmtId="0" fontId="11" fillId="0" borderId="11" xfId="0" applyFont="1" applyBorder="1" applyAlignment="1">
      <alignment horizontal="right" wrapText="1"/>
    </xf>
    <xf numFmtId="0" fontId="11" fillId="0" borderId="17" xfId="0" applyFont="1" applyBorder="1" applyAlignment="1">
      <alignment wrapText="1"/>
    </xf>
    <xf numFmtId="0" fontId="4" fillId="0" borderId="17" xfId="0" applyFont="1" applyBorder="1"/>
    <xf numFmtId="0" fontId="17" fillId="3" borderId="19" xfId="0" applyFont="1" applyFill="1" applyBorder="1" applyAlignment="1">
      <alignment horizontal="right" vertical="top" wrapText="1"/>
    </xf>
    <xf numFmtId="0" fontId="11" fillId="2" borderId="23" xfId="0" applyFont="1" applyFill="1" applyBorder="1" applyAlignment="1">
      <alignment vertical="top" wrapText="1"/>
    </xf>
    <xf numFmtId="0" fontId="4" fillId="0" borderId="24" xfId="0" applyFont="1" applyBorder="1"/>
    <xf numFmtId="0" fontId="4" fillId="0" borderId="25" xfId="0" applyFont="1" applyBorder="1"/>
    <xf numFmtId="0" fontId="11" fillId="6" borderId="19" xfId="0" applyFont="1" applyFill="1" applyBorder="1" applyAlignment="1">
      <alignment horizontal="left" vertical="top" wrapText="1"/>
    </xf>
    <xf numFmtId="0" fontId="13" fillId="0" borderId="3" xfId="0" applyFont="1" applyBorder="1" applyAlignment="1">
      <alignment wrapText="1"/>
    </xf>
    <xf numFmtId="0" fontId="3" fillId="0" borderId="3" xfId="0" applyFont="1" applyBorder="1" applyAlignment="1">
      <alignment horizontal="left" vertical="center" wrapText="1"/>
    </xf>
    <xf numFmtId="0" fontId="4" fillId="0" borderId="20" xfId="0" applyFont="1" applyBorder="1" applyAlignment="1">
      <alignment vertical="center"/>
    </xf>
    <xf numFmtId="0" fontId="17" fillId="0" borderId="3" xfId="0" applyFont="1" applyBorder="1" applyAlignment="1">
      <alignment horizontal="center"/>
    </xf>
    <xf numFmtId="0" fontId="11" fillId="0" borderId="3" xfId="0"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51"/>
  <sheetViews>
    <sheetView tabSelected="1" workbookViewId="0">
      <pane ySplit="8" topLeftCell="A9" activePane="bottomLeft" state="frozen"/>
      <selection pane="bottomLeft" sqref="A1:E1"/>
    </sheetView>
  </sheetViews>
  <sheetFormatPr defaultColWidth="14.42578125" defaultRowHeight="15" customHeight="1"/>
  <cols>
    <col min="1" max="1" width="26.7109375" customWidth="1"/>
    <col min="2" max="2" width="118.28515625" customWidth="1"/>
    <col min="3" max="3" width="4.28515625" customWidth="1"/>
    <col min="4" max="4" width="13.28515625" customWidth="1"/>
    <col min="5" max="5" width="96" customWidth="1"/>
    <col min="6" max="6" width="16.140625" customWidth="1"/>
  </cols>
  <sheetData>
    <row r="1" spans="1:22" s="243" customFormat="1" ht="25.5" customHeight="1">
      <c r="A1" s="344" t="s">
        <v>0</v>
      </c>
      <c r="B1" s="345"/>
      <c r="C1" s="345"/>
      <c r="D1" s="345"/>
      <c r="E1" s="345"/>
      <c r="G1" s="245"/>
      <c r="H1" s="245"/>
      <c r="I1" s="245"/>
      <c r="J1" s="245"/>
      <c r="K1" s="245"/>
      <c r="L1" s="245"/>
      <c r="M1" s="245"/>
      <c r="N1" s="245"/>
      <c r="O1" s="245"/>
      <c r="P1" s="245"/>
      <c r="Q1" s="245"/>
      <c r="R1" s="245"/>
      <c r="S1" s="245"/>
      <c r="T1" s="245"/>
      <c r="U1" s="245"/>
      <c r="V1" s="245"/>
    </row>
    <row r="2" spans="1:22" s="243" customFormat="1" ht="25.5" customHeight="1">
      <c r="A2" s="344" t="s">
        <v>1</v>
      </c>
      <c r="B2" s="345"/>
      <c r="C2" s="345"/>
      <c r="D2" s="345"/>
      <c r="E2" s="345"/>
    </row>
    <row r="3" spans="1:22" s="243" customFormat="1" ht="34.5" customHeight="1">
      <c r="A3" s="346" t="s">
        <v>2254</v>
      </c>
      <c r="B3" s="347"/>
      <c r="C3" s="246"/>
      <c r="D3" s="348" t="s">
        <v>2256</v>
      </c>
      <c r="E3" s="349"/>
      <c r="F3" s="247"/>
    </row>
    <row r="4" spans="1:22" s="243" customFormat="1" ht="34.5" customHeight="1">
      <c r="A4" s="350" t="s">
        <v>2255</v>
      </c>
      <c r="B4" s="339"/>
      <c r="C4" s="246"/>
      <c r="D4" s="262" t="s">
        <v>2257</v>
      </c>
      <c r="E4" s="248" t="s">
        <v>2</v>
      </c>
    </row>
    <row r="5" spans="1:22" s="243" customFormat="1" ht="34.5" customHeight="1">
      <c r="A5" s="351" t="s">
        <v>3</v>
      </c>
      <c r="B5" s="352"/>
      <c r="C5" s="246"/>
      <c r="D5" s="249"/>
      <c r="E5" s="264" t="s">
        <v>2258</v>
      </c>
      <c r="F5" s="3"/>
      <c r="G5" s="4"/>
      <c r="H5" s="4"/>
      <c r="I5" s="4"/>
      <c r="J5" s="4"/>
      <c r="K5" s="4"/>
      <c r="L5" s="4"/>
      <c r="M5" s="4"/>
      <c r="N5" s="4"/>
      <c r="O5" s="4"/>
      <c r="P5" s="4"/>
      <c r="Q5" s="4"/>
      <c r="R5" s="4"/>
      <c r="S5" s="4"/>
      <c r="T5" s="4"/>
      <c r="U5" s="4"/>
      <c r="V5" s="4"/>
    </row>
    <row r="6" spans="1:22" s="243" customFormat="1" ht="34.5" customHeight="1">
      <c r="A6" s="338"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339"/>
      <c r="C6" s="246"/>
      <c r="D6" s="250"/>
      <c r="E6" s="265" t="s">
        <v>2259</v>
      </c>
      <c r="F6" s="247"/>
    </row>
    <row r="7" spans="1:22" s="243" customFormat="1" ht="34.5" customHeight="1">
      <c r="A7" s="338" t="str">
        <f>HYPERLINK("https://github.com/canada-ca/PCTF-CCP","Public Sector Profile of the Pan-Canadian Trust Framework")</f>
        <v>Public Sector Profile of the Pan-Canadian Trust Framework</v>
      </c>
      <c r="B7" s="339"/>
      <c r="C7" s="246"/>
      <c r="D7" s="251"/>
      <c r="E7" s="264" t="s">
        <v>2260</v>
      </c>
      <c r="F7" s="247"/>
    </row>
    <row r="8" spans="1:22" s="243" customFormat="1" ht="34.5" customHeight="1">
      <c r="A8" s="340" t="str">
        <f>HYPERLINK("https://open.canada.ca/en/open-government-licence-canada", "Open Government Licence - Canada")</f>
        <v>Open Government Licence - Canada</v>
      </c>
      <c r="B8" s="341"/>
      <c r="C8" s="246"/>
      <c r="E8" s="252"/>
      <c r="F8" s="247"/>
    </row>
    <row r="9" spans="1:22" s="243" customFormat="1" ht="15.75" customHeight="1">
      <c r="A9" s="342"/>
      <c r="B9" s="343"/>
      <c r="C9" s="5"/>
      <c r="D9" s="6"/>
      <c r="E9" s="253"/>
    </row>
    <row r="10" spans="1:22" s="243" customFormat="1" ht="18.75">
      <c r="B10" s="263" t="s">
        <v>4</v>
      </c>
      <c r="C10" s="5"/>
      <c r="D10" s="5"/>
      <c r="E10" s="253"/>
    </row>
    <row r="11" spans="1:22" s="243" customFormat="1" ht="15.75">
      <c r="A11" s="85"/>
      <c r="B11" s="244"/>
      <c r="E11" s="253"/>
    </row>
    <row r="12" spans="1:22" s="243" customFormat="1" ht="47.25">
      <c r="A12" s="85"/>
      <c r="B12" s="29" t="s">
        <v>5</v>
      </c>
    </row>
    <row r="13" spans="1:22" s="243" customFormat="1" ht="15.75">
      <c r="A13" s="85"/>
      <c r="B13" s="244"/>
    </row>
    <row r="14" spans="1:22" s="243" customFormat="1" ht="47.25">
      <c r="A14" s="85"/>
      <c r="B14" s="29" t="s">
        <v>6</v>
      </c>
    </row>
    <row r="15" spans="1:22" s="243" customFormat="1" ht="15.75">
      <c r="A15" s="85"/>
      <c r="B15" s="244"/>
    </row>
    <row r="16" spans="1:22" s="243" customFormat="1" ht="18.75">
      <c r="A16" s="85"/>
      <c r="B16" s="263" t="s">
        <v>7</v>
      </c>
      <c r="C16" s="12"/>
    </row>
    <row r="17" spans="1:3" s="243" customFormat="1" ht="15.75" customHeight="1">
      <c r="A17" s="85"/>
      <c r="B17" s="254"/>
      <c r="C17" s="13"/>
    </row>
    <row r="18" spans="1:3" s="243" customFormat="1" ht="141.75">
      <c r="A18" s="14" t="s">
        <v>8</v>
      </c>
      <c r="B18" s="282" t="s">
        <v>2262</v>
      </c>
    </row>
    <row r="19" spans="1:3" s="243" customFormat="1" ht="48.75" customHeight="1">
      <c r="A19" s="14" t="s">
        <v>9</v>
      </c>
      <c r="B19" s="260" t="s">
        <v>2253</v>
      </c>
    </row>
    <row r="20" spans="1:3" s="243" customFormat="1" ht="110.25">
      <c r="A20" s="15" t="s">
        <v>10</v>
      </c>
      <c r="B20" s="288" t="s">
        <v>2263</v>
      </c>
    </row>
    <row r="21" spans="1:3" s="243" customFormat="1" ht="31.5">
      <c r="A21" s="335" t="s">
        <v>11</v>
      </c>
      <c r="B21" s="37" t="s">
        <v>12</v>
      </c>
    </row>
    <row r="22" spans="1:3" s="243" customFormat="1" ht="47.25">
      <c r="A22" s="336"/>
      <c r="B22" s="61" t="s">
        <v>13</v>
      </c>
    </row>
    <row r="23" spans="1:3" s="243" customFormat="1" ht="47.25">
      <c r="A23" s="336"/>
      <c r="B23" s="61" t="s">
        <v>14</v>
      </c>
    </row>
    <row r="24" spans="1:3" s="243" customFormat="1" ht="96" customHeight="1">
      <c r="A24" s="336"/>
      <c r="B24" s="255" t="s">
        <v>15</v>
      </c>
    </row>
    <row r="25" spans="1:3" s="243" customFormat="1" ht="31.5">
      <c r="A25" s="336"/>
      <c r="B25" s="61" t="s">
        <v>16</v>
      </c>
    </row>
    <row r="26" spans="1:3" s="243" customFormat="1" ht="31.5">
      <c r="A26" s="336"/>
      <c r="B26" s="61" t="s">
        <v>17</v>
      </c>
    </row>
    <row r="27" spans="1:3" s="243" customFormat="1" ht="31.5">
      <c r="A27" s="336"/>
      <c r="B27" s="256" t="s">
        <v>18</v>
      </c>
    </row>
    <row r="28" spans="1:3" s="243" customFormat="1" ht="31.5">
      <c r="A28" s="336"/>
      <c r="B28" s="256" t="s">
        <v>19</v>
      </c>
    </row>
    <row r="29" spans="1:3" s="243" customFormat="1" ht="18" customHeight="1">
      <c r="A29" s="337"/>
      <c r="B29" s="261" t="s">
        <v>20</v>
      </c>
    </row>
    <row r="30" spans="1:3" s="243" customFormat="1" ht="18.75">
      <c r="A30" s="17" t="s">
        <v>21</v>
      </c>
      <c r="B30" s="29" t="s">
        <v>22</v>
      </c>
    </row>
    <row r="31" spans="1:3" s="243" customFormat="1" ht="31.5">
      <c r="A31" s="17" t="s">
        <v>23</v>
      </c>
      <c r="B31" s="29" t="s">
        <v>24</v>
      </c>
    </row>
    <row r="32" spans="1:3" s="243" customFormat="1" ht="37.5">
      <c r="A32" s="17" t="s">
        <v>25</v>
      </c>
      <c r="B32" s="29" t="s">
        <v>26</v>
      </c>
    </row>
    <row r="33" spans="1:4" s="243" customFormat="1" ht="18.75">
      <c r="A33" s="17" t="s">
        <v>27</v>
      </c>
      <c r="B33" s="29" t="s">
        <v>28</v>
      </c>
    </row>
    <row r="34" spans="1:4" s="243" customFormat="1" ht="15.75" customHeight="1">
      <c r="A34" s="257"/>
      <c r="B34" s="257"/>
    </row>
    <row r="35" spans="1:4" s="243" customFormat="1" ht="18.75">
      <c r="A35" s="257"/>
      <c r="B35" s="263" t="s">
        <v>29</v>
      </c>
    </row>
    <row r="36" spans="1:4" s="243" customFormat="1" ht="15.75" customHeight="1">
      <c r="A36" s="257"/>
      <c r="B36" s="257"/>
    </row>
    <row r="37" spans="1:4" s="243" customFormat="1" ht="157.5">
      <c r="A37" s="257"/>
      <c r="B37" s="282" t="s">
        <v>2264</v>
      </c>
    </row>
    <row r="38" spans="1:4" s="243" customFormat="1" ht="63">
      <c r="A38" s="257"/>
      <c r="B38" s="29" t="s">
        <v>30</v>
      </c>
    </row>
    <row r="39" spans="1:4" s="243" customFormat="1" ht="15.75">
      <c r="A39" s="257"/>
      <c r="B39" s="258" t="s">
        <v>31</v>
      </c>
    </row>
    <row r="40" spans="1:4" s="243" customFormat="1" ht="15.75">
      <c r="A40" s="257"/>
      <c r="B40" s="19" t="s">
        <v>32</v>
      </c>
      <c r="C40" s="20"/>
      <c r="D40" s="20"/>
    </row>
    <row r="41" spans="1:4" s="243" customFormat="1" ht="15.75">
      <c r="A41" s="257"/>
      <c r="B41" s="19" t="s">
        <v>33</v>
      </c>
      <c r="C41" s="20"/>
      <c r="D41" s="20"/>
    </row>
    <row r="42" spans="1:4" s="243" customFormat="1" ht="47.25">
      <c r="A42" s="257"/>
      <c r="B42" s="19" t="s">
        <v>34</v>
      </c>
      <c r="C42" s="20"/>
      <c r="D42" s="20"/>
    </row>
    <row r="43" spans="1:4" s="243" customFormat="1" ht="47.25">
      <c r="A43" s="257"/>
      <c r="B43" s="19" t="s">
        <v>35</v>
      </c>
      <c r="C43" s="20"/>
      <c r="D43" s="20"/>
    </row>
    <row r="44" spans="1:4" s="243" customFormat="1" ht="15.75">
      <c r="A44" s="257"/>
      <c r="B44" s="259" t="s">
        <v>36</v>
      </c>
      <c r="C44" s="20"/>
      <c r="D44" s="20"/>
    </row>
    <row r="45" spans="1:4" s="243" customFormat="1" ht="15.75" customHeight="1">
      <c r="A45" s="257"/>
      <c r="B45" s="257"/>
    </row>
    <row r="46" spans="1:4" s="243" customFormat="1" ht="18.75">
      <c r="A46" s="191"/>
      <c r="B46" s="263" t="s">
        <v>37</v>
      </c>
    </row>
    <row r="47" spans="1:4" s="243" customFormat="1" ht="15.75" customHeight="1">
      <c r="A47" s="257"/>
      <c r="B47" s="257"/>
    </row>
    <row r="48" spans="1:4" s="243" customFormat="1" ht="33" customHeight="1">
      <c r="A48" s="21" t="s">
        <v>38</v>
      </c>
      <c r="B48" s="260" t="s">
        <v>39</v>
      </c>
    </row>
    <row r="49" spans="1:2" s="243" customFormat="1" ht="63">
      <c r="A49" s="21"/>
      <c r="B49" s="61" t="s">
        <v>40</v>
      </c>
    </row>
    <row r="50" spans="1:2" s="243" customFormat="1" ht="47.25">
      <c r="A50" s="21" t="s">
        <v>38</v>
      </c>
      <c r="B50" s="61" t="s">
        <v>41</v>
      </c>
    </row>
    <row r="51" spans="1:2" s="243" customFormat="1" ht="47.25">
      <c r="A51" s="21" t="s">
        <v>38</v>
      </c>
      <c r="B51" s="63" t="s">
        <v>42</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0"/>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76.7109375" customWidth="1"/>
    <col min="6" max="6" width="14.42578125" customWidth="1"/>
  </cols>
  <sheetData>
    <row r="1" spans="1:26" ht="15.75">
      <c r="A1" s="24" t="s">
        <v>47</v>
      </c>
      <c r="B1" s="188" t="s">
        <v>306</v>
      </c>
      <c r="C1" s="25"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206" t="s">
        <v>58</v>
      </c>
      <c r="B2" s="200" t="str">
        <f>VLOOKUP(A2,ProcessDefinitionsTab,2,FALSE)</f>
        <v>Identity Domain General</v>
      </c>
      <c r="C2" s="200"/>
      <c r="D2" s="214"/>
      <c r="E2" s="215"/>
      <c r="F2" s="216"/>
      <c r="G2" s="216"/>
      <c r="H2" s="216"/>
      <c r="I2" s="216"/>
      <c r="J2" s="216"/>
      <c r="K2" s="216"/>
      <c r="L2" s="216"/>
      <c r="M2" s="216"/>
      <c r="N2" s="216"/>
      <c r="O2" s="216"/>
      <c r="P2" s="216"/>
      <c r="Q2" s="216"/>
      <c r="R2" s="216"/>
      <c r="S2" s="216"/>
      <c r="T2" s="216"/>
      <c r="U2" s="216"/>
      <c r="V2" s="216"/>
      <c r="W2" s="216"/>
      <c r="X2" s="216"/>
      <c r="Y2" s="216"/>
      <c r="Z2" s="204"/>
    </row>
    <row r="3" spans="1:26" ht="31.5">
      <c r="A3" s="34"/>
      <c r="B3" s="29" t="str">
        <f>VLOOKUP(A2,ProcessDefinitionsTab,3,FALSE)</f>
        <v>General requirements for the identity domain atomic processes</v>
      </c>
      <c r="C3" s="29"/>
      <c r="D3" s="180"/>
      <c r="E3" s="27"/>
    </row>
    <row r="4" spans="1:26" ht="31.5">
      <c r="A4" s="34"/>
      <c r="B4" s="29"/>
      <c r="C4" s="29" t="s">
        <v>1770</v>
      </c>
      <c r="D4" s="180" t="s">
        <v>1702</v>
      </c>
      <c r="E4" s="29" t="s">
        <v>1771</v>
      </c>
    </row>
    <row r="5" spans="1:26" ht="15.75">
      <c r="A5" s="199" t="s">
        <v>87</v>
      </c>
      <c r="B5" s="200" t="str">
        <f>VLOOKUP(A5,ProcessDefinitionsTab,2,FALSE)</f>
        <v>Identity Resolution</v>
      </c>
      <c r="C5" s="200"/>
      <c r="D5" s="214"/>
      <c r="E5" s="217" t="s">
        <v>38</v>
      </c>
      <c r="F5" s="216"/>
      <c r="G5" s="216"/>
      <c r="H5" s="216"/>
      <c r="I5" s="216"/>
      <c r="J5" s="216"/>
      <c r="K5" s="216"/>
      <c r="L5" s="216"/>
      <c r="M5" s="216"/>
      <c r="N5" s="216"/>
      <c r="O5" s="216"/>
      <c r="P5" s="216"/>
      <c r="Q5" s="216"/>
      <c r="R5" s="216"/>
      <c r="S5" s="216"/>
      <c r="T5" s="216"/>
      <c r="U5" s="216"/>
      <c r="V5" s="216"/>
      <c r="W5" s="216"/>
      <c r="X5" s="216"/>
      <c r="Y5" s="216"/>
      <c r="Z5" s="204"/>
    </row>
    <row r="6" spans="1:26" ht="47.25">
      <c r="A6" s="24"/>
      <c r="B6" s="29" t="str">
        <f>VLOOKUP(A5,ProcessDefinitionsTab,3,FALSE)</f>
        <v xml:space="preserve">Identity Resolution is the process of establishing the uniqueness of a Subject within a program/service population through the use of identity information. </v>
      </c>
      <c r="C6" s="125"/>
      <c r="D6" s="125"/>
      <c r="E6" s="125"/>
    </row>
    <row r="7" spans="1:26" ht="94.5">
      <c r="A7" s="24"/>
      <c r="B7" s="29"/>
      <c r="C7" s="29" t="s">
        <v>1772</v>
      </c>
      <c r="D7" s="180" t="s">
        <v>1702</v>
      </c>
      <c r="E7" s="29" t="s">
        <v>1773</v>
      </c>
    </row>
    <row r="8" spans="1:26" ht="47.25">
      <c r="A8" s="24"/>
      <c r="B8" s="29"/>
      <c r="C8" s="29" t="s">
        <v>1774</v>
      </c>
      <c r="D8" s="180" t="s">
        <v>1775</v>
      </c>
      <c r="E8" s="29" t="s">
        <v>1776</v>
      </c>
    </row>
    <row r="9" spans="1:26" ht="47.25">
      <c r="A9" s="24"/>
      <c r="B9" s="29"/>
      <c r="C9" s="29" t="s">
        <v>1777</v>
      </c>
      <c r="D9" s="180" t="s">
        <v>1775</v>
      </c>
      <c r="E9" s="29" t="s">
        <v>1778</v>
      </c>
    </row>
    <row r="10" spans="1:26" ht="47.25">
      <c r="A10" s="24"/>
      <c r="B10" s="29"/>
      <c r="C10" s="29" t="s">
        <v>1779</v>
      </c>
      <c r="D10" s="180" t="s">
        <v>1702</v>
      </c>
      <c r="E10" s="29" t="s">
        <v>1780</v>
      </c>
    </row>
    <row r="11" spans="1:26" ht="47.25">
      <c r="A11" s="24"/>
      <c r="B11" s="29"/>
      <c r="C11" s="29" t="s">
        <v>1781</v>
      </c>
      <c r="D11" s="180"/>
      <c r="E11" s="29" t="s">
        <v>1782</v>
      </c>
    </row>
    <row r="12" spans="1:26" ht="47.25">
      <c r="A12" s="24"/>
      <c r="B12" s="29"/>
      <c r="C12" s="29" t="s">
        <v>1774</v>
      </c>
      <c r="D12" s="180"/>
      <c r="E12" s="29" t="s">
        <v>1783</v>
      </c>
    </row>
    <row r="13" spans="1:26" ht="47.25">
      <c r="A13" s="24"/>
      <c r="B13" s="29"/>
      <c r="C13" s="29" t="s">
        <v>1784</v>
      </c>
      <c r="D13" s="180" t="s">
        <v>1785</v>
      </c>
      <c r="E13" s="29" t="s">
        <v>1786</v>
      </c>
    </row>
    <row r="14" spans="1:26" ht="94.5">
      <c r="A14" s="34"/>
      <c r="B14" s="29"/>
      <c r="C14" s="29" t="s">
        <v>1787</v>
      </c>
      <c r="D14" s="180"/>
      <c r="E14" s="29" t="s">
        <v>1788</v>
      </c>
    </row>
    <row r="15" spans="1:26" ht="15.75">
      <c r="A15" s="199" t="s">
        <v>93</v>
      </c>
      <c r="B15" s="200" t="str">
        <f>VLOOKUP(A15,ProcessDefinitionsTab,2,FALSE)</f>
        <v>Identity Establishment</v>
      </c>
      <c r="C15" s="200"/>
      <c r="D15" s="214"/>
      <c r="E15" s="200"/>
      <c r="F15" s="216"/>
      <c r="G15" s="216"/>
      <c r="H15" s="216"/>
      <c r="I15" s="216"/>
      <c r="J15" s="216"/>
      <c r="K15" s="216"/>
      <c r="L15" s="216"/>
      <c r="M15" s="216"/>
      <c r="N15" s="216"/>
      <c r="O15" s="216"/>
      <c r="P15" s="216"/>
      <c r="Q15" s="216"/>
      <c r="R15" s="216"/>
      <c r="S15" s="216"/>
      <c r="T15" s="216"/>
      <c r="U15" s="216"/>
      <c r="V15" s="216"/>
      <c r="W15" s="216"/>
      <c r="X15" s="216"/>
      <c r="Y15" s="216"/>
      <c r="Z15" s="204"/>
    </row>
    <row r="16" spans="1:26" ht="63">
      <c r="A16" s="33"/>
      <c r="B16" s="29" t="str">
        <f>VLOOKUP(A15,ProcessDefinitionsTab,3,FALSE)</f>
        <v>Identity Establishment is the process of creating a record of identity of a Subject within a program/service population that may be relied on by others for subsequent programs, services, and activities.</v>
      </c>
      <c r="C16" s="125"/>
      <c r="D16" s="125"/>
      <c r="E16" s="125"/>
    </row>
    <row r="17" spans="1:26" ht="47.25">
      <c r="A17" s="24"/>
      <c r="B17" s="29"/>
      <c r="C17" s="29" t="s">
        <v>1789</v>
      </c>
      <c r="D17" s="180" t="s">
        <v>1702</v>
      </c>
      <c r="E17" s="29" t="s">
        <v>1790</v>
      </c>
    </row>
    <row r="18" spans="1:26" ht="15.75">
      <c r="A18" s="199" t="s">
        <v>81</v>
      </c>
      <c r="B18" s="200" t="str">
        <f>VLOOKUP(A18,ProcessDefinitionsTab,2,FALSE)</f>
        <v>Identity Information Validation</v>
      </c>
      <c r="C18" s="200"/>
      <c r="D18" s="214"/>
      <c r="E18" s="218" t="s">
        <v>38</v>
      </c>
      <c r="F18" s="216"/>
      <c r="G18" s="216"/>
      <c r="H18" s="216"/>
      <c r="I18" s="216"/>
      <c r="J18" s="216"/>
      <c r="K18" s="216"/>
      <c r="L18" s="216"/>
      <c r="M18" s="216"/>
      <c r="N18" s="216"/>
      <c r="O18" s="216"/>
      <c r="P18" s="216"/>
      <c r="Q18" s="216"/>
      <c r="R18" s="216"/>
      <c r="S18" s="216"/>
      <c r="T18" s="216"/>
      <c r="U18" s="216"/>
      <c r="V18" s="216"/>
      <c r="W18" s="216"/>
      <c r="X18" s="216"/>
      <c r="Y18" s="216"/>
      <c r="Z18" s="204"/>
    </row>
    <row r="19" spans="1:26" ht="47.25">
      <c r="A19" s="24"/>
      <c r="B19" s="29" t="str">
        <f>VLOOKUP(A18,ProcessDefinitionsTab,3,FALSE)</f>
        <v xml:space="preserve">Identity Information Validation is the process of confirming the accuracy of identity information about a Subject as established by the Issuer. </v>
      </c>
      <c r="C19" s="29" t="s">
        <v>38</v>
      </c>
      <c r="D19" s="180" t="s">
        <v>38</v>
      </c>
      <c r="E19" s="29" t="s">
        <v>38</v>
      </c>
    </row>
    <row r="20" spans="1:26" ht="15.75">
      <c r="A20" s="24"/>
      <c r="B20" s="29"/>
      <c r="C20" s="29" t="s">
        <v>1781</v>
      </c>
      <c r="D20" s="180" t="s">
        <v>1791</v>
      </c>
      <c r="E20" s="29" t="s">
        <v>1792</v>
      </c>
      <c r="F20" s="1"/>
      <c r="G20" s="1"/>
      <c r="H20" s="1"/>
      <c r="I20" s="1"/>
      <c r="J20" s="1"/>
      <c r="K20" s="1"/>
      <c r="L20" s="1"/>
      <c r="M20" s="1"/>
      <c r="N20" s="1"/>
      <c r="O20" s="1"/>
      <c r="P20" s="1"/>
      <c r="Q20" s="1"/>
      <c r="R20" s="1"/>
      <c r="S20" s="1"/>
      <c r="T20" s="1"/>
      <c r="U20" s="1"/>
      <c r="V20" s="1"/>
      <c r="W20" s="1"/>
      <c r="X20" s="1"/>
      <c r="Y20" s="1"/>
      <c r="Z20" s="1"/>
    </row>
    <row r="21" spans="1:26" ht="31.5">
      <c r="A21" s="24"/>
      <c r="B21" s="29"/>
      <c r="C21" s="29" t="s">
        <v>1793</v>
      </c>
      <c r="D21" s="180" t="s">
        <v>1791</v>
      </c>
      <c r="E21" s="29" t="s">
        <v>1794</v>
      </c>
    </row>
    <row r="22" spans="1:26" ht="47.25">
      <c r="A22" s="24"/>
      <c r="B22" s="29"/>
      <c r="C22" s="29" t="s">
        <v>1795</v>
      </c>
      <c r="D22" s="180" t="s">
        <v>1775</v>
      </c>
      <c r="E22" s="29" t="s">
        <v>1796</v>
      </c>
    </row>
    <row r="23" spans="1:26" ht="31.5">
      <c r="A23" s="219"/>
      <c r="B23" s="220"/>
      <c r="C23" s="29" t="s">
        <v>1797</v>
      </c>
      <c r="D23" s="180" t="s">
        <v>1775</v>
      </c>
      <c r="E23" s="29" t="s">
        <v>1798</v>
      </c>
      <c r="F23" s="221"/>
      <c r="G23" s="221"/>
      <c r="H23" s="221"/>
      <c r="I23" s="221"/>
      <c r="J23" s="221"/>
      <c r="K23" s="221"/>
      <c r="L23" s="221"/>
      <c r="M23" s="221"/>
      <c r="N23" s="221"/>
      <c r="O23" s="221"/>
      <c r="P23" s="221"/>
      <c r="Q23" s="221"/>
      <c r="R23" s="221"/>
      <c r="S23" s="221"/>
      <c r="T23" s="221"/>
      <c r="U23" s="221"/>
      <c r="V23" s="221"/>
      <c r="W23" s="221"/>
      <c r="X23" s="221"/>
      <c r="Y23" s="221"/>
    </row>
    <row r="24" spans="1:26" ht="78.75">
      <c r="A24" s="219"/>
      <c r="B24" s="220"/>
      <c r="C24" s="29" t="s">
        <v>1799</v>
      </c>
      <c r="D24" s="180" t="s">
        <v>1775</v>
      </c>
      <c r="E24" s="29" t="s">
        <v>1800</v>
      </c>
      <c r="F24" s="221"/>
      <c r="G24" s="221"/>
      <c r="H24" s="221"/>
      <c r="I24" s="221"/>
      <c r="J24" s="221"/>
      <c r="K24" s="221"/>
      <c r="L24" s="221"/>
      <c r="M24" s="221"/>
      <c r="N24" s="221"/>
      <c r="O24" s="221"/>
      <c r="P24" s="221"/>
      <c r="Q24" s="221"/>
      <c r="R24" s="221"/>
      <c r="S24" s="221"/>
      <c r="T24" s="221"/>
      <c r="U24" s="221"/>
      <c r="V24" s="221"/>
      <c r="W24" s="221"/>
      <c r="X24" s="221"/>
      <c r="Y24" s="221"/>
    </row>
    <row r="25" spans="1:26" ht="31.5">
      <c r="A25" s="219"/>
      <c r="B25" s="220"/>
      <c r="C25" s="29" t="s">
        <v>1801</v>
      </c>
      <c r="D25" s="180" t="s">
        <v>1775</v>
      </c>
      <c r="E25" s="29" t="s">
        <v>1802</v>
      </c>
      <c r="F25" s="221"/>
      <c r="G25" s="221"/>
      <c r="H25" s="221"/>
      <c r="I25" s="221"/>
      <c r="J25" s="221"/>
      <c r="K25" s="221"/>
      <c r="L25" s="221"/>
      <c r="M25" s="221"/>
      <c r="N25" s="221"/>
      <c r="O25" s="221"/>
      <c r="P25" s="221"/>
      <c r="Q25" s="221"/>
      <c r="R25" s="221"/>
      <c r="S25" s="221"/>
      <c r="T25" s="221"/>
      <c r="U25" s="221"/>
      <c r="V25" s="221"/>
      <c r="W25" s="221"/>
      <c r="X25" s="221"/>
      <c r="Y25" s="221"/>
    </row>
    <row r="26" spans="1:26" ht="78.75">
      <c r="A26" s="219"/>
      <c r="B26" s="220"/>
      <c r="C26" s="29" t="s">
        <v>1803</v>
      </c>
      <c r="D26" s="180" t="s">
        <v>1804</v>
      </c>
      <c r="E26" s="29" t="s">
        <v>1805</v>
      </c>
      <c r="F26" s="221"/>
      <c r="G26" s="221"/>
      <c r="H26" s="221"/>
      <c r="I26" s="221"/>
      <c r="J26" s="221"/>
      <c r="K26" s="221"/>
      <c r="L26" s="221"/>
      <c r="M26" s="221"/>
      <c r="N26" s="221"/>
      <c r="O26" s="221"/>
      <c r="P26" s="221"/>
      <c r="Q26" s="221"/>
      <c r="R26" s="221"/>
      <c r="S26" s="221"/>
      <c r="T26" s="221"/>
      <c r="U26" s="221"/>
      <c r="V26" s="221"/>
      <c r="W26" s="221"/>
      <c r="X26" s="221"/>
      <c r="Y26" s="221"/>
    </row>
    <row r="27" spans="1:26" ht="15.75">
      <c r="A27" s="219"/>
      <c r="B27" s="220"/>
      <c r="C27" s="29" t="s">
        <v>1806</v>
      </c>
      <c r="D27" s="180" t="s">
        <v>1804</v>
      </c>
      <c r="E27" s="29" t="s">
        <v>1807</v>
      </c>
      <c r="F27" s="221"/>
      <c r="G27" s="221"/>
      <c r="H27" s="221"/>
      <c r="I27" s="221"/>
      <c r="J27" s="221"/>
      <c r="K27" s="221"/>
      <c r="L27" s="221"/>
      <c r="M27" s="221"/>
      <c r="N27" s="221"/>
      <c r="O27" s="221"/>
      <c r="P27" s="221"/>
      <c r="Q27" s="221"/>
      <c r="R27" s="221"/>
      <c r="S27" s="221"/>
      <c r="T27" s="221"/>
      <c r="U27" s="221"/>
      <c r="V27" s="221"/>
      <c r="W27" s="221"/>
      <c r="X27" s="221"/>
      <c r="Y27" s="221"/>
    </row>
    <row r="28" spans="1:26" ht="15.75">
      <c r="A28" s="219"/>
      <c r="B28" s="220"/>
      <c r="C28" s="29" t="s">
        <v>1808</v>
      </c>
      <c r="D28" s="180" t="s">
        <v>1785</v>
      </c>
      <c r="E28" s="29" t="s">
        <v>1809</v>
      </c>
      <c r="F28" s="221"/>
      <c r="G28" s="221"/>
      <c r="H28" s="221"/>
      <c r="I28" s="221"/>
      <c r="J28" s="221"/>
      <c r="K28" s="221"/>
      <c r="L28" s="221"/>
      <c r="M28" s="221"/>
      <c r="N28" s="221"/>
      <c r="O28" s="221"/>
      <c r="P28" s="221"/>
      <c r="Q28" s="221"/>
      <c r="R28" s="221"/>
      <c r="S28" s="221"/>
      <c r="T28" s="221"/>
      <c r="U28" s="221"/>
      <c r="V28" s="221"/>
      <c r="W28" s="221"/>
      <c r="X28" s="221"/>
      <c r="Y28" s="221"/>
    </row>
    <row r="29" spans="1:26" ht="47.25">
      <c r="A29" s="219"/>
      <c r="B29" s="220"/>
      <c r="C29" s="29" t="s">
        <v>1810</v>
      </c>
      <c r="D29" s="180" t="s">
        <v>1785</v>
      </c>
      <c r="E29" s="29" t="s">
        <v>1811</v>
      </c>
      <c r="F29" s="221"/>
      <c r="G29" s="221"/>
      <c r="H29" s="221"/>
      <c r="I29" s="221"/>
      <c r="J29" s="221"/>
      <c r="K29" s="221"/>
      <c r="L29" s="221"/>
      <c r="M29" s="221"/>
      <c r="N29" s="221"/>
      <c r="O29" s="221"/>
      <c r="P29" s="221"/>
      <c r="Q29" s="221"/>
      <c r="R29" s="221"/>
      <c r="S29" s="221"/>
      <c r="T29" s="221"/>
      <c r="U29" s="221"/>
      <c r="V29" s="221"/>
      <c r="W29" s="221"/>
      <c r="X29" s="221"/>
      <c r="Y29" s="221"/>
    </row>
    <row r="30" spans="1:26" ht="47.25" customHeight="1">
      <c r="A30" s="219"/>
      <c r="B30" s="220"/>
      <c r="C30" s="29" t="s">
        <v>1812</v>
      </c>
      <c r="D30" s="180"/>
      <c r="E30" s="29" t="s">
        <v>1813</v>
      </c>
      <c r="F30" s="221"/>
      <c r="G30" s="221"/>
      <c r="H30" s="221"/>
      <c r="I30" s="221"/>
      <c r="J30" s="221"/>
      <c r="K30" s="221"/>
      <c r="L30" s="221"/>
      <c r="M30" s="221"/>
      <c r="N30" s="221"/>
      <c r="O30" s="221"/>
      <c r="P30" s="221"/>
      <c r="Q30" s="221"/>
      <c r="R30" s="221"/>
      <c r="S30" s="221"/>
      <c r="T30" s="221"/>
      <c r="U30" s="221"/>
      <c r="V30" s="221"/>
      <c r="W30" s="221"/>
      <c r="X30" s="221"/>
      <c r="Y30" s="221"/>
    </row>
    <row r="31" spans="1:26" ht="15.75">
      <c r="A31" s="205" t="s">
        <v>98</v>
      </c>
      <c r="B31" s="200" t="str">
        <f>VLOOKUP(A31,ProcessDefinitionsTab,2,FALSE)</f>
        <v>Identity Verification</v>
      </c>
      <c r="C31" s="222"/>
      <c r="D31" s="223"/>
      <c r="E31" s="200"/>
      <c r="F31" s="224"/>
      <c r="G31" s="224"/>
      <c r="H31" s="224"/>
      <c r="I31" s="224"/>
      <c r="J31" s="224"/>
      <c r="K31" s="224"/>
      <c r="L31" s="224"/>
      <c r="M31" s="224"/>
      <c r="N31" s="224"/>
      <c r="O31" s="224"/>
      <c r="P31" s="224"/>
      <c r="Q31" s="224"/>
      <c r="R31" s="224"/>
      <c r="S31" s="224"/>
      <c r="T31" s="224"/>
      <c r="U31" s="224"/>
      <c r="V31" s="224"/>
      <c r="W31" s="224"/>
      <c r="X31" s="224"/>
      <c r="Y31" s="224"/>
      <c r="Z31" s="204"/>
    </row>
    <row r="32" spans="1:26" ht="31.5">
      <c r="A32" s="24"/>
      <c r="B32" s="29" t="str">
        <f>VLOOKUP(A31,ProcessDefinitionsTab,3,FALSE)</f>
        <v>Identity Verification is the process of confirming that the identity information is under the control of the Subject.</v>
      </c>
      <c r="C32" s="125"/>
      <c r="D32" s="125"/>
      <c r="E32" s="125"/>
    </row>
    <row r="33" spans="1:5" ht="15.75">
      <c r="A33" s="24"/>
      <c r="B33" s="29"/>
      <c r="C33" s="29" t="s">
        <v>1781</v>
      </c>
      <c r="D33" s="180" t="s">
        <v>1791</v>
      </c>
      <c r="E33" s="29" t="s">
        <v>1792</v>
      </c>
    </row>
    <row r="34" spans="1:5" ht="31.5">
      <c r="A34" s="24"/>
      <c r="B34" s="29"/>
      <c r="C34" s="29" t="s">
        <v>1814</v>
      </c>
      <c r="D34" s="180" t="s">
        <v>1775</v>
      </c>
      <c r="E34" s="29" t="s">
        <v>1815</v>
      </c>
    </row>
    <row r="35" spans="1:5" ht="31.5">
      <c r="A35" s="24"/>
      <c r="B35" s="29"/>
      <c r="C35" s="29" t="s">
        <v>1816</v>
      </c>
      <c r="D35" s="180" t="s">
        <v>1775</v>
      </c>
      <c r="E35" s="29" t="s">
        <v>1817</v>
      </c>
    </row>
    <row r="36" spans="1:5" ht="63">
      <c r="A36" s="24"/>
      <c r="B36" s="29"/>
      <c r="C36" s="29" t="s">
        <v>1818</v>
      </c>
      <c r="D36" s="180" t="s">
        <v>1775</v>
      </c>
      <c r="E36" s="27" t="s">
        <v>1819</v>
      </c>
    </row>
    <row r="37" spans="1:5" ht="364.5" customHeight="1">
      <c r="A37" s="24"/>
      <c r="B37" s="29"/>
      <c r="C37" s="29" t="s">
        <v>1820</v>
      </c>
      <c r="D37" s="180" t="s">
        <v>1775</v>
      </c>
      <c r="E37" s="29" t="s">
        <v>1821</v>
      </c>
    </row>
    <row r="38" spans="1:5" ht="31.5">
      <c r="A38" s="24"/>
      <c r="B38" s="29"/>
      <c r="C38" s="29" t="s">
        <v>1822</v>
      </c>
      <c r="D38" s="180" t="s">
        <v>1775</v>
      </c>
      <c r="E38" s="29" t="s">
        <v>1823</v>
      </c>
    </row>
    <row r="39" spans="1:5" ht="31.5">
      <c r="A39" s="24"/>
      <c r="B39" s="29"/>
      <c r="C39" s="29" t="s">
        <v>1824</v>
      </c>
      <c r="D39" s="180" t="s">
        <v>1785</v>
      </c>
      <c r="E39" s="29" t="s">
        <v>1825</v>
      </c>
    </row>
    <row r="40" spans="1:5" ht="47.25">
      <c r="A40" s="24"/>
      <c r="B40" s="29"/>
      <c r="C40" s="29" t="s">
        <v>1812</v>
      </c>
      <c r="D40" s="180" t="s">
        <v>1785</v>
      </c>
      <c r="E40" s="29" t="s">
        <v>1826</v>
      </c>
    </row>
    <row r="41" spans="1:5" ht="63">
      <c r="A41" s="24"/>
      <c r="B41" s="29"/>
      <c r="C41" s="29" t="s">
        <v>1827</v>
      </c>
      <c r="D41" s="180" t="s">
        <v>1702</v>
      </c>
      <c r="E41" s="29" t="s">
        <v>1828</v>
      </c>
    </row>
    <row r="42" spans="1:5" ht="31.5">
      <c r="A42" s="24"/>
      <c r="B42" s="29"/>
      <c r="C42" s="29" t="s">
        <v>1829</v>
      </c>
      <c r="D42" s="180" t="s">
        <v>1702</v>
      </c>
      <c r="E42" s="29" t="s">
        <v>1830</v>
      </c>
    </row>
    <row r="43" spans="1:5" ht="63">
      <c r="A43" s="24"/>
      <c r="B43" s="29"/>
      <c r="C43" s="29" t="s">
        <v>1831</v>
      </c>
      <c r="D43" s="180" t="s">
        <v>1702</v>
      </c>
      <c r="E43" s="29" t="s">
        <v>1832</v>
      </c>
    </row>
    <row r="44" spans="1:5" ht="31.5">
      <c r="A44" s="24"/>
      <c r="B44" s="29"/>
      <c r="C44" s="29" t="s">
        <v>1833</v>
      </c>
      <c r="D44" s="180" t="s">
        <v>1702</v>
      </c>
      <c r="E44" s="27" t="s">
        <v>1834</v>
      </c>
    </row>
    <row r="45" spans="1:5" ht="31.5">
      <c r="A45" s="24"/>
      <c r="B45" s="29"/>
      <c r="C45" s="29" t="s">
        <v>1835</v>
      </c>
      <c r="D45" s="180" t="s">
        <v>1775</v>
      </c>
      <c r="E45" s="27" t="s">
        <v>1836</v>
      </c>
    </row>
    <row r="46" spans="1:5" ht="63">
      <c r="A46" s="24"/>
      <c r="B46" s="29"/>
      <c r="C46" s="29" t="s">
        <v>1837</v>
      </c>
      <c r="D46" s="180" t="s">
        <v>1775</v>
      </c>
      <c r="E46" s="27" t="s">
        <v>1838</v>
      </c>
    </row>
    <row r="47" spans="1:5" ht="31.5">
      <c r="A47" s="24"/>
      <c r="B47" s="29"/>
      <c r="C47" s="29" t="s">
        <v>1839</v>
      </c>
      <c r="D47" s="180" t="s">
        <v>1775</v>
      </c>
      <c r="E47" s="27" t="s">
        <v>1840</v>
      </c>
    </row>
    <row r="48" spans="1:5" ht="94.5">
      <c r="A48" s="24"/>
      <c r="B48" s="29"/>
      <c r="C48" s="29" t="s">
        <v>1841</v>
      </c>
      <c r="D48" s="180" t="s">
        <v>1775</v>
      </c>
      <c r="E48" s="27" t="s">
        <v>1842</v>
      </c>
    </row>
    <row r="49" spans="1:26" ht="394.5" customHeight="1">
      <c r="A49" s="24"/>
      <c r="B49" s="29"/>
      <c r="C49" s="29" t="s">
        <v>1843</v>
      </c>
      <c r="D49" s="180" t="s">
        <v>1775</v>
      </c>
      <c r="E49" s="29" t="s">
        <v>1844</v>
      </c>
    </row>
    <row r="50" spans="1:26" ht="15.75">
      <c r="A50" s="199" t="s">
        <v>76</v>
      </c>
      <c r="B50" s="200" t="str">
        <f>VLOOKUP(A50,ProcessDefinitionsTab,2,FALSE)</f>
        <v>Identity Evidence Acceptance</v>
      </c>
      <c r="C50" s="201"/>
      <c r="D50" s="202"/>
      <c r="E50" s="225"/>
      <c r="F50" s="203"/>
      <c r="G50" s="203"/>
      <c r="H50" s="203"/>
      <c r="I50" s="203"/>
      <c r="J50" s="203"/>
      <c r="K50" s="203"/>
      <c r="L50" s="203"/>
      <c r="M50" s="203"/>
      <c r="N50" s="203"/>
      <c r="O50" s="203"/>
      <c r="P50" s="203"/>
      <c r="Q50" s="203"/>
      <c r="R50" s="203"/>
      <c r="S50" s="203"/>
      <c r="T50" s="203"/>
      <c r="U50" s="203"/>
      <c r="V50" s="203"/>
      <c r="W50" s="203"/>
      <c r="X50" s="203"/>
      <c r="Y50" s="203"/>
      <c r="Z50" s="204"/>
    </row>
    <row r="51" spans="1:26" ht="47.25">
      <c r="A51" s="24"/>
      <c r="B51" s="29" t="str">
        <f>VLOOKUP(A50,ProcessDefinitionsTab,3,FALSE)</f>
        <v>Identity Evidence Acceptance is the process of confirming that the evidence of identity presented (whether physical or electronic) is acceptable.</v>
      </c>
      <c r="C51" s="29"/>
      <c r="D51" s="180"/>
      <c r="E51" s="27"/>
    </row>
    <row r="52" spans="1:26" ht="63">
      <c r="A52" s="33"/>
      <c r="B52" s="29"/>
      <c r="C52" s="34" t="s">
        <v>1845</v>
      </c>
      <c r="D52" s="180" t="s">
        <v>1702</v>
      </c>
      <c r="E52" s="27" t="s">
        <v>1846</v>
      </c>
    </row>
    <row r="53" spans="1:26" ht="31.5">
      <c r="A53" s="33"/>
      <c r="B53" s="29"/>
      <c r="C53" s="34" t="s">
        <v>1847</v>
      </c>
      <c r="D53" s="180" t="s">
        <v>1702</v>
      </c>
      <c r="E53" s="27" t="s">
        <v>1848</v>
      </c>
    </row>
    <row r="54" spans="1:26" ht="94.5">
      <c r="A54" s="24"/>
      <c r="B54" s="29"/>
      <c r="C54" s="29" t="s">
        <v>1849</v>
      </c>
      <c r="D54" s="180" t="s">
        <v>1702</v>
      </c>
      <c r="E54" s="29" t="s">
        <v>1850</v>
      </c>
    </row>
    <row r="55" spans="1:26" ht="63">
      <c r="A55" s="24"/>
      <c r="B55" s="29"/>
      <c r="C55" s="29" t="s">
        <v>1851</v>
      </c>
      <c r="D55" s="180" t="s">
        <v>1702</v>
      </c>
      <c r="E55" s="29" t="s">
        <v>1852</v>
      </c>
    </row>
    <row r="56" spans="1:26" ht="47.25">
      <c r="A56" s="24"/>
      <c r="B56" s="29"/>
      <c r="C56" s="29" t="s">
        <v>1853</v>
      </c>
      <c r="D56" s="180" t="s">
        <v>1702</v>
      </c>
      <c r="E56" s="29" t="s">
        <v>1854</v>
      </c>
    </row>
    <row r="57" spans="1:26" ht="63">
      <c r="A57" s="24"/>
      <c r="B57" s="29"/>
      <c r="C57" s="29" t="s">
        <v>1855</v>
      </c>
      <c r="D57" s="180" t="s">
        <v>1702</v>
      </c>
      <c r="E57" s="29" t="s">
        <v>1856</v>
      </c>
    </row>
    <row r="58" spans="1:26" ht="47.25">
      <c r="A58" s="24"/>
      <c r="B58" s="29"/>
      <c r="C58" s="29" t="s">
        <v>1857</v>
      </c>
      <c r="D58" s="180" t="s">
        <v>1702</v>
      </c>
      <c r="E58" s="29" t="s">
        <v>1858</v>
      </c>
    </row>
    <row r="59" spans="1:26" ht="31.5">
      <c r="A59" s="24"/>
      <c r="B59" s="29"/>
      <c r="C59" s="29" t="s">
        <v>1859</v>
      </c>
      <c r="D59" s="180" t="s">
        <v>1702</v>
      </c>
      <c r="E59" s="29" t="s">
        <v>1860</v>
      </c>
    </row>
    <row r="60" spans="1:26" ht="63">
      <c r="A60" s="24"/>
      <c r="B60" s="29"/>
      <c r="C60" s="29" t="s">
        <v>1861</v>
      </c>
      <c r="D60" s="180" t="s">
        <v>1775</v>
      </c>
      <c r="E60" s="29" t="s">
        <v>1862</v>
      </c>
    </row>
    <row r="61" spans="1:26" ht="15.75">
      <c r="A61" s="24"/>
      <c r="B61" s="29"/>
      <c r="C61" s="29" t="s">
        <v>1863</v>
      </c>
      <c r="D61" s="180" t="s">
        <v>1775</v>
      </c>
      <c r="E61" s="29" t="s">
        <v>1864</v>
      </c>
    </row>
    <row r="62" spans="1:26" ht="15.75">
      <c r="A62" s="24"/>
      <c r="B62" s="29"/>
      <c r="C62" s="29" t="s">
        <v>1865</v>
      </c>
      <c r="D62" s="180" t="s">
        <v>1775</v>
      </c>
      <c r="E62" s="29" t="s">
        <v>1866</v>
      </c>
    </row>
    <row r="63" spans="1:26" ht="63">
      <c r="A63" s="24"/>
      <c r="B63" s="29"/>
      <c r="C63" s="29" t="s">
        <v>1867</v>
      </c>
      <c r="D63" s="180" t="s">
        <v>1775</v>
      </c>
      <c r="E63" s="29" t="s">
        <v>1868</v>
      </c>
    </row>
    <row r="64" spans="1:26" ht="47.25">
      <c r="A64" s="24"/>
      <c r="B64" s="29"/>
      <c r="C64" s="29" t="s">
        <v>1869</v>
      </c>
      <c r="D64" s="180" t="s">
        <v>1775</v>
      </c>
      <c r="E64" s="27" t="s">
        <v>1870</v>
      </c>
    </row>
    <row r="65" spans="1:26" ht="110.25">
      <c r="A65" s="24"/>
      <c r="B65" s="29"/>
      <c r="C65" s="29" t="s">
        <v>1871</v>
      </c>
      <c r="D65" s="180" t="s">
        <v>1785</v>
      </c>
      <c r="E65" s="29" t="s">
        <v>1872</v>
      </c>
    </row>
    <row r="66" spans="1:26" ht="63">
      <c r="A66" s="219"/>
      <c r="B66" s="220"/>
      <c r="C66" s="29" t="s">
        <v>1873</v>
      </c>
      <c r="D66" s="180" t="s">
        <v>1785</v>
      </c>
      <c r="E66" s="29" t="s">
        <v>1874</v>
      </c>
      <c r="F66" s="221"/>
      <c r="G66" s="221"/>
      <c r="H66" s="221"/>
      <c r="I66" s="221"/>
      <c r="J66" s="221"/>
      <c r="K66" s="221"/>
      <c r="L66" s="221"/>
      <c r="M66" s="221"/>
      <c r="N66" s="221"/>
      <c r="O66" s="221"/>
      <c r="P66" s="221"/>
      <c r="Q66" s="221"/>
      <c r="R66" s="221"/>
      <c r="S66" s="221"/>
      <c r="T66" s="221"/>
      <c r="U66" s="221"/>
      <c r="V66" s="221"/>
      <c r="W66" s="221"/>
      <c r="X66" s="221"/>
      <c r="Y66" s="221"/>
    </row>
    <row r="67" spans="1:26" ht="47.25">
      <c r="A67" s="24"/>
      <c r="B67" s="29"/>
      <c r="C67" s="29" t="s">
        <v>1875</v>
      </c>
      <c r="D67" s="180" t="s">
        <v>1785</v>
      </c>
      <c r="E67" s="29" t="s">
        <v>1876</v>
      </c>
    </row>
    <row r="68" spans="1:26" ht="15.75">
      <c r="A68" s="199" t="s">
        <v>104</v>
      </c>
      <c r="B68" s="200" t="str">
        <f>VLOOKUP(A68,ProcessDefinitionsTab,2,FALSE)</f>
        <v>Identity Continuity</v>
      </c>
      <c r="C68" s="201"/>
      <c r="D68" s="202"/>
      <c r="E68" s="201"/>
      <c r="F68" s="203"/>
      <c r="G68" s="203"/>
      <c r="H68" s="203"/>
      <c r="I68" s="203"/>
      <c r="J68" s="203"/>
      <c r="K68" s="203"/>
      <c r="L68" s="203"/>
      <c r="M68" s="203"/>
      <c r="N68" s="203"/>
      <c r="O68" s="203"/>
      <c r="P68" s="203"/>
      <c r="Q68" s="203"/>
      <c r="R68" s="203"/>
      <c r="S68" s="203"/>
      <c r="T68" s="203"/>
      <c r="U68" s="203"/>
      <c r="V68" s="203"/>
      <c r="W68" s="203"/>
      <c r="X68" s="203"/>
      <c r="Y68" s="203"/>
      <c r="Z68" s="204"/>
    </row>
    <row r="69" spans="1:26" ht="80.25" customHeight="1">
      <c r="A69" s="24"/>
      <c r="B69" s="29"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9" t="s">
        <v>38</v>
      </c>
      <c r="D69" s="180" t="s">
        <v>38</v>
      </c>
      <c r="E69" s="29" t="s">
        <v>38</v>
      </c>
    </row>
    <row r="70" spans="1:26" ht="173.25">
      <c r="A70" s="24"/>
      <c r="B70" s="29"/>
      <c r="C70" s="29" t="s">
        <v>1877</v>
      </c>
      <c r="D70" s="180" t="s">
        <v>1702</v>
      </c>
      <c r="E70" s="29" t="s">
        <v>1878</v>
      </c>
      <c r="F70" s="1"/>
      <c r="G70" s="1"/>
      <c r="H70" s="1"/>
      <c r="I70" s="1"/>
      <c r="J70" s="1"/>
      <c r="K70" s="1"/>
      <c r="L70" s="1"/>
      <c r="M70" s="1"/>
      <c r="N70" s="1"/>
      <c r="O70" s="1"/>
      <c r="P70" s="1"/>
      <c r="Q70" s="1"/>
      <c r="R70" s="1"/>
      <c r="S70" s="1"/>
      <c r="T70" s="1"/>
      <c r="U70" s="1"/>
      <c r="V70" s="1"/>
      <c r="W70" s="1"/>
      <c r="X70" s="1"/>
      <c r="Y70" s="1"/>
      <c r="Z70" s="1"/>
    </row>
    <row r="71" spans="1:26" ht="47.25">
      <c r="A71" s="24"/>
      <c r="B71" s="29"/>
      <c r="C71" s="29" t="s">
        <v>1795</v>
      </c>
      <c r="D71" s="180" t="s">
        <v>1775</v>
      </c>
      <c r="E71" s="29" t="s">
        <v>1879</v>
      </c>
    </row>
    <row r="72" spans="1:26" ht="31.5">
      <c r="A72" s="24"/>
      <c r="B72" s="29"/>
      <c r="C72" s="29" t="s">
        <v>1880</v>
      </c>
      <c r="D72" s="180" t="s">
        <v>1775</v>
      </c>
      <c r="E72" s="29" t="s">
        <v>1881</v>
      </c>
    </row>
    <row r="73" spans="1:26" ht="31.5">
      <c r="A73" s="24"/>
      <c r="B73" s="29"/>
      <c r="C73" s="29" t="s">
        <v>1822</v>
      </c>
      <c r="D73" s="180" t="s">
        <v>1775</v>
      </c>
      <c r="E73" s="29" t="s">
        <v>1823</v>
      </c>
    </row>
    <row r="74" spans="1:26" ht="31.5">
      <c r="A74" s="24"/>
      <c r="B74" s="29"/>
      <c r="C74" s="29" t="s">
        <v>1875</v>
      </c>
      <c r="D74" s="180" t="s">
        <v>1785</v>
      </c>
      <c r="E74" s="29" t="s">
        <v>1882</v>
      </c>
    </row>
    <row r="75" spans="1:26" ht="31.5">
      <c r="A75" s="24"/>
      <c r="B75" s="29"/>
      <c r="C75" s="29" t="s">
        <v>1824</v>
      </c>
      <c r="D75" s="180" t="s">
        <v>1785</v>
      </c>
      <c r="E75" s="29" t="s">
        <v>1883</v>
      </c>
    </row>
    <row r="76" spans="1:26" ht="31.5">
      <c r="A76" s="24"/>
      <c r="B76" s="29"/>
      <c r="C76" s="29" t="s">
        <v>1880</v>
      </c>
      <c r="D76" s="180" t="s">
        <v>1775</v>
      </c>
      <c r="E76" s="29" t="s">
        <v>1881</v>
      </c>
    </row>
    <row r="77" spans="1:26" ht="31.5">
      <c r="A77" s="24"/>
      <c r="B77" s="29"/>
      <c r="C77" s="29" t="s">
        <v>1884</v>
      </c>
      <c r="D77" s="180" t="s">
        <v>1785</v>
      </c>
      <c r="E77" s="29" t="s">
        <v>1885</v>
      </c>
    </row>
    <row r="78" spans="1:26" ht="63">
      <c r="A78" s="24"/>
      <c r="B78" s="29"/>
      <c r="C78" s="29" t="s">
        <v>1886</v>
      </c>
      <c r="D78" s="180" t="s">
        <v>1785</v>
      </c>
      <c r="E78" s="29" t="s">
        <v>1887</v>
      </c>
    </row>
    <row r="79" spans="1:26" ht="47.25">
      <c r="A79" s="24"/>
      <c r="B79" s="29"/>
      <c r="C79" s="29" t="s">
        <v>1888</v>
      </c>
      <c r="D79" s="180" t="s">
        <v>1702</v>
      </c>
      <c r="E79" s="29" t="s">
        <v>1889</v>
      </c>
    </row>
    <row r="80" spans="1:26" ht="47.25">
      <c r="A80" s="24"/>
      <c r="B80" s="29"/>
      <c r="C80" s="29" t="s">
        <v>1890</v>
      </c>
      <c r="D80" s="180" t="s">
        <v>1702</v>
      </c>
      <c r="E80" s="29" t="s">
        <v>1891</v>
      </c>
    </row>
    <row r="81" spans="1:26" ht="47.25">
      <c r="A81" s="24"/>
      <c r="B81" s="29"/>
      <c r="C81" s="29" t="s">
        <v>1892</v>
      </c>
      <c r="D81" s="180" t="s">
        <v>1702</v>
      </c>
      <c r="E81" s="29" t="s">
        <v>1893</v>
      </c>
    </row>
    <row r="82" spans="1:26" ht="47.25">
      <c r="A82" s="24"/>
      <c r="B82" s="29"/>
      <c r="C82" s="29" t="s">
        <v>1894</v>
      </c>
      <c r="D82" s="180" t="s">
        <v>1702</v>
      </c>
      <c r="E82" s="29" t="s">
        <v>1895</v>
      </c>
    </row>
    <row r="83" spans="1:26" ht="31.5">
      <c r="A83" s="24"/>
      <c r="B83" s="29"/>
      <c r="C83" s="29" t="s">
        <v>1896</v>
      </c>
      <c r="D83" s="180" t="s">
        <v>1702</v>
      </c>
      <c r="E83" s="29" t="s">
        <v>1897</v>
      </c>
    </row>
    <row r="84" spans="1:26" ht="31.5">
      <c r="A84" s="24"/>
      <c r="B84" s="29"/>
      <c r="C84" s="29" t="s">
        <v>1898</v>
      </c>
      <c r="D84" s="180" t="s">
        <v>1702</v>
      </c>
      <c r="E84" s="29" t="s">
        <v>1899</v>
      </c>
    </row>
    <row r="85" spans="1:26" ht="31.5">
      <c r="A85" s="24"/>
      <c r="B85" s="29"/>
      <c r="C85" s="29" t="s">
        <v>1900</v>
      </c>
      <c r="D85" s="180" t="s">
        <v>1702</v>
      </c>
      <c r="E85" s="29" t="s">
        <v>1901</v>
      </c>
    </row>
    <row r="86" spans="1:26" ht="47.25">
      <c r="A86" s="24"/>
      <c r="B86" s="29"/>
      <c r="C86" s="29" t="s">
        <v>1902</v>
      </c>
      <c r="D86" s="180" t="s">
        <v>1702</v>
      </c>
      <c r="E86" s="29" t="s">
        <v>1903</v>
      </c>
    </row>
    <row r="87" spans="1:26" ht="78.75">
      <c r="A87" s="24"/>
      <c r="B87" s="29"/>
      <c r="C87" s="29" t="s">
        <v>1904</v>
      </c>
      <c r="D87" s="180" t="s">
        <v>1702</v>
      </c>
      <c r="E87" s="29" t="s">
        <v>1905</v>
      </c>
    </row>
    <row r="88" spans="1:26" ht="15.75">
      <c r="A88" s="199" t="s">
        <v>116</v>
      </c>
      <c r="B88" s="200" t="str">
        <f>VLOOKUP(A88,ProcessDefinitionsTab,2,FALSE)</f>
        <v>Identity Linking</v>
      </c>
      <c r="C88" s="201"/>
      <c r="D88" s="202"/>
      <c r="E88" s="201"/>
      <c r="F88" s="204"/>
      <c r="G88" s="204"/>
      <c r="H88" s="204"/>
      <c r="I88" s="204"/>
      <c r="J88" s="204"/>
      <c r="K88" s="204"/>
      <c r="L88" s="204"/>
      <c r="M88" s="204"/>
      <c r="N88" s="204"/>
      <c r="O88" s="204"/>
      <c r="P88" s="204"/>
      <c r="Q88" s="204"/>
      <c r="R88" s="204"/>
      <c r="S88" s="204"/>
      <c r="T88" s="204"/>
      <c r="U88" s="204"/>
      <c r="V88" s="204"/>
      <c r="W88" s="204"/>
      <c r="X88" s="204"/>
      <c r="Y88" s="204"/>
      <c r="Z88" s="204"/>
    </row>
    <row r="89" spans="1:26" ht="31.5">
      <c r="A89" s="24"/>
      <c r="B89" s="29" t="str">
        <f>VLOOKUP(A88,ProcessDefinitionsTab,3,FALSE)</f>
        <v>Identity Linking is the process of mapping one or more assigned identifiers to a Subject.</v>
      </c>
      <c r="C89" s="29" t="s">
        <v>38</v>
      </c>
      <c r="D89" s="180" t="s">
        <v>38</v>
      </c>
      <c r="E89" s="29" t="s">
        <v>38</v>
      </c>
    </row>
    <row r="90" spans="1:26" ht="94.5">
      <c r="A90" s="24"/>
      <c r="B90" s="29"/>
      <c r="C90" s="29" t="s">
        <v>1906</v>
      </c>
      <c r="D90" s="180" t="s">
        <v>1702</v>
      </c>
      <c r="E90" s="29" t="s">
        <v>1907</v>
      </c>
    </row>
    <row r="91" spans="1:26" ht="15.75">
      <c r="A91" s="206" t="s">
        <v>186</v>
      </c>
      <c r="B91" s="200" t="str">
        <f>VLOOKUP(A91,ProcessDefinitionsTab,2,FALSE)</f>
        <v>Credential Authenticator Binding</v>
      </c>
      <c r="C91" s="201"/>
      <c r="D91" s="202"/>
      <c r="E91" s="201"/>
      <c r="F91" s="204"/>
      <c r="G91" s="204"/>
      <c r="H91" s="204"/>
      <c r="I91" s="204"/>
      <c r="J91" s="204"/>
      <c r="K91" s="204"/>
      <c r="L91" s="204"/>
      <c r="M91" s="204"/>
      <c r="N91" s="204"/>
      <c r="O91" s="204"/>
      <c r="P91" s="204"/>
      <c r="Q91" s="204"/>
      <c r="R91" s="204"/>
      <c r="S91" s="204"/>
      <c r="T91" s="204"/>
      <c r="U91" s="204"/>
      <c r="V91" s="204"/>
      <c r="W91" s="204"/>
      <c r="X91" s="204"/>
      <c r="Y91" s="204"/>
      <c r="Z91" s="204"/>
    </row>
    <row r="92" spans="1:26" ht="157.5">
      <c r="A92" s="24"/>
      <c r="B92" s="29"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9" t="s">
        <v>38</v>
      </c>
      <c r="D92" s="180" t="s">
        <v>38</v>
      </c>
      <c r="E92" s="29" t="s">
        <v>38</v>
      </c>
    </row>
    <row r="93" spans="1:26" ht="47.25">
      <c r="A93" s="24"/>
      <c r="B93" s="29"/>
      <c r="C93" s="29" t="s">
        <v>1908</v>
      </c>
      <c r="D93" s="180" t="s">
        <v>1702</v>
      </c>
      <c r="E93" s="29" t="s">
        <v>1909</v>
      </c>
      <c r="F93" s="1"/>
      <c r="G93" s="1"/>
      <c r="H93" s="1"/>
      <c r="I93" s="1"/>
      <c r="J93" s="1"/>
      <c r="K93" s="1"/>
      <c r="L93" s="1"/>
      <c r="M93" s="1"/>
      <c r="N93" s="1"/>
      <c r="O93" s="1"/>
      <c r="P93" s="1"/>
      <c r="Q93" s="1"/>
      <c r="R93" s="1"/>
      <c r="S93" s="1"/>
      <c r="T93" s="1"/>
      <c r="U93" s="1"/>
      <c r="V93" s="1"/>
      <c r="W93" s="1"/>
      <c r="X93" s="1"/>
      <c r="Y93" s="1"/>
      <c r="Z93" s="1"/>
    </row>
    <row r="94" spans="1:26" ht="31.5">
      <c r="A94" s="24"/>
      <c r="B94" s="29"/>
      <c r="C94" s="29" t="s">
        <v>1910</v>
      </c>
      <c r="D94" s="180" t="s">
        <v>1702</v>
      </c>
      <c r="E94" s="29" t="s">
        <v>1911</v>
      </c>
    </row>
    <row r="95" spans="1:26" ht="31.5">
      <c r="A95" s="24"/>
      <c r="B95" s="29"/>
      <c r="C95" s="29" t="s">
        <v>1910</v>
      </c>
      <c r="D95" s="180" t="s">
        <v>1702</v>
      </c>
      <c r="E95" s="29" t="s">
        <v>1912</v>
      </c>
    </row>
    <row r="96" spans="1:26" ht="47.25">
      <c r="A96" s="24"/>
      <c r="B96" s="29"/>
      <c r="C96" s="29" t="s">
        <v>1910</v>
      </c>
      <c r="D96" s="180" t="s">
        <v>1702</v>
      </c>
      <c r="E96" s="29" t="s">
        <v>1913</v>
      </c>
    </row>
    <row r="97" spans="1:5" ht="31.5">
      <c r="A97" s="24"/>
      <c r="B97" s="29"/>
      <c r="C97" s="29" t="s">
        <v>1910</v>
      </c>
      <c r="D97" s="180" t="s">
        <v>1702</v>
      </c>
      <c r="E97" s="29" t="s">
        <v>1914</v>
      </c>
    </row>
    <row r="98" spans="1:5" ht="31.5">
      <c r="A98" s="24"/>
      <c r="B98" s="29"/>
      <c r="C98" s="29" t="s">
        <v>1910</v>
      </c>
      <c r="D98" s="180" t="s">
        <v>1702</v>
      </c>
      <c r="E98" s="29" t="s">
        <v>1915</v>
      </c>
    </row>
    <row r="99" spans="1:5" ht="31.5">
      <c r="A99" s="24"/>
      <c r="B99" s="29"/>
      <c r="C99" s="29" t="s">
        <v>1910</v>
      </c>
      <c r="D99" s="180" t="s">
        <v>1702</v>
      </c>
      <c r="E99" s="29" t="s">
        <v>1916</v>
      </c>
    </row>
    <row r="100" spans="1:5" ht="63">
      <c r="A100" s="24"/>
      <c r="B100" s="29"/>
      <c r="C100" s="29"/>
      <c r="D100" s="180"/>
      <c r="E100" s="29" t="s">
        <v>1917</v>
      </c>
    </row>
    <row r="101" spans="1:5" ht="78.75">
      <c r="A101" s="24"/>
      <c r="B101" s="29"/>
      <c r="C101" s="29" t="s">
        <v>1918</v>
      </c>
      <c r="D101" s="180" t="s">
        <v>1702</v>
      </c>
      <c r="E101" s="29" t="s">
        <v>1919</v>
      </c>
    </row>
    <row r="102" spans="1:5" ht="31.5">
      <c r="A102" s="24"/>
      <c r="B102" s="29"/>
      <c r="C102" s="29" t="s">
        <v>1920</v>
      </c>
      <c r="D102" s="180" t="s">
        <v>1791</v>
      </c>
      <c r="E102" s="29" t="s">
        <v>1921</v>
      </c>
    </row>
    <row r="103" spans="1:5" ht="47.25">
      <c r="A103" s="24"/>
      <c r="B103" s="29"/>
      <c r="C103" s="29" t="s">
        <v>1922</v>
      </c>
      <c r="D103" s="180" t="s">
        <v>1791</v>
      </c>
      <c r="E103" s="29" t="s">
        <v>1923</v>
      </c>
    </row>
    <row r="104" spans="1:5" ht="63">
      <c r="A104" s="24"/>
      <c r="B104" s="29"/>
      <c r="C104" s="29" t="s">
        <v>1924</v>
      </c>
      <c r="D104" s="180" t="s">
        <v>1702</v>
      </c>
      <c r="E104" s="29" t="s">
        <v>1925</v>
      </c>
    </row>
    <row r="105" spans="1:5" ht="31.5">
      <c r="A105" s="24"/>
      <c r="B105" s="29"/>
      <c r="C105" s="29" t="s">
        <v>1926</v>
      </c>
      <c r="D105" s="180" t="s">
        <v>1702</v>
      </c>
      <c r="E105" s="29" t="s">
        <v>1927</v>
      </c>
    </row>
    <row r="106" spans="1:5" ht="47.25">
      <c r="A106" s="24"/>
      <c r="B106" s="29"/>
      <c r="C106" s="29" t="s">
        <v>1928</v>
      </c>
      <c r="D106" s="180" t="s">
        <v>1702</v>
      </c>
      <c r="E106" s="29" t="s">
        <v>1929</v>
      </c>
    </row>
    <row r="107" spans="1:5" ht="15.75">
      <c r="A107" s="24"/>
      <c r="B107" s="29"/>
      <c r="C107" s="29" t="s">
        <v>1930</v>
      </c>
      <c r="D107" s="180" t="s">
        <v>1702</v>
      </c>
      <c r="E107" s="29" t="s">
        <v>1931</v>
      </c>
    </row>
    <row r="108" spans="1:5" ht="63">
      <c r="A108" s="24"/>
      <c r="B108" s="29"/>
      <c r="C108" s="29" t="s">
        <v>1932</v>
      </c>
      <c r="D108" s="180" t="s">
        <v>1702</v>
      </c>
      <c r="E108" s="29" t="s">
        <v>1933</v>
      </c>
    </row>
    <row r="109" spans="1:5" ht="47.25">
      <c r="A109" s="24"/>
      <c r="B109" s="29"/>
      <c r="C109" s="29" t="s">
        <v>1934</v>
      </c>
      <c r="D109" s="180"/>
      <c r="E109" s="29" t="s">
        <v>1935</v>
      </c>
    </row>
    <row r="110" spans="1:5" ht="31.5">
      <c r="A110" s="24"/>
      <c r="B110" s="29"/>
      <c r="C110" s="29" t="s">
        <v>1934</v>
      </c>
      <c r="D110" s="180"/>
      <c r="E110" s="29" t="s">
        <v>1936</v>
      </c>
    </row>
    <row r="111" spans="1:5" ht="47.25">
      <c r="A111" s="24"/>
      <c r="B111" s="29"/>
      <c r="C111" s="29" t="s">
        <v>1934</v>
      </c>
      <c r="D111" s="180"/>
      <c r="E111" s="29" t="s">
        <v>1937</v>
      </c>
    </row>
    <row r="112" spans="1:5" ht="47.25">
      <c r="A112" s="24"/>
      <c r="B112" s="29"/>
      <c r="C112" s="29" t="s">
        <v>1934</v>
      </c>
      <c r="D112" s="180"/>
      <c r="E112" s="29" t="s">
        <v>1938</v>
      </c>
    </row>
    <row r="113" spans="1:26" ht="31.5">
      <c r="A113" s="24"/>
      <c r="B113" s="29"/>
      <c r="C113" s="29" t="s">
        <v>1934</v>
      </c>
      <c r="D113" s="180"/>
      <c r="E113" s="29" t="s">
        <v>1939</v>
      </c>
    </row>
    <row r="114" spans="1:26" ht="63">
      <c r="A114" s="24"/>
      <c r="B114" s="29"/>
      <c r="C114" s="29" t="s">
        <v>1940</v>
      </c>
      <c r="D114" s="180"/>
      <c r="E114" s="29" t="s">
        <v>1941</v>
      </c>
    </row>
    <row r="115" spans="1:26" ht="31.5">
      <c r="A115" s="24"/>
      <c r="B115" s="29"/>
      <c r="C115" s="29" t="s">
        <v>1940</v>
      </c>
      <c r="D115" s="180"/>
      <c r="E115" s="29" t="s">
        <v>1942</v>
      </c>
    </row>
    <row r="116" spans="1:26" ht="31.5">
      <c r="A116" s="24"/>
      <c r="B116" s="29"/>
      <c r="C116" s="29" t="s">
        <v>1940</v>
      </c>
      <c r="D116" s="180"/>
      <c r="E116" s="29" t="s">
        <v>1943</v>
      </c>
    </row>
    <row r="117" spans="1:26" ht="47.25">
      <c r="A117" s="24"/>
      <c r="B117" s="29"/>
      <c r="C117" s="29" t="s">
        <v>1944</v>
      </c>
      <c r="D117" s="180"/>
      <c r="E117" s="29" t="s">
        <v>1945</v>
      </c>
    </row>
    <row r="118" spans="1:26" ht="94.5">
      <c r="A118" s="24"/>
      <c r="B118" s="29"/>
      <c r="C118" s="29" t="s">
        <v>1944</v>
      </c>
      <c r="D118" s="180"/>
      <c r="E118" s="29" t="s">
        <v>1946</v>
      </c>
    </row>
    <row r="119" spans="1:26" ht="94.5">
      <c r="A119" s="24"/>
      <c r="B119" s="29"/>
      <c r="C119" s="29" t="s">
        <v>1944</v>
      </c>
      <c r="D119" s="180"/>
      <c r="E119" s="29" t="s">
        <v>1946</v>
      </c>
    </row>
    <row r="120" spans="1:26" ht="15.75">
      <c r="A120" s="199" t="s">
        <v>204</v>
      </c>
      <c r="B120" s="200" t="str">
        <f>VLOOKUP(A120,ProcessDefinitionsTab,2,FALSE)</f>
        <v>Credential Suspension</v>
      </c>
      <c r="C120" s="201"/>
      <c r="D120" s="202"/>
      <c r="E120" s="201"/>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spans="1:26" ht="47.25">
      <c r="A121" s="24"/>
      <c r="B121" s="29" t="str">
        <f>VLOOKUP(A120,ProcessDefinitionsTab,3,FALSE)</f>
        <v xml:space="preserve">Credential Suspension is the process of transforming an issued Credential into a suspended Credential by flagging the issued Credential as temporarily unusable. </v>
      </c>
      <c r="C121" s="29" t="s">
        <v>38</v>
      </c>
      <c r="D121" s="180" t="s">
        <v>38</v>
      </c>
      <c r="E121" s="29" t="s">
        <v>38</v>
      </c>
    </row>
    <row r="122" spans="1:26" ht="47.25">
      <c r="A122" s="24"/>
      <c r="B122" s="29"/>
      <c r="C122" s="29" t="s">
        <v>1947</v>
      </c>
      <c r="D122" s="180"/>
      <c r="E122" s="29" t="s">
        <v>1948</v>
      </c>
      <c r="F122" s="1"/>
      <c r="G122" s="1"/>
      <c r="H122" s="1"/>
      <c r="I122" s="1"/>
      <c r="J122" s="1"/>
      <c r="K122" s="1"/>
      <c r="L122" s="1"/>
      <c r="M122" s="1"/>
      <c r="N122" s="1"/>
      <c r="O122" s="1"/>
      <c r="P122" s="1"/>
      <c r="Q122" s="1"/>
      <c r="R122" s="1"/>
      <c r="S122" s="1"/>
      <c r="T122" s="1"/>
      <c r="U122" s="1"/>
      <c r="V122" s="1"/>
      <c r="W122" s="1"/>
      <c r="X122" s="1"/>
      <c r="Y122" s="1"/>
      <c r="Z122" s="1"/>
    </row>
    <row r="123" spans="1:26" ht="31.5">
      <c r="A123" s="24"/>
      <c r="B123" s="29"/>
      <c r="C123" s="29" t="s">
        <v>1949</v>
      </c>
      <c r="D123" s="180"/>
      <c r="E123" s="29" t="s">
        <v>1950</v>
      </c>
    </row>
    <row r="124" spans="1:26" ht="47.25">
      <c r="A124" s="24"/>
      <c r="B124" s="29"/>
      <c r="C124" s="29" t="s">
        <v>1949</v>
      </c>
      <c r="D124" s="180"/>
      <c r="E124" s="29" t="s">
        <v>1951</v>
      </c>
    </row>
    <row r="125" spans="1:26" ht="31.5">
      <c r="A125" s="24"/>
      <c r="B125" s="29"/>
      <c r="C125" s="29" t="s">
        <v>1949</v>
      </c>
      <c r="D125" s="180"/>
      <c r="E125" s="29" t="s">
        <v>1952</v>
      </c>
    </row>
    <row r="126" spans="1:26" ht="31.5">
      <c r="A126" s="24"/>
      <c r="B126" s="29"/>
      <c r="C126" s="29" t="s">
        <v>1953</v>
      </c>
      <c r="D126" s="180"/>
      <c r="E126" s="29" t="s">
        <v>1954</v>
      </c>
    </row>
    <row r="127" spans="1:26" ht="47.25">
      <c r="A127" s="24"/>
      <c r="B127" s="29"/>
      <c r="C127" s="29" t="s">
        <v>1953</v>
      </c>
      <c r="D127" s="180"/>
      <c r="E127" s="29" t="s">
        <v>1955</v>
      </c>
    </row>
    <row r="128" spans="1:26" ht="47.25">
      <c r="A128" s="24"/>
      <c r="B128" s="29"/>
      <c r="C128" s="29" t="s">
        <v>1956</v>
      </c>
      <c r="D128" s="180"/>
      <c r="E128" s="29" t="s">
        <v>1957</v>
      </c>
    </row>
    <row r="129" spans="1:26" ht="63">
      <c r="A129" s="24"/>
      <c r="B129" s="29"/>
      <c r="C129" s="29" t="s">
        <v>1958</v>
      </c>
      <c r="D129" s="180"/>
      <c r="E129" s="29" t="s">
        <v>1959</v>
      </c>
    </row>
    <row r="130" spans="1:26" ht="78.75">
      <c r="A130" s="24"/>
      <c r="B130" s="29"/>
      <c r="C130" s="29" t="s">
        <v>1958</v>
      </c>
      <c r="D130" s="180"/>
      <c r="E130" s="29" t="s">
        <v>1960</v>
      </c>
    </row>
    <row r="131" spans="1:26" ht="15.75">
      <c r="A131" s="199" t="s">
        <v>209</v>
      </c>
      <c r="B131" s="200" t="str">
        <f>VLOOKUP(A131,ProcessDefinitionsTab,2,FALSE)</f>
        <v>Credential Recovery</v>
      </c>
      <c r="C131" s="201"/>
      <c r="D131" s="202"/>
      <c r="E131" s="201"/>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spans="1:26" ht="47.25">
      <c r="A132" s="24"/>
      <c r="B132" s="29" t="str">
        <f>VLOOKUP(A131,ProcessDefinitionsTab,3,FALSE)</f>
        <v>Credential Recovery is the process of transforming a suspended Credential back to a usable state (i.e., an issued Credential).</v>
      </c>
      <c r="C132" s="29" t="s">
        <v>38</v>
      </c>
      <c r="D132" s="180" t="s">
        <v>38</v>
      </c>
      <c r="E132" s="29" t="s">
        <v>38</v>
      </c>
    </row>
    <row r="133" spans="1:26" ht="47.25">
      <c r="A133" s="24"/>
      <c r="B133" s="29"/>
      <c r="C133" s="29" t="s">
        <v>1961</v>
      </c>
      <c r="D133" s="180"/>
      <c r="E133" s="29" t="s">
        <v>1962</v>
      </c>
      <c r="F133" s="1"/>
      <c r="G133" s="1"/>
      <c r="H133" s="1"/>
      <c r="I133" s="1"/>
      <c r="J133" s="1"/>
      <c r="K133" s="1"/>
      <c r="L133" s="1"/>
      <c r="M133" s="1"/>
      <c r="N133" s="1"/>
      <c r="O133" s="1"/>
      <c r="P133" s="1"/>
      <c r="Q133" s="1"/>
      <c r="R133" s="1"/>
      <c r="S133" s="1"/>
      <c r="T133" s="1"/>
      <c r="U133" s="1"/>
      <c r="V133" s="1"/>
      <c r="W133" s="1"/>
      <c r="X133" s="1"/>
      <c r="Y133" s="1"/>
      <c r="Z133" s="1"/>
    </row>
    <row r="134" spans="1:26" ht="47.25">
      <c r="A134" s="24"/>
      <c r="B134" s="29"/>
      <c r="C134" s="29" t="s">
        <v>1961</v>
      </c>
      <c r="D134" s="180"/>
      <c r="E134" s="29" t="s">
        <v>1963</v>
      </c>
    </row>
    <row r="135" spans="1:26" ht="31.5">
      <c r="A135" s="24"/>
      <c r="B135" s="29"/>
      <c r="C135" s="29" t="s">
        <v>1961</v>
      </c>
      <c r="D135" s="180"/>
      <c r="E135" s="29" t="s">
        <v>1964</v>
      </c>
    </row>
    <row r="136" spans="1:26" ht="49.5" customHeight="1">
      <c r="A136" s="24"/>
      <c r="B136" s="29"/>
      <c r="C136" s="29" t="s">
        <v>1961</v>
      </c>
      <c r="D136" s="180" t="s">
        <v>1785</v>
      </c>
      <c r="E136" s="29" t="s">
        <v>1965</v>
      </c>
    </row>
    <row r="137" spans="1:26" ht="31.5">
      <c r="A137" s="24"/>
      <c r="B137" s="29"/>
      <c r="C137" s="29" t="s">
        <v>1961</v>
      </c>
      <c r="D137" s="180"/>
      <c r="E137" s="29" t="s">
        <v>1966</v>
      </c>
    </row>
    <row r="138" spans="1:26" ht="31.5">
      <c r="A138" s="24"/>
      <c r="B138" s="29"/>
      <c r="C138" s="29" t="s">
        <v>1961</v>
      </c>
      <c r="D138" s="180"/>
      <c r="E138" s="29" t="s">
        <v>1967</v>
      </c>
    </row>
    <row r="139" spans="1:26" ht="63">
      <c r="A139" s="24"/>
      <c r="B139" s="29"/>
      <c r="C139" s="29" t="s">
        <v>1961</v>
      </c>
      <c r="D139" s="180"/>
      <c r="E139" s="29" t="s">
        <v>1968</v>
      </c>
    </row>
    <row r="140" spans="1:26" ht="110.25">
      <c r="A140" s="24"/>
      <c r="B140" s="29"/>
      <c r="C140" s="29" t="s">
        <v>1961</v>
      </c>
      <c r="D140" s="180"/>
      <c r="E140" s="29" t="s">
        <v>1969</v>
      </c>
    </row>
    <row r="141" spans="1:26" ht="78.75">
      <c r="A141" s="24"/>
      <c r="B141" s="29"/>
      <c r="C141" s="29" t="s">
        <v>1947</v>
      </c>
      <c r="D141" s="180"/>
      <c r="E141" s="29" t="s">
        <v>1970</v>
      </c>
    </row>
    <row r="142" spans="1:26" ht="47.25">
      <c r="A142" s="24"/>
      <c r="B142" s="29"/>
      <c r="C142" s="29" t="s">
        <v>1949</v>
      </c>
      <c r="D142" s="180"/>
      <c r="E142" s="29" t="s">
        <v>1971</v>
      </c>
    </row>
    <row r="143" spans="1:26" ht="47.25">
      <c r="A143" s="24"/>
      <c r="B143" s="29"/>
      <c r="C143" s="29" t="s">
        <v>1949</v>
      </c>
      <c r="D143" s="180"/>
      <c r="E143" s="29" t="s">
        <v>1972</v>
      </c>
    </row>
    <row r="144" spans="1:26" ht="31.5">
      <c r="A144" s="24"/>
      <c r="B144" s="29"/>
      <c r="C144" s="29" t="s">
        <v>1949</v>
      </c>
      <c r="D144" s="180"/>
      <c r="E144" s="29" t="s">
        <v>1973</v>
      </c>
    </row>
    <row r="145" spans="1:26" ht="15.75">
      <c r="A145" s="206" t="s">
        <v>222</v>
      </c>
      <c r="B145" s="200" t="str">
        <f>VLOOKUP(A145,ProcessDefinitionsTab,2,FALSE)</f>
        <v>Consent Notice Formulation</v>
      </c>
      <c r="C145" s="201"/>
      <c r="D145" s="202"/>
      <c r="E145" s="201"/>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spans="1:26" ht="236.25">
      <c r="A146" s="24"/>
      <c r="B146" s="29"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9" t="s">
        <v>38</v>
      </c>
      <c r="D146" s="180" t="s">
        <v>38</v>
      </c>
      <c r="E146" s="29" t="s">
        <v>38</v>
      </c>
    </row>
    <row r="147" spans="1:26" ht="78.75">
      <c r="A147" s="24"/>
      <c r="B147" s="29"/>
      <c r="C147" s="29" t="s">
        <v>1974</v>
      </c>
      <c r="D147" s="180" t="s">
        <v>1702</v>
      </c>
      <c r="E147" s="29" t="s">
        <v>1975</v>
      </c>
      <c r="F147" s="1"/>
      <c r="G147" s="1"/>
      <c r="H147" s="1"/>
      <c r="I147" s="1"/>
      <c r="J147" s="1"/>
      <c r="K147" s="1"/>
      <c r="L147" s="1"/>
      <c r="M147" s="1"/>
      <c r="N147" s="1"/>
      <c r="O147" s="1"/>
      <c r="P147" s="1"/>
      <c r="Q147" s="1"/>
      <c r="R147" s="1"/>
      <c r="S147" s="1"/>
      <c r="T147" s="1"/>
      <c r="U147" s="1"/>
      <c r="V147" s="1"/>
      <c r="W147" s="1"/>
      <c r="X147" s="1"/>
      <c r="Y147" s="1"/>
      <c r="Z147" s="1"/>
    </row>
    <row r="148" spans="1:26" ht="126">
      <c r="A148" s="24"/>
      <c r="B148" s="29"/>
      <c r="C148" s="29" t="s">
        <v>1976</v>
      </c>
      <c r="D148" s="180" t="s">
        <v>1702</v>
      </c>
      <c r="E148" s="29" t="s">
        <v>1977</v>
      </c>
    </row>
    <row r="149" spans="1:26" ht="63">
      <c r="A149" s="24"/>
      <c r="B149" s="29"/>
      <c r="C149" s="29" t="s">
        <v>1978</v>
      </c>
      <c r="D149" s="180"/>
      <c r="E149" s="29" t="s">
        <v>1979</v>
      </c>
    </row>
    <row r="150" spans="1:26" ht="110.25">
      <c r="A150" s="24"/>
      <c r="B150" s="29"/>
      <c r="C150" s="29" t="s">
        <v>1980</v>
      </c>
      <c r="D150" s="180"/>
      <c r="E150" s="29" t="s">
        <v>1981</v>
      </c>
    </row>
    <row r="151" spans="1:26" ht="15.75">
      <c r="A151" s="199" t="s">
        <v>232</v>
      </c>
      <c r="B151" s="200" t="str">
        <f>VLOOKUP(A151,ProcessDefinitionsTab,2,FALSE)</f>
        <v>Consent Request</v>
      </c>
      <c r="C151" s="201"/>
      <c r="D151" s="202"/>
      <c r="E151" s="201"/>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spans="1:26" ht="78.75">
      <c r="A152" s="24"/>
      <c r="B152" s="29"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29" t="s">
        <v>38</v>
      </c>
      <c r="D152" s="180" t="s">
        <v>38</v>
      </c>
      <c r="E152" s="29" t="s">
        <v>38</v>
      </c>
    </row>
    <row r="153" spans="1:26" ht="31.5">
      <c r="A153" s="24"/>
      <c r="B153" s="29"/>
      <c r="C153" s="29" t="s">
        <v>1982</v>
      </c>
      <c r="D153" s="180"/>
      <c r="E153" s="29" t="s">
        <v>1983</v>
      </c>
      <c r="F153" s="1"/>
      <c r="G153" s="1"/>
      <c r="H153" s="1"/>
      <c r="I153" s="1"/>
      <c r="J153" s="1"/>
      <c r="K153" s="1"/>
      <c r="L153" s="1"/>
      <c r="M153" s="1"/>
      <c r="N153" s="1"/>
      <c r="O153" s="1"/>
      <c r="P153" s="1"/>
      <c r="Q153" s="1"/>
      <c r="R153" s="1"/>
      <c r="S153" s="1"/>
      <c r="T153" s="1"/>
      <c r="U153" s="1"/>
      <c r="V153" s="1"/>
      <c r="W153" s="1"/>
      <c r="X153" s="1"/>
      <c r="Y153" s="1"/>
      <c r="Z153" s="1"/>
    </row>
    <row r="154" spans="1:26" ht="15.75">
      <c r="A154" s="199" t="s">
        <v>38</v>
      </c>
      <c r="B154" s="218" t="s">
        <v>1984</v>
      </c>
      <c r="C154" s="201"/>
      <c r="D154" s="202"/>
      <c r="E154" s="201"/>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spans="1:26" ht="15.75">
      <c r="A155" s="24"/>
      <c r="B155" s="10" t="s">
        <v>1985</v>
      </c>
      <c r="C155" s="29" t="s">
        <v>38</v>
      </c>
      <c r="D155" s="180" t="s">
        <v>38</v>
      </c>
      <c r="E155" s="29" t="s">
        <v>38</v>
      </c>
    </row>
    <row r="156" spans="1:26" ht="31.5">
      <c r="A156" s="24"/>
      <c r="B156" s="29"/>
      <c r="C156" s="29" t="s">
        <v>1986</v>
      </c>
      <c r="D156" s="180" t="s">
        <v>1791</v>
      </c>
      <c r="E156" s="29" t="s">
        <v>1987</v>
      </c>
      <c r="F156" s="1"/>
      <c r="G156" s="1"/>
      <c r="H156" s="1"/>
      <c r="I156" s="1"/>
      <c r="J156" s="1"/>
      <c r="K156" s="1"/>
      <c r="L156" s="1"/>
      <c r="M156" s="1"/>
      <c r="N156" s="1"/>
      <c r="O156" s="1"/>
      <c r="P156" s="1"/>
      <c r="Q156" s="1"/>
      <c r="R156" s="1"/>
      <c r="S156" s="1"/>
      <c r="T156" s="1"/>
      <c r="U156" s="1"/>
      <c r="V156" s="1"/>
      <c r="W156" s="1"/>
      <c r="X156" s="1"/>
      <c r="Y156" s="1"/>
      <c r="Z156" s="1"/>
    </row>
    <row r="157" spans="1:26" ht="207.75" customHeight="1">
      <c r="A157" s="24"/>
      <c r="B157" s="29"/>
      <c r="C157" s="29" t="s">
        <v>1988</v>
      </c>
      <c r="D157" s="180" t="s">
        <v>1702</v>
      </c>
      <c r="E157" s="29" t="s">
        <v>1989</v>
      </c>
    </row>
    <row r="158" spans="1:26" ht="31.5">
      <c r="A158" s="24"/>
      <c r="B158" s="29"/>
      <c r="C158" s="29" t="s">
        <v>1990</v>
      </c>
      <c r="D158" s="180" t="s">
        <v>1702</v>
      </c>
      <c r="E158" s="29" t="s">
        <v>1991</v>
      </c>
    </row>
    <row r="159" spans="1:26" ht="31.5">
      <c r="A159" s="24"/>
      <c r="B159" s="29"/>
      <c r="C159" s="29" t="s">
        <v>1992</v>
      </c>
      <c r="D159" s="180" t="s">
        <v>1702</v>
      </c>
      <c r="E159" s="29" t="s">
        <v>1993</v>
      </c>
    </row>
    <row r="160" spans="1:26" ht="63">
      <c r="A160" s="24"/>
      <c r="B160" s="29"/>
      <c r="C160" s="29" t="s">
        <v>1994</v>
      </c>
      <c r="D160" s="180"/>
      <c r="E160" s="29" t="s">
        <v>1995</v>
      </c>
    </row>
    <row r="161" spans="1:26" ht="157.5">
      <c r="A161" s="24"/>
      <c r="B161" s="29"/>
      <c r="C161" s="29" t="s">
        <v>1996</v>
      </c>
      <c r="D161" s="180"/>
      <c r="E161" s="29" t="s">
        <v>1997</v>
      </c>
    </row>
    <row r="162" spans="1:26" ht="31.5">
      <c r="A162" s="24"/>
      <c r="B162" s="29"/>
      <c r="C162" s="29" t="s">
        <v>1998</v>
      </c>
      <c r="D162" s="180" t="s">
        <v>1702</v>
      </c>
      <c r="E162" s="29" t="s">
        <v>1999</v>
      </c>
    </row>
    <row r="163" spans="1:26" ht="15.75">
      <c r="A163" s="199"/>
      <c r="B163" s="200" t="s">
        <v>2000</v>
      </c>
      <c r="C163" s="201"/>
      <c r="D163" s="202"/>
      <c r="E163" s="201"/>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spans="1:26" ht="15.75">
      <c r="A164" s="24"/>
      <c r="B164" s="29" t="s">
        <v>2001</v>
      </c>
      <c r="C164" s="29"/>
      <c r="D164" s="180"/>
      <c r="E164" s="29"/>
      <c r="F164" s="1"/>
      <c r="G164" s="1"/>
      <c r="H164" s="1"/>
      <c r="I164" s="1"/>
      <c r="J164" s="1"/>
      <c r="K164" s="1"/>
      <c r="L164" s="1"/>
      <c r="M164" s="1"/>
      <c r="N164" s="1"/>
      <c r="O164" s="1"/>
      <c r="P164" s="1"/>
      <c r="Q164" s="1"/>
      <c r="R164" s="1"/>
      <c r="S164" s="1"/>
      <c r="T164" s="1"/>
      <c r="U164" s="1"/>
      <c r="V164" s="1"/>
      <c r="W164" s="1"/>
      <c r="X164" s="1"/>
      <c r="Y164" s="1"/>
      <c r="Z164" s="1"/>
    </row>
    <row r="165" spans="1:26" ht="220.5">
      <c r="A165" s="24"/>
      <c r="B165" s="29" t="s">
        <v>38</v>
      </c>
      <c r="C165" s="29"/>
      <c r="D165" s="180"/>
      <c r="E165" s="29" t="s">
        <v>2002</v>
      </c>
    </row>
    <row r="166" spans="1:26" ht="31.5">
      <c r="A166" s="24"/>
      <c r="B166" s="29"/>
      <c r="C166" s="29"/>
      <c r="D166" s="180"/>
      <c r="E166" s="29" t="s">
        <v>2003</v>
      </c>
    </row>
    <row r="167" spans="1:26" ht="15.75">
      <c r="A167" s="199"/>
      <c r="B167" s="200" t="s">
        <v>2004</v>
      </c>
      <c r="C167" s="201"/>
      <c r="D167" s="202"/>
      <c r="E167" s="201"/>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spans="1:26" ht="15.75">
      <c r="A168" s="24"/>
      <c r="B168" s="29" t="s">
        <v>2005</v>
      </c>
      <c r="C168" s="29"/>
      <c r="D168" s="180"/>
      <c r="E168" s="29"/>
      <c r="F168" s="1"/>
      <c r="G168" s="1"/>
      <c r="H168" s="1"/>
      <c r="I168" s="1"/>
      <c r="J168" s="1"/>
      <c r="K168" s="1"/>
      <c r="L168" s="1"/>
      <c r="M168" s="1"/>
      <c r="N168" s="1"/>
      <c r="O168" s="1"/>
      <c r="P168" s="1"/>
      <c r="Q168" s="1"/>
      <c r="R168" s="1"/>
      <c r="S168" s="1"/>
      <c r="T168" s="1"/>
      <c r="U168" s="1"/>
      <c r="V168" s="1"/>
      <c r="W168" s="1"/>
      <c r="X168" s="1"/>
      <c r="Y168" s="1"/>
      <c r="Z168" s="1"/>
    </row>
    <row r="169" spans="1:26" ht="31.5">
      <c r="A169" s="24"/>
      <c r="B169" s="25" t="s">
        <v>38</v>
      </c>
      <c r="C169" s="29" t="s">
        <v>2006</v>
      </c>
      <c r="D169" s="180"/>
      <c r="E169" s="29" t="s">
        <v>2007</v>
      </c>
    </row>
    <row r="170" spans="1:26" ht="15.75">
      <c r="A170" s="24"/>
      <c r="B170" s="29"/>
      <c r="C170" s="29" t="s">
        <v>2006</v>
      </c>
      <c r="D170" s="180"/>
      <c r="E170" s="29"/>
    </row>
    <row r="171" spans="1:26" ht="78.75">
      <c r="A171" s="24"/>
      <c r="B171" s="29"/>
      <c r="C171" s="29" t="s">
        <v>2006</v>
      </c>
      <c r="D171" s="180"/>
      <c r="E171" s="29" t="s">
        <v>2008</v>
      </c>
    </row>
    <row r="172" spans="1:26" ht="189">
      <c r="A172" s="24"/>
      <c r="B172" s="29"/>
      <c r="C172" s="29" t="s">
        <v>2006</v>
      </c>
      <c r="D172" s="180"/>
      <c r="E172" s="29" t="s">
        <v>2009</v>
      </c>
    </row>
    <row r="173" spans="1:26" ht="78.75">
      <c r="A173" s="24"/>
      <c r="B173" s="29" t="s">
        <v>38</v>
      </c>
      <c r="C173" s="29" t="s">
        <v>2010</v>
      </c>
      <c r="D173" s="180" t="s">
        <v>1775</v>
      </c>
      <c r="E173" s="29" t="s">
        <v>2011</v>
      </c>
    </row>
    <row r="174" spans="1:26" ht="78.75">
      <c r="A174" s="24"/>
      <c r="B174" s="29"/>
      <c r="C174" s="29" t="s">
        <v>2012</v>
      </c>
      <c r="D174" s="180" t="s">
        <v>1785</v>
      </c>
      <c r="E174" s="29" t="s">
        <v>2013</v>
      </c>
    </row>
    <row r="175" spans="1:26" ht="15.75" customHeight="1">
      <c r="A175" s="181"/>
      <c r="B175" s="43"/>
      <c r="C175" s="43"/>
      <c r="D175" s="226"/>
      <c r="E175" s="43"/>
    </row>
    <row r="176" spans="1:26" ht="15.75" customHeight="1">
      <c r="A176" s="181"/>
      <c r="B176" s="43"/>
      <c r="C176" s="43"/>
      <c r="D176" s="226"/>
      <c r="E176" s="43"/>
    </row>
    <row r="177" spans="1:5" ht="15.75" customHeight="1">
      <c r="A177" s="181"/>
      <c r="B177" s="43"/>
      <c r="C177" s="43"/>
      <c r="D177" s="226"/>
      <c r="E177" s="43"/>
    </row>
    <row r="178" spans="1:5" ht="15.75" customHeight="1">
      <c r="A178" s="181"/>
      <c r="B178" s="43"/>
      <c r="C178" s="43"/>
      <c r="D178" s="226"/>
      <c r="E178" s="43"/>
    </row>
    <row r="179" spans="1:5" ht="15.75" customHeight="1">
      <c r="A179" s="181"/>
      <c r="B179" s="43"/>
      <c r="C179" s="43"/>
      <c r="D179" s="226"/>
      <c r="E179" s="43"/>
    </row>
    <row r="180" spans="1:5" ht="15.75" customHeight="1">
      <c r="A180" s="181"/>
      <c r="B180" s="43"/>
      <c r="C180" s="43"/>
      <c r="D180" s="226"/>
      <c r="E180" s="43"/>
    </row>
    <row r="181" spans="1:5" ht="15.75" customHeight="1">
      <c r="A181" s="181"/>
      <c r="B181" s="43"/>
      <c r="C181" s="43"/>
      <c r="D181" s="226"/>
      <c r="E181" s="43"/>
    </row>
    <row r="182" spans="1:5" ht="15.75" customHeight="1">
      <c r="A182" s="181"/>
      <c r="B182" s="43"/>
      <c r="C182" s="43"/>
      <c r="D182" s="226"/>
      <c r="E182" s="43"/>
    </row>
    <row r="183" spans="1:5" ht="15.75" customHeight="1">
      <c r="A183" s="181"/>
      <c r="B183" s="43"/>
      <c r="C183" s="43"/>
      <c r="D183" s="226"/>
      <c r="E183" s="43"/>
    </row>
    <row r="184" spans="1:5" ht="15.75" customHeight="1">
      <c r="A184" s="181"/>
      <c r="B184" s="43"/>
      <c r="C184" s="43"/>
      <c r="D184" s="226"/>
      <c r="E184" s="43"/>
    </row>
    <row r="185" spans="1:5" ht="15.75" customHeight="1">
      <c r="A185" s="181"/>
      <c r="B185" s="43"/>
      <c r="C185" s="43"/>
      <c r="D185" s="226"/>
      <c r="E185" s="43"/>
    </row>
    <row r="186" spans="1:5" ht="15.75" customHeight="1">
      <c r="A186" s="181"/>
      <c r="B186" s="43"/>
      <c r="C186" s="43"/>
      <c r="D186" s="226"/>
      <c r="E186" s="43"/>
    </row>
    <row r="187" spans="1:5" ht="15.75" customHeight="1">
      <c r="A187" s="181"/>
      <c r="B187" s="43"/>
      <c r="C187" s="43"/>
      <c r="D187" s="226"/>
      <c r="E187" s="43"/>
    </row>
    <row r="188" spans="1:5" ht="15.75" customHeight="1">
      <c r="A188" s="181"/>
      <c r="B188" s="43"/>
      <c r="C188" s="43"/>
      <c r="D188" s="226"/>
      <c r="E188" s="43"/>
    </row>
    <row r="189" spans="1:5" ht="15.75" customHeight="1">
      <c r="A189" s="181"/>
      <c r="B189" s="43"/>
      <c r="C189" s="43"/>
      <c r="D189" s="226"/>
      <c r="E189" s="43"/>
    </row>
    <row r="190" spans="1:5" ht="15.75" customHeight="1">
      <c r="A190" s="181"/>
      <c r="B190" s="43"/>
      <c r="C190" s="43"/>
      <c r="D190" s="226"/>
      <c r="E190" s="43"/>
    </row>
    <row r="191" spans="1:5" ht="15.75" customHeight="1">
      <c r="A191" s="181"/>
      <c r="B191" s="43"/>
      <c r="C191" s="43"/>
      <c r="D191" s="226"/>
      <c r="E191" s="43"/>
    </row>
    <row r="192" spans="1:5" ht="15.75" customHeight="1">
      <c r="A192" s="181"/>
      <c r="B192" s="43"/>
      <c r="C192" s="43"/>
      <c r="D192" s="226"/>
      <c r="E192" s="43"/>
    </row>
    <row r="193" spans="1:5" ht="15.75" customHeight="1">
      <c r="A193" s="181"/>
      <c r="B193" s="43"/>
      <c r="C193" s="43"/>
      <c r="D193" s="226"/>
      <c r="E193" s="43"/>
    </row>
    <row r="194" spans="1:5" ht="15.75" customHeight="1">
      <c r="A194" s="181"/>
      <c r="B194" s="43"/>
      <c r="C194" s="43"/>
      <c r="D194" s="226"/>
      <c r="E194" s="43"/>
    </row>
    <row r="195" spans="1:5" ht="15.75" customHeight="1">
      <c r="A195" s="181"/>
      <c r="B195" s="43"/>
      <c r="C195" s="43"/>
      <c r="D195" s="226"/>
      <c r="E195" s="43"/>
    </row>
    <row r="196" spans="1:5" ht="15.75" customHeight="1">
      <c r="A196" s="181"/>
      <c r="B196" s="43"/>
      <c r="C196" s="43"/>
      <c r="D196" s="226"/>
      <c r="E196" s="43"/>
    </row>
    <row r="197" spans="1:5" ht="15.75" customHeight="1">
      <c r="A197" s="181"/>
      <c r="B197" s="43"/>
      <c r="C197" s="43"/>
      <c r="D197" s="226"/>
      <c r="E197" s="43"/>
    </row>
    <row r="198" spans="1:5" ht="15.75" customHeight="1">
      <c r="A198" s="181"/>
      <c r="B198" s="43"/>
      <c r="C198" s="43"/>
      <c r="D198" s="226"/>
      <c r="E198" s="43"/>
    </row>
    <row r="199" spans="1:5" ht="15.75" customHeight="1">
      <c r="A199" s="181"/>
      <c r="B199" s="43"/>
      <c r="C199" s="43"/>
      <c r="D199" s="226"/>
      <c r="E199" s="43"/>
    </row>
    <row r="200" spans="1:5" ht="15.75" customHeight="1">
      <c r="A200" s="181"/>
      <c r="B200" s="43"/>
      <c r="C200" s="43"/>
      <c r="D200" s="226"/>
      <c r="E200" s="43"/>
    </row>
    <row r="201" spans="1:5" ht="15.75" customHeight="1">
      <c r="A201" s="181"/>
      <c r="B201" s="43"/>
      <c r="C201" s="43"/>
      <c r="D201" s="226"/>
      <c r="E201" s="43"/>
    </row>
    <row r="202" spans="1:5" ht="15.75" customHeight="1">
      <c r="A202" s="181"/>
      <c r="B202" s="43"/>
      <c r="C202" s="43"/>
      <c r="D202" s="226"/>
      <c r="E202" s="43"/>
    </row>
    <row r="203" spans="1:5" ht="15.75" customHeight="1">
      <c r="A203" s="181"/>
      <c r="B203" s="43"/>
      <c r="C203" s="43"/>
      <c r="D203" s="226"/>
      <c r="E203" s="43"/>
    </row>
    <row r="204" spans="1:5" ht="15.75" customHeight="1">
      <c r="A204" s="181"/>
      <c r="B204" s="43"/>
      <c r="C204" s="43"/>
      <c r="D204" s="226"/>
      <c r="E204" s="43"/>
    </row>
    <row r="205" spans="1:5" ht="15.75" customHeight="1">
      <c r="A205" s="181"/>
      <c r="B205" s="43"/>
      <c r="C205" s="43"/>
      <c r="D205" s="226"/>
      <c r="E205" s="43"/>
    </row>
    <row r="206" spans="1:5" ht="15.75" customHeight="1">
      <c r="A206" s="181"/>
      <c r="B206" s="43"/>
      <c r="C206" s="43"/>
      <c r="D206" s="226"/>
      <c r="E206" s="43"/>
    </row>
    <row r="207" spans="1:5" ht="15.75" customHeight="1">
      <c r="A207" s="181"/>
      <c r="B207" s="43"/>
      <c r="C207" s="43"/>
      <c r="D207" s="226"/>
      <c r="E207" s="43"/>
    </row>
    <row r="208" spans="1:5" ht="15.75" customHeight="1">
      <c r="A208" s="181"/>
      <c r="B208" s="43"/>
      <c r="C208" s="43"/>
      <c r="D208" s="226"/>
      <c r="E208" s="43"/>
    </row>
    <row r="209" spans="1:5" ht="15.75" customHeight="1">
      <c r="A209" s="181"/>
      <c r="B209" s="43"/>
      <c r="C209" s="43"/>
      <c r="D209" s="226"/>
      <c r="E209" s="43"/>
    </row>
    <row r="210" spans="1:5" ht="15.75" customHeight="1">
      <c r="A210" s="181"/>
      <c r="B210" s="43"/>
      <c r="C210" s="43"/>
      <c r="D210" s="226"/>
      <c r="E210" s="43"/>
    </row>
    <row r="211" spans="1:5" ht="15.75" customHeight="1">
      <c r="A211" s="181"/>
      <c r="B211" s="43"/>
      <c r="C211" s="43"/>
      <c r="D211" s="226"/>
      <c r="E211" s="43"/>
    </row>
    <row r="212" spans="1:5" ht="15.75" customHeight="1">
      <c r="A212" s="181"/>
      <c r="B212" s="43"/>
      <c r="C212" s="43"/>
      <c r="D212" s="226"/>
      <c r="E212" s="43"/>
    </row>
    <row r="213" spans="1:5" ht="15.75" customHeight="1">
      <c r="A213" s="181"/>
      <c r="B213" s="43"/>
      <c r="C213" s="43"/>
      <c r="D213" s="226"/>
      <c r="E213" s="43"/>
    </row>
    <row r="214" spans="1:5" ht="15.75" customHeight="1">
      <c r="A214" s="181"/>
      <c r="B214" s="43"/>
      <c r="C214" s="43"/>
      <c r="D214" s="226"/>
      <c r="E214" s="43"/>
    </row>
    <row r="215" spans="1:5" ht="15.75" customHeight="1">
      <c r="A215" s="181"/>
      <c r="B215" s="43"/>
      <c r="C215" s="43"/>
      <c r="D215" s="226"/>
      <c r="E215" s="43"/>
    </row>
    <row r="216" spans="1:5" ht="15.75" customHeight="1">
      <c r="A216" s="181"/>
      <c r="B216" s="43"/>
      <c r="C216" s="43"/>
      <c r="D216" s="226"/>
      <c r="E216" s="43"/>
    </row>
    <row r="217" spans="1:5" ht="15.75" customHeight="1">
      <c r="A217" s="181"/>
      <c r="B217" s="43"/>
      <c r="C217" s="43"/>
      <c r="D217" s="226"/>
      <c r="E217" s="43"/>
    </row>
    <row r="218" spans="1:5" ht="15.75" customHeight="1">
      <c r="A218" s="181"/>
      <c r="B218" s="43"/>
      <c r="C218" s="43"/>
      <c r="D218" s="226"/>
      <c r="E218" s="43"/>
    </row>
    <row r="219" spans="1:5" ht="15.75" customHeight="1">
      <c r="A219" s="181"/>
      <c r="B219" s="43"/>
      <c r="C219" s="43"/>
      <c r="D219" s="226"/>
      <c r="E219" s="43"/>
    </row>
    <row r="220" spans="1:5" ht="15.75" customHeight="1">
      <c r="A220" s="181"/>
      <c r="B220" s="43"/>
      <c r="C220" s="43"/>
      <c r="D220" s="226"/>
      <c r="E220" s="43"/>
    </row>
    <row r="221" spans="1:5" ht="15.75" customHeight="1">
      <c r="A221" s="181"/>
      <c r="B221" s="43"/>
      <c r="C221" s="43"/>
      <c r="D221" s="226"/>
      <c r="E221" s="43"/>
    </row>
    <row r="222" spans="1:5" ht="15.75" customHeight="1">
      <c r="A222" s="181"/>
      <c r="B222" s="43"/>
      <c r="C222" s="43"/>
      <c r="D222" s="226"/>
      <c r="E222" s="43"/>
    </row>
    <row r="223" spans="1:5" ht="15.75" customHeight="1">
      <c r="A223" s="181"/>
      <c r="B223" s="43"/>
      <c r="C223" s="43"/>
      <c r="D223" s="226"/>
      <c r="E223" s="43"/>
    </row>
    <row r="224" spans="1:5" ht="15.75" customHeight="1">
      <c r="A224" s="181"/>
      <c r="B224" s="43"/>
      <c r="C224" s="43"/>
      <c r="D224" s="226"/>
      <c r="E224" s="43"/>
    </row>
    <row r="225" spans="1:5" ht="15.75" customHeight="1">
      <c r="A225" s="181"/>
      <c r="B225" s="43"/>
      <c r="C225" s="43"/>
      <c r="D225" s="226"/>
      <c r="E225" s="43"/>
    </row>
    <row r="226" spans="1:5" ht="15.75" customHeight="1">
      <c r="A226" s="181"/>
      <c r="B226" s="43"/>
      <c r="C226" s="43"/>
      <c r="D226" s="226"/>
      <c r="E226" s="43"/>
    </row>
    <row r="227" spans="1:5" ht="15.75" customHeight="1">
      <c r="A227" s="181"/>
      <c r="B227" s="43"/>
      <c r="C227" s="43"/>
      <c r="D227" s="226"/>
      <c r="E227" s="43"/>
    </row>
    <row r="228" spans="1:5" ht="15.75" customHeight="1">
      <c r="A228" s="181"/>
      <c r="B228" s="43"/>
      <c r="C228" s="43"/>
      <c r="D228" s="226"/>
      <c r="E228" s="43"/>
    </row>
    <row r="229" spans="1:5" ht="15.75" customHeight="1">
      <c r="A229" s="181"/>
      <c r="B229" s="43"/>
      <c r="C229" s="43"/>
      <c r="D229" s="226"/>
      <c r="E229" s="43"/>
    </row>
    <row r="230" spans="1:5" ht="15.75" customHeight="1">
      <c r="A230" s="181"/>
      <c r="B230" s="43"/>
      <c r="C230" s="43"/>
      <c r="D230" s="226"/>
      <c r="E230" s="43"/>
    </row>
    <row r="231" spans="1:5" ht="15.75" customHeight="1">
      <c r="A231" s="181"/>
      <c r="B231" s="43"/>
      <c r="C231" s="43"/>
      <c r="D231" s="226"/>
      <c r="E231" s="43"/>
    </row>
    <row r="232" spans="1:5" ht="15.75" customHeight="1">
      <c r="A232" s="181"/>
      <c r="B232" s="43"/>
      <c r="C232" s="43"/>
      <c r="D232" s="226"/>
      <c r="E232" s="43"/>
    </row>
    <row r="233" spans="1:5" ht="15.75" customHeight="1">
      <c r="A233" s="181"/>
      <c r="B233" s="43"/>
      <c r="C233" s="43"/>
      <c r="D233" s="226"/>
      <c r="E233" s="43"/>
    </row>
    <row r="234" spans="1:5" ht="15.75" customHeight="1">
      <c r="A234" s="181"/>
      <c r="B234" s="43"/>
      <c r="C234" s="43"/>
      <c r="D234" s="226"/>
      <c r="E234" s="43"/>
    </row>
    <row r="235" spans="1:5" ht="15.75" customHeight="1">
      <c r="A235" s="181"/>
      <c r="B235" s="43"/>
      <c r="C235" s="43"/>
      <c r="D235" s="226"/>
      <c r="E235" s="43"/>
    </row>
    <row r="236" spans="1:5" ht="15.75" customHeight="1">
      <c r="A236" s="181"/>
      <c r="B236" s="43"/>
      <c r="C236" s="43"/>
      <c r="D236" s="226"/>
      <c r="E236" s="43"/>
    </row>
    <row r="237" spans="1:5" ht="15.75" customHeight="1">
      <c r="A237" s="181"/>
      <c r="B237" s="43"/>
      <c r="C237" s="43"/>
      <c r="D237" s="226"/>
      <c r="E237" s="43"/>
    </row>
    <row r="238" spans="1:5" ht="15.75" customHeight="1">
      <c r="A238" s="181"/>
      <c r="B238" s="43"/>
      <c r="C238" s="43"/>
      <c r="D238" s="226"/>
      <c r="E238" s="43"/>
    </row>
    <row r="239" spans="1:5" ht="15.75" customHeight="1">
      <c r="A239" s="181"/>
      <c r="B239" s="43"/>
      <c r="C239" s="43"/>
      <c r="D239" s="226"/>
      <c r="E239" s="43"/>
    </row>
    <row r="240" spans="1:5" ht="15.75" customHeight="1">
      <c r="A240" s="181"/>
      <c r="B240" s="43"/>
      <c r="C240" s="43"/>
      <c r="D240" s="226"/>
      <c r="E240" s="43"/>
    </row>
    <row r="241" spans="1:5" ht="15.75" customHeight="1">
      <c r="A241" s="181"/>
      <c r="B241" s="43"/>
      <c r="C241" s="43"/>
      <c r="D241" s="226"/>
      <c r="E241" s="43"/>
    </row>
    <row r="242" spans="1:5" ht="15.75" customHeight="1">
      <c r="A242" s="181"/>
      <c r="B242" s="43"/>
      <c r="C242" s="43"/>
      <c r="D242" s="226"/>
      <c r="E242" s="43"/>
    </row>
    <row r="243" spans="1:5" ht="15.75" customHeight="1">
      <c r="A243" s="181"/>
      <c r="B243" s="43"/>
      <c r="C243" s="43"/>
      <c r="D243" s="226"/>
      <c r="E243" s="43"/>
    </row>
    <row r="244" spans="1:5" ht="15.75" customHeight="1">
      <c r="A244" s="181"/>
      <c r="B244" s="43"/>
      <c r="C244" s="43"/>
      <c r="D244" s="226"/>
      <c r="E244" s="43"/>
    </row>
    <row r="245" spans="1:5" ht="15.75" customHeight="1">
      <c r="A245" s="181"/>
      <c r="B245" s="43"/>
      <c r="C245" s="43"/>
      <c r="D245" s="226"/>
      <c r="E245" s="43"/>
    </row>
    <row r="246" spans="1:5" ht="15.75" customHeight="1">
      <c r="A246" s="181"/>
      <c r="B246" s="43"/>
      <c r="C246" s="43"/>
      <c r="D246" s="226"/>
      <c r="E246" s="43"/>
    </row>
    <row r="247" spans="1:5" ht="15.75" customHeight="1">
      <c r="A247" s="181"/>
      <c r="B247" s="43"/>
      <c r="C247" s="43"/>
      <c r="D247" s="226"/>
      <c r="E247" s="43"/>
    </row>
    <row r="248" spans="1:5" ht="15.75" customHeight="1">
      <c r="A248" s="181"/>
      <c r="B248" s="43"/>
      <c r="C248" s="43"/>
      <c r="D248" s="226"/>
      <c r="E248" s="43"/>
    </row>
    <row r="249" spans="1:5" ht="15.75" customHeight="1">
      <c r="A249" s="181"/>
      <c r="B249" s="43"/>
      <c r="C249" s="43"/>
      <c r="D249" s="226"/>
      <c r="E249" s="43"/>
    </row>
    <row r="250" spans="1:5" ht="15.75" customHeight="1">
      <c r="A250" s="181"/>
      <c r="B250" s="43"/>
      <c r="C250" s="43"/>
      <c r="D250" s="226"/>
      <c r="E250" s="43"/>
    </row>
    <row r="251" spans="1:5" ht="15.75" customHeight="1">
      <c r="A251" s="181"/>
      <c r="B251" s="43"/>
      <c r="C251" s="43"/>
      <c r="D251" s="226"/>
      <c r="E251" s="43"/>
    </row>
    <row r="252" spans="1:5" ht="15.75" customHeight="1">
      <c r="A252" s="181"/>
      <c r="B252" s="43"/>
      <c r="C252" s="43"/>
      <c r="D252" s="226"/>
      <c r="E252" s="43"/>
    </row>
    <row r="253" spans="1:5" ht="15.75" customHeight="1">
      <c r="A253" s="181"/>
      <c r="B253" s="43"/>
      <c r="C253" s="43"/>
      <c r="D253" s="226"/>
      <c r="E253" s="43"/>
    </row>
    <row r="254" spans="1:5" ht="15.75" customHeight="1">
      <c r="A254" s="181"/>
      <c r="B254" s="43"/>
      <c r="C254" s="43"/>
      <c r="D254" s="226"/>
      <c r="E254" s="43"/>
    </row>
    <row r="255" spans="1:5" ht="15.75" customHeight="1">
      <c r="A255" s="181"/>
      <c r="B255" s="43"/>
      <c r="C255" s="43"/>
      <c r="D255" s="226"/>
      <c r="E255" s="43"/>
    </row>
    <row r="256" spans="1:5" ht="15.75" customHeight="1">
      <c r="A256" s="181"/>
      <c r="B256" s="43"/>
      <c r="C256" s="43"/>
      <c r="D256" s="226"/>
      <c r="E256" s="43"/>
    </row>
    <row r="257" spans="1:5" ht="15.75" customHeight="1">
      <c r="A257" s="181"/>
      <c r="B257" s="43"/>
      <c r="C257" s="43"/>
      <c r="D257" s="226"/>
      <c r="E257" s="43"/>
    </row>
    <row r="258" spans="1:5" ht="15.75" customHeight="1">
      <c r="A258" s="181"/>
      <c r="B258" s="43"/>
      <c r="C258" s="43"/>
      <c r="D258" s="226"/>
      <c r="E258" s="43"/>
    </row>
    <row r="259" spans="1:5" ht="15.75" customHeight="1">
      <c r="A259" s="181"/>
      <c r="B259" s="43"/>
      <c r="C259" s="43"/>
      <c r="D259" s="226"/>
      <c r="E259" s="43"/>
    </row>
    <row r="260" spans="1:5" ht="15.75" customHeight="1">
      <c r="A260" s="181"/>
      <c r="B260" s="43"/>
      <c r="C260" s="43"/>
      <c r="D260" s="226"/>
      <c r="E260" s="43"/>
    </row>
    <row r="261" spans="1:5" ht="15.75" customHeight="1">
      <c r="A261" s="181"/>
      <c r="B261" s="43"/>
      <c r="C261" s="43"/>
      <c r="D261" s="226"/>
      <c r="E261" s="43"/>
    </row>
    <row r="262" spans="1:5" ht="15.75" customHeight="1">
      <c r="A262" s="181"/>
      <c r="B262" s="43"/>
      <c r="C262" s="43"/>
      <c r="D262" s="226"/>
      <c r="E262" s="43"/>
    </row>
    <row r="263" spans="1:5" ht="15.75" customHeight="1">
      <c r="A263" s="181"/>
      <c r="B263" s="43"/>
      <c r="C263" s="43"/>
      <c r="D263" s="226"/>
      <c r="E263" s="43"/>
    </row>
    <row r="264" spans="1:5" ht="15.75" customHeight="1">
      <c r="A264" s="181"/>
      <c r="B264" s="43"/>
      <c r="C264" s="43"/>
      <c r="D264" s="226"/>
      <c r="E264" s="43"/>
    </row>
    <row r="265" spans="1:5" ht="15.75" customHeight="1">
      <c r="A265" s="181"/>
      <c r="B265" s="43"/>
      <c r="C265" s="43"/>
      <c r="D265" s="226"/>
      <c r="E265" s="43"/>
    </row>
    <row r="266" spans="1:5" ht="15.75" customHeight="1">
      <c r="A266" s="181"/>
      <c r="B266" s="43"/>
      <c r="C266" s="43"/>
      <c r="D266" s="226"/>
      <c r="E266" s="43"/>
    </row>
    <row r="267" spans="1:5" ht="15.75" customHeight="1">
      <c r="A267" s="181"/>
      <c r="B267" s="43"/>
      <c r="C267" s="43"/>
      <c r="D267" s="226"/>
      <c r="E267" s="43"/>
    </row>
    <row r="268" spans="1:5" ht="15.75" customHeight="1">
      <c r="A268" s="181"/>
      <c r="B268" s="43"/>
      <c r="C268" s="43"/>
      <c r="D268" s="226"/>
      <c r="E268" s="43"/>
    </row>
    <row r="269" spans="1:5" ht="15.75" customHeight="1">
      <c r="A269" s="181"/>
      <c r="B269" s="43"/>
      <c r="C269" s="43"/>
      <c r="D269" s="226"/>
      <c r="E269" s="43"/>
    </row>
    <row r="270" spans="1:5" ht="15.75" customHeight="1">
      <c r="A270" s="181"/>
      <c r="B270" s="43"/>
      <c r="C270" s="43"/>
      <c r="D270" s="226"/>
      <c r="E270" s="43"/>
    </row>
    <row r="271" spans="1:5" ht="15.75" customHeight="1">
      <c r="A271" s="181"/>
      <c r="B271" s="43"/>
      <c r="C271" s="43"/>
      <c r="D271" s="226"/>
      <c r="E271" s="43"/>
    </row>
    <row r="272" spans="1:5" ht="15.75" customHeight="1">
      <c r="A272" s="181"/>
      <c r="B272" s="43"/>
      <c r="C272" s="43"/>
      <c r="D272" s="226"/>
      <c r="E272" s="43"/>
    </row>
    <row r="273" spans="1:5" ht="15.75" customHeight="1">
      <c r="A273" s="181"/>
      <c r="B273" s="43"/>
      <c r="C273" s="43"/>
      <c r="D273" s="226"/>
      <c r="E273" s="43"/>
    </row>
    <row r="274" spans="1:5" ht="15.75" customHeight="1">
      <c r="A274" s="181"/>
      <c r="B274" s="43"/>
      <c r="C274" s="43"/>
      <c r="D274" s="226"/>
      <c r="E274" s="43"/>
    </row>
    <row r="275" spans="1:5" ht="15.75" customHeight="1">
      <c r="A275" s="181"/>
      <c r="B275" s="43"/>
      <c r="C275" s="43"/>
      <c r="D275" s="226"/>
      <c r="E275" s="43"/>
    </row>
    <row r="276" spans="1:5" ht="15.75" customHeight="1">
      <c r="A276" s="181"/>
      <c r="B276" s="43"/>
      <c r="C276" s="43"/>
      <c r="D276" s="226"/>
      <c r="E276" s="43"/>
    </row>
    <row r="277" spans="1:5" ht="15.75" customHeight="1">
      <c r="A277" s="181"/>
      <c r="B277" s="43"/>
      <c r="C277" s="43"/>
      <c r="D277" s="226"/>
      <c r="E277" s="43"/>
    </row>
    <row r="278" spans="1:5" ht="15.75" customHeight="1">
      <c r="A278" s="181"/>
      <c r="B278" s="43"/>
      <c r="C278" s="43"/>
      <c r="D278" s="226"/>
      <c r="E278" s="43"/>
    </row>
    <row r="279" spans="1:5" ht="15.75" customHeight="1">
      <c r="A279" s="181"/>
      <c r="B279" s="43"/>
      <c r="C279" s="43"/>
      <c r="D279" s="226"/>
      <c r="E279" s="43"/>
    </row>
    <row r="280" spans="1:5" ht="15.75" customHeight="1">
      <c r="A280" s="181"/>
      <c r="B280" s="43"/>
      <c r="C280" s="43"/>
      <c r="D280" s="226"/>
      <c r="E280" s="43"/>
    </row>
    <row r="281" spans="1:5" ht="15.75" customHeight="1">
      <c r="A281" s="181"/>
      <c r="B281" s="43"/>
      <c r="C281" s="43"/>
      <c r="D281" s="226"/>
      <c r="E281" s="43"/>
    </row>
    <row r="282" spans="1:5" ht="15.75" customHeight="1">
      <c r="A282" s="181"/>
      <c r="B282" s="43"/>
      <c r="C282" s="43"/>
      <c r="D282" s="226"/>
      <c r="E282" s="43"/>
    </row>
    <row r="283" spans="1:5" ht="15.75" customHeight="1">
      <c r="A283" s="181"/>
      <c r="B283" s="43"/>
      <c r="C283" s="43"/>
      <c r="D283" s="226"/>
      <c r="E283" s="43"/>
    </row>
    <row r="284" spans="1:5" ht="15.75" customHeight="1">
      <c r="A284" s="181"/>
      <c r="B284" s="43"/>
      <c r="C284" s="43"/>
      <c r="D284" s="226"/>
      <c r="E284" s="43"/>
    </row>
    <row r="285" spans="1:5" ht="15.75" customHeight="1">
      <c r="A285" s="181"/>
      <c r="B285" s="43"/>
      <c r="C285" s="43"/>
      <c r="D285" s="226"/>
      <c r="E285" s="43"/>
    </row>
    <row r="286" spans="1:5" ht="15.75" customHeight="1">
      <c r="A286" s="181"/>
      <c r="B286" s="43"/>
      <c r="C286" s="43"/>
      <c r="D286" s="226"/>
      <c r="E286" s="43"/>
    </row>
    <row r="287" spans="1:5" ht="15.75" customHeight="1">
      <c r="A287" s="181"/>
      <c r="B287" s="43"/>
      <c r="C287" s="43"/>
      <c r="D287" s="226"/>
      <c r="E287" s="43"/>
    </row>
    <row r="288" spans="1:5" ht="15.75" customHeight="1">
      <c r="A288" s="181"/>
      <c r="B288" s="43"/>
      <c r="C288" s="43"/>
      <c r="D288" s="226"/>
      <c r="E288" s="43"/>
    </row>
    <row r="289" spans="1:5" ht="15.75" customHeight="1">
      <c r="A289" s="181"/>
      <c r="B289" s="43"/>
      <c r="C289" s="43"/>
      <c r="D289" s="226"/>
      <c r="E289" s="43"/>
    </row>
    <row r="290" spans="1:5" ht="15.75" customHeight="1">
      <c r="A290" s="181"/>
      <c r="B290" s="43"/>
      <c r="C290" s="43"/>
      <c r="D290" s="226"/>
      <c r="E290" s="43"/>
    </row>
    <row r="291" spans="1:5" ht="15.75" customHeight="1">
      <c r="A291" s="181"/>
      <c r="B291" s="43"/>
      <c r="C291" s="43"/>
      <c r="D291" s="226"/>
      <c r="E291" s="43"/>
    </row>
    <row r="292" spans="1:5" ht="15.75" customHeight="1">
      <c r="A292" s="181"/>
      <c r="B292" s="43"/>
      <c r="C292" s="43"/>
      <c r="D292" s="226"/>
      <c r="E292" s="43"/>
    </row>
    <row r="293" spans="1:5" ht="15.75" customHeight="1">
      <c r="A293" s="181"/>
      <c r="B293" s="43"/>
      <c r="C293" s="43"/>
      <c r="D293" s="226"/>
      <c r="E293" s="43"/>
    </row>
    <row r="294" spans="1:5" ht="15.75" customHeight="1">
      <c r="A294" s="181"/>
      <c r="B294" s="43"/>
      <c r="C294" s="43"/>
      <c r="D294" s="226"/>
      <c r="E294" s="43"/>
    </row>
    <row r="295" spans="1:5" ht="15.75" customHeight="1">
      <c r="A295" s="181"/>
      <c r="B295" s="43"/>
      <c r="C295" s="43"/>
      <c r="D295" s="226"/>
      <c r="E295" s="43"/>
    </row>
    <row r="296" spans="1:5" ht="15.75" customHeight="1">
      <c r="A296" s="181"/>
      <c r="B296" s="43"/>
      <c r="C296" s="43"/>
      <c r="D296" s="226"/>
      <c r="E296" s="43"/>
    </row>
    <row r="297" spans="1:5" ht="15.75" customHeight="1">
      <c r="A297" s="181"/>
      <c r="B297" s="43"/>
      <c r="C297" s="43"/>
      <c r="D297" s="226"/>
      <c r="E297" s="43"/>
    </row>
    <row r="298" spans="1:5" ht="15.75" customHeight="1">
      <c r="A298" s="181"/>
      <c r="B298" s="43"/>
      <c r="C298" s="43"/>
      <c r="D298" s="226"/>
      <c r="E298" s="43"/>
    </row>
    <row r="299" spans="1:5" ht="15.75" customHeight="1">
      <c r="A299" s="181"/>
      <c r="B299" s="43"/>
      <c r="C299" s="43"/>
      <c r="D299" s="226"/>
      <c r="E299" s="43"/>
    </row>
    <row r="300" spans="1:5" ht="15.75" customHeight="1">
      <c r="A300" s="181"/>
      <c r="B300" s="43"/>
      <c r="C300" s="43"/>
      <c r="D300" s="226"/>
      <c r="E300" s="43"/>
    </row>
    <row r="301" spans="1:5" ht="15.75" customHeight="1">
      <c r="A301" s="181"/>
      <c r="B301" s="43"/>
      <c r="C301" s="43"/>
      <c r="D301" s="226"/>
      <c r="E301" s="43"/>
    </row>
    <row r="302" spans="1:5" ht="15.75" customHeight="1">
      <c r="A302" s="181"/>
      <c r="B302" s="43"/>
      <c r="C302" s="43"/>
      <c r="D302" s="226"/>
      <c r="E302" s="43"/>
    </row>
    <row r="303" spans="1:5" ht="15.75" customHeight="1">
      <c r="A303" s="181"/>
      <c r="B303" s="43"/>
      <c r="C303" s="43"/>
      <c r="D303" s="226"/>
      <c r="E303" s="43"/>
    </row>
    <row r="304" spans="1:5" ht="15.75" customHeight="1">
      <c r="A304" s="181"/>
      <c r="B304" s="43"/>
      <c r="C304" s="43"/>
      <c r="D304" s="226"/>
      <c r="E304" s="43"/>
    </row>
    <row r="305" spans="1:5" ht="15.75" customHeight="1">
      <c r="A305" s="181"/>
      <c r="B305" s="43"/>
      <c r="C305" s="43"/>
      <c r="D305" s="226"/>
      <c r="E305" s="43"/>
    </row>
    <row r="306" spans="1:5" ht="15.75" customHeight="1">
      <c r="A306" s="181"/>
      <c r="B306" s="43"/>
      <c r="C306" s="43"/>
      <c r="D306" s="226"/>
      <c r="E306" s="43"/>
    </row>
    <row r="307" spans="1:5" ht="15.75" customHeight="1">
      <c r="A307" s="181"/>
      <c r="B307" s="43"/>
      <c r="C307" s="43"/>
      <c r="D307" s="226"/>
      <c r="E307" s="43"/>
    </row>
    <row r="308" spans="1:5" ht="15.75" customHeight="1">
      <c r="A308" s="181"/>
      <c r="B308" s="43"/>
      <c r="C308" s="43"/>
      <c r="D308" s="226"/>
      <c r="E308" s="43"/>
    </row>
    <row r="309" spans="1:5" ht="15.75" customHeight="1">
      <c r="A309" s="181"/>
      <c r="B309" s="43"/>
      <c r="C309" s="43"/>
      <c r="D309" s="226"/>
      <c r="E309" s="43"/>
    </row>
    <row r="310" spans="1:5" ht="15.75" customHeight="1">
      <c r="A310" s="181"/>
      <c r="B310" s="43"/>
      <c r="C310" s="43"/>
      <c r="D310" s="226"/>
      <c r="E310" s="43"/>
    </row>
    <row r="311" spans="1:5" ht="15.75" customHeight="1">
      <c r="A311" s="181"/>
      <c r="B311" s="43"/>
      <c r="C311" s="43"/>
      <c r="D311" s="226"/>
      <c r="E311" s="43"/>
    </row>
    <row r="312" spans="1:5" ht="15.75" customHeight="1">
      <c r="A312" s="181"/>
      <c r="B312" s="43"/>
      <c r="C312" s="43"/>
      <c r="D312" s="226"/>
      <c r="E312" s="43"/>
    </row>
    <row r="313" spans="1:5" ht="15.75" customHeight="1">
      <c r="A313" s="181"/>
      <c r="B313" s="43"/>
      <c r="C313" s="43"/>
      <c r="D313" s="226"/>
      <c r="E313" s="43"/>
    </row>
    <row r="314" spans="1:5" ht="15.75" customHeight="1">
      <c r="A314" s="181"/>
      <c r="B314" s="43"/>
      <c r="C314" s="43"/>
      <c r="D314" s="226"/>
      <c r="E314" s="43"/>
    </row>
    <row r="315" spans="1:5" ht="15.75" customHeight="1">
      <c r="A315" s="181"/>
      <c r="B315" s="43"/>
      <c r="C315" s="43"/>
      <c r="D315" s="226"/>
      <c r="E315" s="43"/>
    </row>
    <row r="316" spans="1:5" ht="15.75" customHeight="1">
      <c r="A316" s="181"/>
      <c r="B316" s="43"/>
      <c r="C316" s="43"/>
      <c r="D316" s="226"/>
      <c r="E316" s="43"/>
    </row>
    <row r="317" spans="1:5" ht="15.75" customHeight="1">
      <c r="A317" s="181"/>
      <c r="B317" s="43"/>
      <c r="C317" s="43"/>
      <c r="D317" s="226"/>
      <c r="E317" s="43"/>
    </row>
    <row r="318" spans="1:5" ht="15.75" customHeight="1">
      <c r="A318" s="181"/>
      <c r="B318" s="43"/>
      <c r="C318" s="43"/>
      <c r="D318" s="226"/>
      <c r="E318" s="43"/>
    </row>
    <row r="319" spans="1:5" ht="15.75" customHeight="1">
      <c r="A319" s="181"/>
      <c r="B319" s="43"/>
      <c r="C319" s="43"/>
      <c r="D319" s="226"/>
      <c r="E319" s="43"/>
    </row>
    <row r="320" spans="1:5" ht="15.75" customHeight="1">
      <c r="A320" s="181"/>
      <c r="B320" s="43"/>
      <c r="C320" s="43"/>
      <c r="D320" s="226"/>
      <c r="E320" s="43"/>
    </row>
    <row r="321" spans="1:5" ht="15.75" customHeight="1">
      <c r="A321" s="181"/>
      <c r="B321" s="43"/>
      <c r="C321" s="43"/>
      <c r="D321" s="226"/>
      <c r="E321" s="43"/>
    </row>
    <row r="322" spans="1:5" ht="15.75" customHeight="1">
      <c r="A322" s="181"/>
      <c r="B322" s="43"/>
      <c r="C322" s="43"/>
      <c r="D322" s="226"/>
      <c r="E322" s="43"/>
    </row>
    <row r="323" spans="1:5" ht="15.75" customHeight="1">
      <c r="A323" s="181"/>
      <c r="B323" s="43"/>
      <c r="C323" s="43"/>
      <c r="D323" s="226"/>
      <c r="E323" s="43"/>
    </row>
    <row r="324" spans="1:5" ht="15.75" customHeight="1">
      <c r="A324" s="181"/>
      <c r="B324" s="43"/>
      <c r="C324" s="43"/>
      <c r="D324" s="226"/>
      <c r="E324" s="43"/>
    </row>
    <row r="325" spans="1:5" ht="15.75" customHeight="1">
      <c r="A325" s="181"/>
      <c r="B325" s="43"/>
      <c r="C325" s="43"/>
      <c r="D325" s="226"/>
      <c r="E325" s="43"/>
    </row>
    <row r="326" spans="1:5" ht="15.75" customHeight="1">
      <c r="A326" s="181"/>
      <c r="B326" s="43"/>
      <c r="C326" s="43"/>
      <c r="D326" s="226"/>
      <c r="E326" s="43"/>
    </row>
    <row r="327" spans="1:5" ht="15.75" customHeight="1">
      <c r="A327" s="181"/>
      <c r="B327" s="43"/>
      <c r="C327" s="43"/>
      <c r="D327" s="226"/>
      <c r="E327" s="43"/>
    </row>
    <row r="328" spans="1:5" ht="15.75" customHeight="1">
      <c r="A328" s="181"/>
      <c r="B328" s="43"/>
      <c r="C328" s="43"/>
      <c r="D328" s="226"/>
      <c r="E328" s="43"/>
    </row>
    <row r="329" spans="1:5" ht="15.75" customHeight="1">
      <c r="A329" s="181"/>
      <c r="B329" s="43"/>
      <c r="C329" s="43"/>
      <c r="D329" s="226"/>
      <c r="E329" s="43"/>
    </row>
    <row r="330" spans="1:5" ht="15.75" customHeight="1">
      <c r="A330" s="181"/>
      <c r="B330" s="43"/>
      <c r="C330" s="43"/>
      <c r="D330" s="226"/>
      <c r="E330" s="43"/>
    </row>
    <row r="331" spans="1:5" ht="15.75" customHeight="1">
      <c r="A331" s="181"/>
      <c r="B331" s="43"/>
      <c r="C331" s="43"/>
      <c r="D331" s="226"/>
      <c r="E331" s="43"/>
    </row>
    <row r="332" spans="1:5" ht="15.75" customHeight="1">
      <c r="A332" s="181"/>
      <c r="B332" s="43"/>
      <c r="C332" s="43"/>
      <c r="D332" s="226"/>
      <c r="E332" s="43"/>
    </row>
    <row r="333" spans="1:5" ht="15.75" customHeight="1">
      <c r="A333" s="181"/>
      <c r="B333" s="43"/>
      <c r="C333" s="43"/>
      <c r="D333" s="226"/>
      <c r="E333" s="43"/>
    </row>
    <row r="334" spans="1:5" ht="15.75" customHeight="1">
      <c r="A334" s="181"/>
      <c r="B334" s="43"/>
      <c r="C334" s="43"/>
      <c r="D334" s="226"/>
      <c r="E334" s="43"/>
    </row>
    <row r="335" spans="1:5" ht="15.75" customHeight="1">
      <c r="A335" s="181"/>
      <c r="B335" s="43"/>
      <c r="C335" s="43"/>
      <c r="D335" s="226"/>
      <c r="E335" s="43"/>
    </row>
    <row r="336" spans="1:5" ht="15.75" customHeight="1">
      <c r="A336" s="181"/>
      <c r="B336" s="43"/>
      <c r="C336" s="43"/>
      <c r="D336" s="226"/>
      <c r="E336" s="43"/>
    </row>
    <row r="337" spans="1:5" ht="15.75" customHeight="1">
      <c r="A337" s="181"/>
      <c r="B337" s="43"/>
      <c r="C337" s="43"/>
      <c r="D337" s="226"/>
      <c r="E337" s="43"/>
    </row>
    <row r="338" spans="1:5" ht="15.75" customHeight="1">
      <c r="A338" s="181"/>
      <c r="B338" s="43"/>
      <c r="C338" s="43"/>
      <c r="D338" s="226"/>
      <c r="E338" s="43"/>
    </row>
    <row r="339" spans="1:5" ht="15.75" customHeight="1">
      <c r="A339" s="181"/>
      <c r="B339" s="43"/>
      <c r="C339" s="43"/>
      <c r="D339" s="226"/>
      <c r="E339" s="43"/>
    </row>
    <row r="340" spans="1:5" ht="15.75" customHeight="1">
      <c r="A340" s="181"/>
      <c r="B340" s="43"/>
      <c r="C340" s="43"/>
      <c r="D340" s="226"/>
      <c r="E340" s="43"/>
    </row>
    <row r="341" spans="1:5" ht="15.75" customHeight="1">
      <c r="A341" s="181"/>
      <c r="B341" s="43"/>
      <c r="C341" s="43"/>
      <c r="D341" s="226"/>
      <c r="E341" s="43"/>
    </row>
    <row r="342" spans="1:5" ht="15.75" customHeight="1">
      <c r="A342" s="181"/>
      <c r="B342" s="43"/>
      <c r="C342" s="43"/>
      <c r="D342" s="226"/>
      <c r="E342" s="43"/>
    </row>
    <row r="343" spans="1:5" ht="15.75" customHeight="1">
      <c r="A343" s="181"/>
      <c r="B343" s="43"/>
      <c r="C343" s="43"/>
      <c r="D343" s="226"/>
      <c r="E343" s="43"/>
    </row>
    <row r="344" spans="1:5" ht="15.75" customHeight="1">
      <c r="A344" s="181"/>
      <c r="B344" s="43"/>
      <c r="C344" s="43"/>
      <c r="D344" s="226"/>
      <c r="E344" s="43"/>
    </row>
    <row r="345" spans="1:5" ht="15.75" customHeight="1">
      <c r="A345" s="181"/>
      <c r="B345" s="43"/>
      <c r="C345" s="43"/>
      <c r="D345" s="226"/>
      <c r="E345" s="43"/>
    </row>
    <row r="346" spans="1:5" ht="15.75" customHeight="1">
      <c r="A346" s="181"/>
      <c r="B346" s="43"/>
      <c r="C346" s="43"/>
      <c r="D346" s="226"/>
      <c r="E346" s="43"/>
    </row>
    <row r="347" spans="1:5" ht="15.75" customHeight="1">
      <c r="A347" s="181"/>
      <c r="B347" s="43"/>
      <c r="C347" s="43"/>
      <c r="D347" s="226"/>
      <c r="E347" s="43"/>
    </row>
    <row r="348" spans="1:5" ht="15.75" customHeight="1">
      <c r="A348" s="181"/>
      <c r="B348" s="43"/>
      <c r="C348" s="43"/>
      <c r="D348" s="226"/>
      <c r="E348" s="43"/>
    </row>
    <row r="349" spans="1:5" ht="15.75" customHeight="1">
      <c r="A349" s="181"/>
      <c r="B349" s="43"/>
      <c r="C349" s="43"/>
      <c r="D349" s="226"/>
      <c r="E349" s="43"/>
    </row>
    <row r="350" spans="1:5" ht="15.75" customHeight="1">
      <c r="A350" s="181"/>
      <c r="B350" s="43"/>
      <c r="C350" s="43"/>
      <c r="D350" s="226"/>
      <c r="E350" s="43"/>
    </row>
    <row r="351" spans="1:5" ht="15.75" customHeight="1">
      <c r="A351" s="181"/>
      <c r="B351" s="43"/>
      <c r="C351" s="43"/>
      <c r="D351" s="226"/>
      <c r="E351" s="43"/>
    </row>
    <row r="352" spans="1:5" ht="15.75" customHeight="1">
      <c r="A352" s="181"/>
      <c r="B352" s="43"/>
      <c r="C352" s="43"/>
      <c r="D352" s="226"/>
      <c r="E352" s="43"/>
    </row>
    <row r="353" spans="1:5" ht="15.75" customHeight="1">
      <c r="A353" s="181"/>
      <c r="B353" s="43"/>
      <c r="C353" s="43"/>
      <c r="D353" s="226"/>
      <c r="E353" s="43"/>
    </row>
    <row r="354" spans="1:5" ht="15.75" customHeight="1">
      <c r="A354" s="181"/>
      <c r="B354" s="43"/>
      <c r="C354" s="43"/>
      <c r="D354" s="226"/>
      <c r="E354" s="43"/>
    </row>
    <row r="355" spans="1:5" ht="15.75" customHeight="1">
      <c r="A355" s="181"/>
      <c r="B355" s="43"/>
      <c r="C355" s="43"/>
      <c r="D355" s="226"/>
      <c r="E355" s="43"/>
    </row>
    <row r="356" spans="1:5" ht="15.75" customHeight="1">
      <c r="A356" s="181"/>
      <c r="B356" s="43"/>
      <c r="C356" s="43"/>
      <c r="D356" s="226"/>
      <c r="E356" s="43"/>
    </row>
    <row r="357" spans="1:5" ht="15.75" customHeight="1">
      <c r="A357" s="181"/>
      <c r="B357" s="43"/>
      <c r="C357" s="43"/>
      <c r="D357" s="226"/>
      <c r="E357" s="43"/>
    </row>
    <row r="358" spans="1:5" ht="15.75" customHeight="1">
      <c r="A358" s="181"/>
      <c r="B358" s="43"/>
      <c r="C358" s="43"/>
      <c r="D358" s="226"/>
      <c r="E358" s="43"/>
    </row>
    <row r="359" spans="1:5" ht="15.75" customHeight="1">
      <c r="A359" s="181"/>
      <c r="B359" s="43"/>
      <c r="C359" s="43"/>
      <c r="D359" s="226"/>
      <c r="E359" s="43"/>
    </row>
    <row r="360" spans="1:5" ht="15.75" customHeight="1">
      <c r="A360" s="181"/>
      <c r="B360" s="43"/>
      <c r="C360" s="43"/>
      <c r="D360" s="226"/>
      <c r="E360" s="43"/>
    </row>
    <row r="361" spans="1:5" ht="15.75" customHeight="1">
      <c r="A361" s="181"/>
      <c r="B361" s="43"/>
      <c r="C361" s="43"/>
      <c r="D361" s="226"/>
      <c r="E361" s="43"/>
    </row>
    <row r="362" spans="1:5" ht="15.75" customHeight="1">
      <c r="A362" s="181"/>
      <c r="B362" s="43"/>
      <c r="C362" s="43"/>
      <c r="D362" s="226"/>
      <c r="E362" s="43"/>
    </row>
    <row r="363" spans="1:5" ht="15.75" customHeight="1">
      <c r="A363" s="181"/>
      <c r="B363" s="43"/>
      <c r="C363" s="43"/>
      <c r="D363" s="226"/>
      <c r="E363" s="43"/>
    </row>
    <row r="364" spans="1:5" ht="15.75" customHeight="1">
      <c r="A364" s="181"/>
      <c r="B364" s="43"/>
      <c r="C364" s="43"/>
      <c r="D364" s="226"/>
      <c r="E364" s="43"/>
    </row>
    <row r="365" spans="1:5" ht="15.75" customHeight="1">
      <c r="A365" s="181"/>
      <c r="B365" s="43"/>
      <c r="C365" s="43"/>
      <c r="D365" s="226"/>
      <c r="E365" s="43"/>
    </row>
    <row r="366" spans="1:5" ht="15.75" customHeight="1">
      <c r="A366" s="181"/>
      <c r="B366" s="43"/>
      <c r="C366" s="43"/>
      <c r="D366" s="226"/>
      <c r="E366" s="43"/>
    </row>
    <row r="367" spans="1:5" ht="15.75" customHeight="1">
      <c r="A367" s="181"/>
      <c r="B367" s="43"/>
      <c r="C367" s="43"/>
      <c r="D367" s="226"/>
      <c r="E367" s="43"/>
    </row>
    <row r="368" spans="1:5" ht="15.75" customHeight="1">
      <c r="A368" s="181"/>
      <c r="B368" s="43"/>
      <c r="C368" s="43"/>
      <c r="D368" s="226"/>
      <c r="E368" s="43"/>
    </row>
    <row r="369" spans="1:5" ht="15.75" customHeight="1">
      <c r="A369" s="181"/>
      <c r="B369" s="43"/>
      <c r="C369" s="43"/>
      <c r="D369" s="226"/>
      <c r="E369" s="43"/>
    </row>
    <row r="370" spans="1:5" ht="15.75" customHeight="1">
      <c r="A370" s="181"/>
      <c r="B370" s="43"/>
      <c r="C370" s="43"/>
      <c r="D370" s="226"/>
      <c r="E370" s="43"/>
    </row>
    <row r="371" spans="1:5" ht="15.75" customHeight="1">
      <c r="A371" s="181"/>
      <c r="B371" s="43"/>
      <c r="C371" s="43"/>
      <c r="D371" s="226"/>
      <c r="E371" s="43"/>
    </row>
    <row r="372" spans="1:5" ht="15.75" customHeight="1">
      <c r="A372" s="181"/>
      <c r="B372" s="43"/>
      <c r="C372" s="43"/>
      <c r="D372" s="226"/>
      <c r="E372" s="43"/>
    </row>
    <row r="373" spans="1:5" ht="15.75" customHeight="1">
      <c r="A373" s="181"/>
      <c r="B373" s="43"/>
      <c r="C373" s="43"/>
      <c r="D373" s="226"/>
      <c r="E373" s="43"/>
    </row>
    <row r="374" spans="1:5" ht="15.75" customHeight="1">
      <c r="A374" s="181"/>
      <c r="B374" s="43"/>
      <c r="C374" s="43"/>
      <c r="D374" s="226"/>
      <c r="E374" s="43"/>
    </row>
    <row r="375" spans="1:5" ht="15.75" customHeight="1">
      <c r="A375" s="209"/>
    </row>
    <row r="376" spans="1:5" ht="15.75" customHeight="1">
      <c r="A376" s="209"/>
    </row>
    <row r="377" spans="1:5" ht="15.75" customHeight="1">
      <c r="A377" s="209"/>
    </row>
    <row r="378" spans="1:5" ht="15.75" customHeight="1">
      <c r="A378" s="209"/>
    </row>
    <row r="379" spans="1:5" ht="15.75" customHeight="1">
      <c r="A379" s="209"/>
    </row>
    <row r="380" spans="1:5" ht="15.75" customHeight="1">
      <c r="A380" s="209"/>
    </row>
    <row r="381" spans="1:5" ht="15.75" customHeight="1">
      <c r="A381" s="209"/>
    </row>
    <row r="382" spans="1:5" ht="15.75" customHeight="1">
      <c r="A382" s="209"/>
    </row>
    <row r="383" spans="1:5" ht="15.75" customHeight="1">
      <c r="A383" s="209"/>
    </row>
    <row r="384" spans="1:5"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56.7109375" customWidth="1"/>
    <col min="6" max="6" width="14.42578125" customWidth="1"/>
  </cols>
  <sheetData>
    <row r="1" spans="1:26" ht="15.75">
      <c r="A1" s="24" t="s">
        <v>47</v>
      </c>
      <c r="B1" s="188" t="s">
        <v>306</v>
      </c>
      <c r="C1" s="24"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199" t="s">
        <v>87</v>
      </c>
      <c r="B2" s="200" t="str">
        <f>VLOOKUP(A2,ProcessDefinitionsTab,2,FALSE)</f>
        <v>Identity Resolution</v>
      </c>
      <c r="C2" s="227"/>
      <c r="D2" s="225"/>
      <c r="E2" s="225"/>
      <c r="F2" s="1"/>
      <c r="G2" s="1"/>
      <c r="H2" s="1"/>
      <c r="I2" s="1"/>
      <c r="J2" s="1"/>
      <c r="K2" s="1"/>
      <c r="L2" s="1"/>
      <c r="M2" s="1"/>
      <c r="N2" s="1"/>
      <c r="O2" s="1"/>
      <c r="P2" s="1"/>
      <c r="Q2" s="1"/>
      <c r="R2" s="1"/>
      <c r="S2" s="1"/>
      <c r="T2" s="1"/>
      <c r="U2" s="1"/>
      <c r="V2" s="1"/>
      <c r="W2" s="1"/>
      <c r="X2" s="1"/>
      <c r="Y2" s="1"/>
      <c r="Z2" s="1"/>
    </row>
    <row r="3" spans="1:26" ht="47.25">
      <c r="A3" s="24" t="s">
        <v>38</v>
      </c>
      <c r="B3" s="29" t="str">
        <f>VLOOKUP(A2,ProcessDefinitionsTab,3,FALSE)</f>
        <v xml:space="preserve">Identity Resolution is the process of establishing the uniqueness of a Subject within a program/service population through the use of identity information. </v>
      </c>
      <c r="C3" s="33" t="s">
        <v>38</v>
      </c>
      <c r="D3" s="27"/>
      <c r="E3" s="27"/>
    </row>
    <row r="4" spans="1:26" ht="15.75">
      <c r="A4" s="24"/>
      <c r="B4" s="29"/>
      <c r="C4" s="33" t="s">
        <v>2014</v>
      </c>
      <c r="D4" s="27"/>
      <c r="E4" s="27"/>
    </row>
    <row r="5" spans="1:26" ht="15.75">
      <c r="A5" s="228" t="s">
        <v>93</v>
      </c>
      <c r="B5" s="229" t="str">
        <f>VLOOKUP(A5,ProcessDefinitionsTab,2,FALSE)</f>
        <v>Identity Establishment</v>
      </c>
      <c r="C5" s="227"/>
      <c r="D5" s="225"/>
      <c r="E5" s="225"/>
    </row>
    <row r="6" spans="1:26" ht="63">
      <c r="A6" s="33"/>
      <c r="B6" s="29" t="str">
        <f>VLOOKUP(A5,ProcessDefinitionsTab,3,FALSE)</f>
        <v>Identity Establishment is the process of creating a record of identity of a Subject within a program/service population that may be relied on by others for subsequent programs, services, and activities.</v>
      </c>
      <c r="C6" s="33"/>
      <c r="D6" s="27"/>
      <c r="E6" s="27"/>
    </row>
    <row r="7" spans="1:26" ht="15.75">
      <c r="A7" s="33"/>
      <c r="B7" s="29"/>
      <c r="C7" s="33"/>
      <c r="D7" s="27"/>
      <c r="E7" s="27"/>
    </row>
    <row r="8" spans="1:26" ht="15.75">
      <c r="A8" s="228" t="s">
        <v>81</v>
      </c>
      <c r="B8" s="229" t="str">
        <f>VLOOKUP(A8,ProcessDefinitionsTab,2,FALSE)</f>
        <v>Identity Information Validation</v>
      </c>
      <c r="C8" s="227"/>
      <c r="D8" s="225"/>
      <c r="E8" s="225"/>
    </row>
    <row r="9" spans="1:26" ht="47.25">
      <c r="A9" s="24"/>
      <c r="B9" s="29" t="str">
        <f>VLOOKUP(A8,ProcessDefinitionsTab,3,FALSE)</f>
        <v xml:space="preserve">Identity Information Validation is the process of confirming the accuracy of identity information about a Subject as established by the Issuer. </v>
      </c>
      <c r="C9" s="33"/>
      <c r="D9" s="27"/>
      <c r="E9" s="27"/>
    </row>
    <row r="10" spans="1:26" ht="15.75">
      <c r="A10" s="24"/>
      <c r="B10" s="29"/>
      <c r="C10" s="33"/>
      <c r="D10" s="27"/>
      <c r="E10" s="27"/>
    </row>
    <row r="11" spans="1:26" ht="15.75">
      <c r="A11" s="230" t="s">
        <v>98</v>
      </c>
      <c r="B11" s="229" t="str">
        <f>VLOOKUP(A11,ProcessDefinitionsTab,2,FALSE)</f>
        <v>Identity Verification</v>
      </c>
      <c r="C11" s="227"/>
      <c r="D11" s="225"/>
      <c r="E11" s="225"/>
    </row>
    <row r="12" spans="1:26" ht="31.5">
      <c r="A12" s="24"/>
      <c r="B12" s="29" t="str">
        <f>VLOOKUP(A11,ProcessDefinitionsTab,3,FALSE)</f>
        <v>Identity Verification is the process of confirming that the identity information is under the control of the Subject.</v>
      </c>
      <c r="C12" s="33"/>
      <c r="D12" s="27"/>
      <c r="E12" s="27"/>
    </row>
    <row r="13" spans="1:26" ht="15.75">
      <c r="A13" s="24"/>
      <c r="B13" s="29"/>
      <c r="C13" s="33"/>
      <c r="D13" s="27"/>
      <c r="E13" s="27"/>
    </row>
    <row r="14" spans="1:26" ht="15.75">
      <c r="A14" s="228" t="s">
        <v>110</v>
      </c>
      <c r="B14" s="229" t="str">
        <f>VLOOKUP(A14,ProcessDefinitionsTab,2,FALSE)</f>
        <v>Identity Maintenance</v>
      </c>
      <c r="C14" s="227"/>
      <c r="D14" s="225"/>
      <c r="E14" s="225"/>
    </row>
    <row r="15" spans="1:26" ht="47.25">
      <c r="A15" s="24"/>
      <c r="B15" s="29" t="str">
        <f>VLOOKUP(A14,ProcessDefinitionsTab,3,FALSE)</f>
        <v>Identity Maintenance is the process of ensuring that a Subject’s identity information is accurate, complete, and up-to-date.</v>
      </c>
      <c r="C15" s="33"/>
      <c r="D15" s="27"/>
      <c r="E15" s="27"/>
      <c r="F15" s="1"/>
      <c r="G15" s="1"/>
      <c r="H15" s="1"/>
      <c r="I15" s="1"/>
      <c r="J15" s="1"/>
      <c r="K15" s="1"/>
      <c r="L15" s="1"/>
      <c r="M15" s="1"/>
      <c r="N15" s="1"/>
      <c r="O15" s="1"/>
      <c r="P15" s="1"/>
      <c r="Q15" s="1"/>
      <c r="R15" s="1"/>
      <c r="S15" s="1"/>
      <c r="T15" s="1"/>
      <c r="U15" s="1"/>
      <c r="V15" s="1"/>
      <c r="W15" s="1"/>
      <c r="X15" s="1"/>
      <c r="Y15" s="1"/>
      <c r="Z15" s="1"/>
    </row>
    <row r="16" spans="1:26" ht="15.75">
      <c r="A16" s="24"/>
      <c r="B16" s="25"/>
      <c r="C16" s="33"/>
      <c r="D16" s="27"/>
      <c r="E16" s="27"/>
      <c r="F16" s="1"/>
      <c r="G16" s="1"/>
      <c r="H16" s="1"/>
      <c r="I16" s="1"/>
      <c r="J16" s="1"/>
      <c r="K16" s="1"/>
      <c r="L16" s="1"/>
      <c r="M16" s="1"/>
      <c r="N16" s="1"/>
      <c r="O16" s="1"/>
      <c r="P16" s="1"/>
      <c r="Q16" s="1"/>
      <c r="R16" s="1"/>
      <c r="S16" s="1"/>
      <c r="T16" s="1"/>
      <c r="U16" s="1"/>
      <c r="V16" s="1"/>
      <c r="W16" s="1"/>
      <c r="X16" s="1"/>
      <c r="Y16" s="1"/>
      <c r="Z16" s="1"/>
    </row>
    <row r="17" spans="1:26" ht="15.75">
      <c r="A17" s="228" t="s">
        <v>104</v>
      </c>
      <c r="B17" s="229" t="str">
        <f>VLOOKUP(A17,ProcessDefinitionsTab,2,FALSE)</f>
        <v>Identity Continuity</v>
      </c>
      <c r="C17" s="227"/>
      <c r="D17" s="225"/>
      <c r="E17" s="225"/>
    </row>
    <row r="18" spans="1:26" ht="80.25"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33"/>
      <c r="D18" s="27"/>
      <c r="E18" s="27"/>
    </row>
    <row r="19" spans="1:26" ht="15.75">
      <c r="A19" s="24"/>
      <c r="B19" s="29"/>
      <c r="C19" s="33"/>
      <c r="D19" s="27"/>
      <c r="E19" s="27"/>
    </row>
    <row r="20" spans="1:26" ht="15.75">
      <c r="A20" s="228" t="s">
        <v>116</v>
      </c>
      <c r="B20" s="229" t="str">
        <f>VLOOKUP(A20,ProcessDefinitionsTab,2,FALSE)</f>
        <v>Identity Linking</v>
      </c>
      <c r="C20" s="227"/>
      <c r="D20" s="225"/>
      <c r="E20" s="225"/>
    </row>
    <row r="21" spans="1:26" ht="31.5">
      <c r="A21" s="24"/>
      <c r="B21" s="29" t="str">
        <f>VLOOKUP(A20,ProcessDefinitionsTab,3,FALSE)</f>
        <v>Identity Linking is the process of mapping one or more assigned identifiers to a Subject.</v>
      </c>
      <c r="C21" s="33"/>
      <c r="D21" s="27"/>
      <c r="E21" s="27"/>
      <c r="F21" s="1"/>
      <c r="G21" s="1"/>
      <c r="H21" s="1"/>
      <c r="I21" s="1"/>
      <c r="J21" s="1"/>
      <c r="K21" s="1"/>
      <c r="L21" s="1"/>
      <c r="M21" s="1"/>
      <c r="N21" s="1"/>
      <c r="O21" s="1"/>
      <c r="P21" s="1"/>
      <c r="Q21" s="1"/>
      <c r="R21" s="1"/>
      <c r="S21" s="1"/>
      <c r="T21" s="1"/>
      <c r="U21" s="1"/>
      <c r="V21" s="1"/>
      <c r="W21" s="1"/>
      <c r="X21" s="1"/>
      <c r="Y21" s="1"/>
      <c r="Z21" s="1"/>
    </row>
    <row r="22" spans="1:26" ht="15.75">
      <c r="A22" s="24"/>
      <c r="B22" s="29"/>
      <c r="C22" s="33"/>
      <c r="D22" s="27"/>
      <c r="E22" s="27"/>
      <c r="F22" s="1"/>
      <c r="G22" s="1"/>
      <c r="H22" s="1"/>
      <c r="I22" s="1"/>
      <c r="J22" s="1"/>
      <c r="K22" s="1"/>
      <c r="L22" s="1"/>
      <c r="M22" s="1"/>
      <c r="N22" s="1"/>
      <c r="O22" s="1"/>
      <c r="P22" s="1"/>
      <c r="Q22" s="1"/>
      <c r="R22" s="1"/>
      <c r="S22" s="1"/>
      <c r="T22" s="1"/>
      <c r="U22" s="1"/>
      <c r="V22" s="1"/>
      <c r="W22" s="1"/>
      <c r="X22" s="1"/>
      <c r="Y22" s="1"/>
      <c r="Z22" s="1"/>
    </row>
    <row r="23" spans="1:26" ht="15.75">
      <c r="A23" s="228" t="s">
        <v>181</v>
      </c>
      <c r="B23" s="229" t="str">
        <f>VLOOKUP(A23,ProcessDefinitionsTab,2,FALSE)</f>
        <v>Credential Issuance</v>
      </c>
      <c r="C23" s="227"/>
      <c r="D23" s="225"/>
      <c r="E23" s="225"/>
    </row>
    <row r="24" spans="1:26" ht="47.25">
      <c r="A24" s="24"/>
      <c r="B24" s="29" t="str">
        <f>VLOOKUP(A23,ProcessDefinitionsTab,3,FALSE)</f>
        <v>Credential Issuance is the process of creating a Credential from a set of Claims and assigning the Credential to a Holder.</v>
      </c>
      <c r="C24" s="33"/>
      <c r="D24" s="27"/>
      <c r="E24" s="27"/>
      <c r="F24" s="1"/>
      <c r="G24" s="1"/>
      <c r="H24" s="1"/>
      <c r="I24" s="1"/>
      <c r="J24" s="1"/>
      <c r="K24" s="1"/>
      <c r="L24" s="1"/>
      <c r="M24" s="1"/>
      <c r="N24" s="1"/>
      <c r="O24" s="1"/>
      <c r="P24" s="1"/>
      <c r="Q24" s="1"/>
      <c r="R24" s="1"/>
      <c r="S24" s="1"/>
      <c r="T24" s="1"/>
      <c r="U24" s="1"/>
      <c r="V24" s="1"/>
      <c r="W24" s="1"/>
      <c r="X24" s="1"/>
      <c r="Y24" s="1"/>
      <c r="Z24" s="1"/>
    </row>
    <row r="25" spans="1:26" ht="15.75">
      <c r="A25" s="24"/>
      <c r="B25" s="25"/>
      <c r="C25" s="33"/>
      <c r="D25" s="27"/>
      <c r="E25" s="27"/>
      <c r="F25" s="1"/>
      <c r="G25" s="1"/>
      <c r="H25" s="1"/>
      <c r="I25" s="1"/>
      <c r="J25" s="1"/>
      <c r="K25" s="1"/>
      <c r="L25" s="1"/>
      <c r="M25" s="1"/>
      <c r="N25" s="1"/>
      <c r="O25" s="1"/>
      <c r="P25" s="1"/>
      <c r="Q25" s="1"/>
      <c r="R25" s="1"/>
      <c r="S25" s="1"/>
      <c r="T25" s="1"/>
      <c r="U25" s="1"/>
      <c r="V25" s="1"/>
      <c r="W25" s="1"/>
      <c r="X25" s="1"/>
      <c r="Y25" s="1"/>
      <c r="Z25" s="1"/>
    </row>
    <row r="26" spans="1:26" ht="15.75">
      <c r="A26" s="228" t="s">
        <v>186</v>
      </c>
      <c r="B26" s="229" t="str">
        <f>VLOOKUP(A26,ProcessDefinitionsTab,2,FALSE)</f>
        <v>Credential Authenticator Binding</v>
      </c>
      <c r="C26" s="227"/>
      <c r="D26" s="225"/>
      <c r="E26" s="225"/>
      <c r="F26" s="1"/>
      <c r="G26" s="1"/>
      <c r="H26" s="1"/>
      <c r="I26" s="1"/>
      <c r="J26" s="1"/>
      <c r="K26" s="1"/>
      <c r="L26" s="1"/>
      <c r="M26" s="1"/>
      <c r="N26" s="1"/>
      <c r="O26" s="1"/>
      <c r="P26" s="1"/>
      <c r="Q26" s="1"/>
      <c r="R26" s="1"/>
      <c r="S26" s="1"/>
      <c r="T26" s="1"/>
      <c r="U26" s="1"/>
      <c r="V26" s="1"/>
      <c r="W26" s="1"/>
      <c r="X26" s="1"/>
      <c r="Y26" s="1"/>
      <c r="Z26" s="1"/>
    </row>
    <row r="27" spans="1:26" ht="157.5">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33"/>
      <c r="D27" s="27"/>
      <c r="E27" s="27"/>
      <c r="F27" s="1"/>
      <c r="G27" s="1"/>
      <c r="H27" s="1"/>
      <c r="I27" s="1"/>
      <c r="J27" s="1"/>
      <c r="K27" s="1"/>
      <c r="L27" s="1"/>
      <c r="M27" s="1"/>
      <c r="N27" s="1"/>
      <c r="O27" s="1"/>
      <c r="P27" s="1"/>
      <c r="Q27" s="1"/>
      <c r="R27" s="1"/>
      <c r="S27" s="1"/>
      <c r="T27" s="1"/>
      <c r="U27" s="1"/>
      <c r="V27" s="1"/>
      <c r="W27" s="1"/>
      <c r="X27" s="1"/>
      <c r="Y27" s="1"/>
      <c r="Z27" s="1"/>
    </row>
    <row r="28" spans="1:26" ht="15.75">
      <c r="A28" s="24"/>
      <c r="B28" s="29"/>
      <c r="C28" s="33"/>
      <c r="D28" s="27"/>
      <c r="E28" s="27"/>
      <c r="F28" s="1"/>
      <c r="G28" s="1"/>
      <c r="H28" s="1"/>
      <c r="I28" s="1"/>
      <c r="J28" s="1"/>
      <c r="K28" s="1"/>
      <c r="L28" s="1"/>
      <c r="M28" s="1"/>
      <c r="N28" s="1"/>
      <c r="O28" s="1"/>
      <c r="P28" s="1"/>
      <c r="Q28" s="1"/>
      <c r="R28" s="1"/>
      <c r="S28" s="1"/>
      <c r="T28" s="1"/>
      <c r="U28" s="1"/>
      <c r="V28" s="1"/>
      <c r="W28" s="1"/>
      <c r="X28" s="1"/>
      <c r="Y28" s="1"/>
      <c r="Z28" s="1"/>
    </row>
    <row r="29" spans="1:26" ht="15.75">
      <c r="A29" s="228" t="s">
        <v>196</v>
      </c>
      <c r="B29" s="229" t="str">
        <f>VLOOKUP(A29,ProcessDefinitionsTab,2,FALSE)</f>
        <v>Credential Verification</v>
      </c>
      <c r="C29" s="227"/>
      <c r="D29" s="225"/>
      <c r="E29" s="225"/>
    </row>
    <row r="30" spans="1:26" ht="78.75" customHeight="1">
      <c r="A30" s="24"/>
      <c r="B30" s="29"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33"/>
      <c r="D30" s="27"/>
      <c r="E30" s="27"/>
      <c r="F30" s="1"/>
      <c r="G30" s="1"/>
      <c r="H30" s="1"/>
      <c r="I30" s="1"/>
      <c r="J30" s="1"/>
      <c r="K30" s="1"/>
      <c r="L30" s="1"/>
      <c r="M30" s="1"/>
      <c r="N30" s="1"/>
      <c r="O30" s="1"/>
      <c r="P30" s="1"/>
      <c r="Q30" s="1"/>
      <c r="R30" s="1"/>
      <c r="S30" s="1"/>
      <c r="T30" s="1"/>
      <c r="U30" s="1"/>
      <c r="V30" s="1"/>
      <c r="W30" s="1"/>
      <c r="X30" s="1"/>
      <c r="Y30" s="1"/>
      <c r="Z30" s="1"/>
    </row>
    <row r="31" spans="1:26" ht="15.75">
      <c r="A31" s="24"/>
      <c r="B31" s="25"/>
      <c r="C31" s="33"/>
      <c r="D31" s="27"/>
      <c r="E31" s="27"/>
      <c r="F31" s="1"/>
      <c r="G31" s="1"/>
      <c r="H31" s="1"/>
      <c r="I31" s="1"/>
      <c r="J31" s="1"/>
      <c r="K31" s="1"/>
      <c r="L31" s="1"/>
      <c r="M31" s="1"/>
      <c r="N31" s="1"/>
      <c r="O31" s="1"/>
      <c r="P31" s="1"/>
      <c r="Q31" s="1"/>
      <c r="R31" s="1"/>
      <c r="S31" s="1"/>
      <c r="T31" s="1"/>
      <c r="U31" s="1"/>
      <c r="V31" s="1"/>
      <c r="W31" s="1"/>
      <c r="X31" s="1"/>
      <c r="Y31" s="1"/>
      <c r="Z31" s="1"/>
    </row>
    <row r="32" spans="1:26" ht="15.75">
      <c r="A32" s="228" t="s">
        <v>201</v>
      </c>
      <c r="B32" s="229" t="str">
        <f>VLOOKUP(A32,ProcessDefinitionsTab,2,FALSE)</f>
        <v>Credential Maintenance</v>
      </c>
      <c r="C32" s="227"/>
      <c r="D32" s="225"/>
      <c r="E32" s="225"/>
    </row>
    <row r="33" spans="1:26" ht="47.25">
      <c r="A33" s="24"/>
      <c r="B33" s="29" t="str">
        <f>VLOOKUP(A32,ProcessDefinitionsTab,3,FALSE)</f>
        <v>Credential Maintenance is the process of updating the credential attributes (e.g., expiry date, status of the credential) of an issued Credential.</v>
      </c>
      <c r="C33" s="33"/>
      <c r="D33" s="27"/>
      <c r="E33" s="27"/>
      <c r="F33" s="1"/>
      <c r="G33" s="1"/>
      <c r="H33" s="1"/>
      <c r="I33" s="1"/>
      <c r="J33" s="1"/>
      <c r="K33" s="1"/>
      <c r="L33" s="1"/>
      <c r="M33" s="1"/>
      <c r="N33" s="1"/>
      <c r="O33" s="1"/>
      <c r="P33" s="1"/>
      <c r="Q33" s="1"/>
      <c r="R33" s="1"/>
      <c r="S33" s="1"/>
      <c r="T33" s="1"/>
      <c r="U33" s="1"/>
      <c r="V33" s="1"/>
      <c r="W33" s="1"/>
      <c r="X33" s="1"/>
      <c r="Y33" s="1"/>
      <c r="Z33" s="1"/>
    </row>
    <row r="34" spans="1:26" ht="15.75">
      <c r="A34" s="24"/>
      <c r="B34" s="25"/>
      <c r="C34" s="33"/>
      <c r="D34" s="27"/>
      <c r="E34" s="27"/>
      <c r="F34" s="1"/>
      <c r="G34" s="1"/>
      <c r="H34" s="1"/>
      <c r="I34" s="1"/>
      <c r="J34" s="1"/>
      <c r="K34" s="1"/>
      <c r="L34" s="1"/>
      <c r="M34" s="1"/>
      <c r="N34" s="1"/>
      <c r="O34" s="1"/>
      <c r="P34" s="1"/>
      <c r="Q34" s="1"/>
      <c r="R34" s="1"/>
      <c r="S34" s="1"/>
      <c r="T34" s="1"/>
      <c r="U34" s="1"/>
      <c r="V34" s="1"/>
      <c r="W34" s="1"/>
      <c r="X34" s="1"/>
      <c r="Y34" s="1"/>
      <c r="Z34" s="1"/>
    </row>
    <row r="35" spans="1:26" ht="15.75">
      <c r="A35" s="228" t="s">
        <v>204</v>
      </c>
      <c r="B35" s="229" t="str">
        <f>VLOOKUP(A35,ProcessDefinitionsTab,2,FALSE)</f>
        <v>Credential Suspension</v>
      </c>
      <c r="C35" s="227"/>
      <c r="D35" s="225"/>
      <c r="E35" s="225"/>
    </row>
    <row r="36" spans="1:26" ht="47.25">
      <c r="A36" s="24"/>
      <c r="B36" s="29" t="str">
        <f>VLOOKUP(A35,ProcessDefinitionsTab,3,FALSE)</f>
        <v xml:space="preserve">Credential Suspension is the process of transforming an issued Credential into a suspended Credential by flagging the issued Credential as temporarily unusable. </v>
      </c>
      <c r="C36" s="33"/>
      <c r="D36" s="27"/>
      <c r="E36" s="27"/>
      <c r="F36" s="1"/>
      <c r="G36" s="1"/>
      <c r="H36" s="1"/>
      <c r="I36" s="1"/>
      <c r="J36" s="1"/>
      <c r="K36" s="1"/>
      <c r="L36" s="1"/>
      <c r="M36" s="1"/>
      <c r="N36" s="1"/>
      <c r="O36" s="1"/>
      <c r="P36" s="1"/>
      <c r="Q36" s="1"/>
      <c r="R36" s="1"/>
      <c r="S36" s="1"/>
      <c r="T36" s="1"/>
      <c r="U36" s="1"/>
      <c r="V36" s="1"/>
      <c r="W36" s="1"/>
      <c r="X36" s="1"/>
      <c r="Y36" s="1"/>
      <c r="Z36" s="1"/>
    </row>
    <row r="37" spans="1:26" ht="15.75">
      <c r="A37" s="24"/>
      <c r="B37" s="25"/>
      <c r="C37" s="33"/>
      <c r="D37" s="27"/>
      <c r="E37" s="27"/>
      <c r="F37" s="1"/>
      <c r="G37" s="1"/>
      <c r="H37" s="1"/>
      <c r="I37" s="1"/>
      <c r="J37" s="1"/>
      <c r="K37" s="1"/>
      <c r="L37" s="1"/>
      <c r="M37" s="1"/>
      <c r="N37" s="1"/>
      <c r="O37" s="1"/>
      <c r="P37" s="1"/>
      <c r="Q37" s="1"/>
      <c r="R37" s="1"/>
      <c r="S37" s="1"/>
      <c r="T37" s="1"/>
      <c r="U37" s="1"/>
      <c r="V37" s="1"/>
      <c r="W37" s="1"/>
      <c r="X37" s="1"/>
      <c r="Y37" s="1"/>
      <c r="Z37" s="1"/>
    </row>
    <row r="38" spans="1:26" ht="15.75">
      <c r="A38" s="228" t="s">
        <v>209</v>
      </c>
      <c r="B38" s="229" t="str">
        <f>VLOOKUP(A38,ProcessDefinitionsTab,2,FALSE)</f>
        <v>Credential Recovery</v>
      </c>
      <c r="C38" s="227"/>
      <c r="D38" s="225"/>
      <c r="E38" s="225"/>
    </row>
    <row r="39" spans="1:26" ht="47.25">
      <c r="A39" s="24"/>
      <c r="B39" s="29" t="str">
        <f>VLOOKUP(A38,ProcessDefinitionsTab,3,FALSE)</f>
        <v>Credential Recovery is the process of transforming a suspended Credential back to a usable state (i.e., an issued Credential).</v>
      </c>
      <c r="C39" s="33"/>
      <c r="D39" s="27"/>
      <c r="E39" s="27"/>
      <c r="F39" s="1"/>
      <c r="G39" s="1"/>
      <c r="H39" s="1"/>
      <c r="I39" s="1"/>
      <c r="J39" s="1"/>
      <c r="K39" s="1"/>
      <c r="L39" s="1"/>
      <c r="M39" s="1"/>
      <c r="N39" s="1"/>
      <c r="O39" s="1"/>
      <c r="P39" s="1"/>
      <c r="Q39" s="1"/>
      <c r="R39" s="1"/>
      <c r="S39" s="1"/>
      <c r="T39" s="1"/>
      <c r="U39" s="1"/>
      <c r="V39" s="1"/>
      <c r="W39" s="1"/>
      <c r="X39" s="1"/>
      <c r="Y39" s="1"/>
      <c r="Z39" s="1"/>
    </row>
    <row r="40" spans="1:26" ht="15.75">
      <c r="A40" s="24"/>
      <c r="B40" s="25"/>
      <c r="C40" s="33"/>
      <c r="D40" s="27"/>
      <c r="E40" s="27"/>
      <c r="F40" s="1"/>
      <c r="G40" s="1"/>
      <c r="H40" s="1"/>
      <c r="I40" s="1"/>
      <c r="J40" s="1"/>
      <c r="K40" s="1"/>
      <c r="L40" s="1"/>
      <c r="M40" s="1"/>
      <c r="N40" s="1"/>
      <c r="O40" s="1"/>
      <c r="P40" s="1"/>
      <c r="Q40" s="1"/>
      <c r="R40" s="1"/>
      <c r="S40" s="1"/>
      <c r="T40" s="1"/>
      <c r="U40" s="1"/>
      <c r="V40" s="1"/>
      <c r="W40" s="1"/>
      <c r="X40" s="1"/>
      <c r="Y40" s="1"/>
      <c r="Z40" s="1"/>
    </row>
    <row r="41" spans="1:26" ht="15.75">
      <c r="A41" s="228" t="s">
        <v>214</v>
      </c>
      <c r="B41" s="229" t="str">
        <f>VLOOKUP(A41,ProcessDefinitionsTab,2,FALSE)</f>
        <v>Credential Revocation</v>
      </c>
      <c r="C41" s="227"/>
      <c r="D41" s="225"/>
      <c r="E41" s="225"/>
    </row>
    <row r="42" spans="1:26" ht="31.5">
      <c r="A42" s="24"/>
      <c r="B42" s="29" t="str">
        <f>VLOOKUP(A41,ProcessDefinitionsTab,3,FALSE)</f>
        <v>Credential Revocation is the process of ensuring that an issued Credential is permanently flagged as unusable.</v>
      </c>
      <c r="C42" s="33"/>
      <c r="D42" s="27"/>
      <c r="E42" s="27"/>
    </row>
    <row r="43" spans="1:26" ht="15.75">
      <c r="A43" s="24"/>
      <c r="B43" s="29"/>
      <c r="C43" s="33"/>
      <c r="D43" s="27"/>
      <c r="E43" s="27"/>
    </row>
    <row r="44" spans="1:26" ht="15.75" customHeight="1">
      <c r="A44" s="231"/>
      <c r="B44" s="11"/>
      <c r="C44" s="232"/>
      <c r="D44" s="233"/>
      <c r="E44" s="233"/>
    </row>
    <row r="45" spans="1:26" ht="15.75" customHeight="1">
      <c r="A45" s="231"/>
      <c r="B45" s="11"/>
      <c r="C45" s="232"/>
      <c r="D45" s="233"/>
      <c r="E45" s="233"/>
    </row>
    <row r="46" spans="1:26" ht="15.75" customHeight="1">
      <c r="A46" s="181"/>
      <c r="B46" s="43"/>
      <c r="C46" s="3"/>
      <c r="D46" s="2"/>
      <c r="E46" s="2"/>
    </row>
    <row r="47" spans="1:26" ht="15.75" customHeight="1">
      <c r="A47" s="181"/>
      <c r="B47" s="43"/>
      <c r="C47" s="3"/>
      <c r="D47" s="2"/>
      <c r="E47" s="2"/>
    </row>
    <row r="48" spans="1:26" ht="15.75" customHeight="1">
      <c r="A48" s="181"/>
      <c r="B48" s="43"/>
      <c r="C48" s="3"/>
      <c r="D48" s="2"/>
      <c r="E48" s="2"/>
    </row>
    <row r="49" spans="1:5" ht="15.75" customHeight="1">
      <c r="A49" s="181"/>
      <c r="B49" s="43"/>
      <c r="C49" s="3"/>
      <c r="D49" s="2"/>
      <c r="E49" s="2"/>
    </row>
    <row r="50" spans="1:5" ht="15.75" customHeight="1">
      <c r="A50" s="181"/>
      <c r="B50" s="43"/>
      <c r="C50" s="3"/>
      <c r="D50" s="2"/>
      <c r="E50" s="2"/>
    </row>
    <row r="51" spans="1:5" ht="15.75" customHeight="1">
      <c r="A51" s="181"/>
      <c r="B51" s="43"/>
      <c r="C51" s="3"/>
      <c r="D51" s="2"/>
      <c r="E51" s="2"/>
    </row>
    <row r="52" spans="1:5" ht="15.75" customHeight="1">
      <c r="A52" s="181"/>
      <c r="B52" s="43"/>
      <c r="C52" s="3"/>
      <c r="D52" s="2"/>
      <c r="E52" s="2"/>
    </row>
    <row r="53" spans="1:5" ht="15.75" customHeight="1">
      <c r="A53" s="181"/>
      <c r="B53" s="43"/>
      <c r="C53" s="3"/>
      <c r="D53" s="2"/>
      <c r="E53" s="2"/>
    </row>
    <row r="54" spans="1:5" ht="15.75" customHeight="1">
      <c r="A54" s="181"/>
      <c r="B54" s="43"/>
      <c r="C54" s="3"/>
      <c r="D54" s="2"/>
      <c r="E54" s="2"/>
    </row>
    <row r="55" spans="1:5" ht="15.75" customHeight="1">
      <c r="A55" s="181"/>
      <c r="B55" s="43"/>
      <c r="C55" s="3"/>
      <c r="D55" s="2"/>
      <c r="E55" s="2"/>
    </row>
    <row r="56" spans="1:5" ht="15.75" customHeight="1">
      <c r="A56" s="181"/>
      <c r="B56" s="43"/>
      <c r="C56" s="3"/>
      <c r="D56" s="2"/>
      <c r="E56" s="2"/>
    </row>
    <row r="57" spans="1:5" ht="15.75" customHeight="1">
      <c r="A57" s="181"/>
      <c r="B57" s="43"/>
      <c r="C57" s="3"/>
      <c r="D57" s="2"/>
      <c r="E57" s="2"/>
    </row>
    <row r="58" spans="1:5" ht="15.75" customHeight="1">
      <c r="A58" s="181"/>
      <c r="B58" s="43"/>
      <c r="C58" s="3"/>
      <c r="D58" s="2"/>
      <c r="E58" s="2"/>
    </row>
    <row r="59" spans="1:5" ht="15.75" customHeight="1">
      <c r="A59" s="181"/>
      <c r="B59" s="43"/>
      <c r="C59" s="3"/>
      <c r="D59" s="2"/>
      <c r="E59" s="2"/>
    </row>
    <row r="60" spans="1:5" ht="15.75" customHeight="1">
      <c r="A60" s="181"/>
      <c r="B60" s="43"/>
      <c r="C60" s="3"/>
      <c r="D60" s="2"/>
      <c r="E60" s="2"/>
    </row>
    <row r="61" spans="1:5" ht="15.75" customHeight="1">
      <c r="A61" s="181"/>
      <c r="B61" s="43"/>
      <c r="C61" s="3"/>
      <c r="D61" s="2"/>
      <c r="E61" s="2"/>
    </row>
    <row r="62" spans="1:5" ht="15.75" customHeight="1">
      <c r="A62" s="181"/>
      <c r="B62" s="43"/>
      <c r="C62" s="3"/>
      <c r="D62" s="2"/>
      <c r="E62" s="2"/>
    </row>
    <row r="63" spans="1:5" ht="15.75" customHeight="1">
      <c r="A63" s="181"/>
      <c r="B63" s="43"/>
      <c r="C63" s="3"/>
      <c r="D63" s="2"/>
      <c r="E63" s="2"/>
    </row>
    <row r="64" spans="1:5" ht="15.75" customHeight="1">
      <c r="A64" s="181"/>
      <c r="B64" s="43"/>
      <c r="C64" s="3"/>
      <c r="D64" s="2"/>
      <c r="E64" s="2"/>
    </row>
    <row r="65" spans="1:5" ht="15.75" customHeight="1">
      <c r="A65" s="181"/>
      <c r="B65" s="43"/>
      <c r="C65" s="3"/>
      <c r="D65" s="2"/>
      <c r="E65" s="2"/>
    </row>
    <row r="66" spans="1:5" ht="15.75" customHeight="1">
      <c r="A66" s="181"/>
      <c r="B66" s="43"/>
      <c r="C66" s="3"/>
      <c r="D66" s="2"/>
      <c r="E66" s="2"/>
    </row>
    <row r="67" spans="1:5" ht="15.75" customHeight="1">
      <c r="A67" s="181"/>
      <c r="B67" s="43"/>
      <c r="C67" s="3"/>
      <c r="D67" s="2"/>
      <c r="E67" s="2"/>
    </row>
    <row r="68" spans="1:5" ht="15.75" customHeight="1">
      <c r="A68" s="181"/>
      <c r="B68" s="43"/>
      <c r="C68" s="3"/>
      <c r="D68" s="2"/>
      <c r="E68" s="2"/>
    </row>
    <row r="69" spans="1:5" ht="15.75" customHeight="1">
      <c r="A69" s="181"/>
      <c r="B69" s="43"/>
      <c r="C69" s="3"/>
      <c r="D69" s="2"/>
      <c r="E69" s="2"/>
    </row>
    <row r="70" spans="1:5" ht="15.75" customHeight="1">
      <c r="A70" s="181"/>
      <c r="B70" s="43"/>
      <c r="C70" s="3"/>
      <c r="D70" s="2"/>
      <c r="E70" s="2"/>
    </row>
    <row r="71" spans="1:5" ht="15.75" customHeight="1">
      <c r="A71" s="181"/>
      <c r="B71" s="43"/>
      <c r="C71" s="3"/>
      <c r="D71" s="2"/>
      <c r="E71" s="2"/>
    </row>
    <row r="72" spans="1:5" ht="15.75" customHeight="1">
      <c r="A72" s="181"/>
      <c r="B72" s="43"/>
      <c r="C72" s="3"/>
      <c r="D72" s="2"/>
      <c r="E72" s="2"/>
    </row>
    <row r="73" spans="1:5" ht="15.75" customHeight="1">
      <c r="A73" s="181"/>
      <c r="B73" s="43"/>
      <c r="C73" s="3"/>
      <c r="D73" s="2"/>
      <c r="E73" s="2"/>
    </row>
    <row r="74" spans="1:5" ht="15.75" customHeight="1">
      <c r="A74" s="181"/>
      <c r="B74" s="43"/>
      <c r="C74" s="3"/>
      <c r="D74" s="2"/>
      <c r="E74" s="2"/>
    </row>
    <row r="75" spans="1:5" ht="15.75" customHeight="1">
      <c r="A75" s="181"/>
      <c r="B75" s="43"/>
      <c r="C75" s="3"/>
      <c r="D75" s="2"/>
      <c r="E75" s="2"/>
    </row>
    <row r="76" spans="1:5" ht="15.75" customHeight="1">
      <c r="A76" s="181"/>
      <c r="B76" s="43"/>
      <c r="C76" s="3"/>
      <c r="D76" s="2"/>
      <c r="E76" s="2"/>
    </row>
    <row r="77" spans="1:5" ht="15.75" customHeight="1">
      <c r="A77" s="181"/>
      <c r="B77" s="43"/>
      <c r="C77" s="3"/>
      <c r="D77" s="2"/>
      <c r="E77" s="2"/>
    </row>
    <row r="78" spans="1:5" ht="15.75" customHeight="1">
      <c r="A78" s="181"/>
      <c r="B78" s="43"/>
      <c r="C78" s="3"/>
      <c r="D78" s="2"/>
      <c r="E78" s="2"/>
    </row>
    <row r="79" spans="1:5" ht="15.75" customHeight="1">
      <c r="A79" s="181"/>
      <c r="B79" s="43"/>
      <c r="C79" s="3"/>
      <c r="D79" s="2"/>
      <c r="E79" s="2"/>
    </row>
    <row r="80" spans="1:5" ht="15.75" customHeight="1">
      <c r="A80" s="181"/>
      <c r="B80" s="43"/>
      <c r="C80" s="3"/>
      <c r="D80" s="2"/>
      <c r="E80" s="2"/>
    </row>
    <row r="81" spans="1:5" ht="15.75" customHeight="1">
      <c r="A81" s="181"/>
      <c r="B81" s="43"/>
      <c r="C81" s="3"/>
      <c r="D81" s="2"/>
      <c r="E81" s="2"/>
    </row>
    <row r="82" spans="1:5" ht="15.75" customHeight="1">
      <c r="A82" s="181"/>
      <c r="B82" s="43"/>
      <c r="C82" s="3"/>
      <c r="D82" s="2"/>
      <c r="E82" s="2"/>
    </row>
    <row r="83" spans="1:5" ht="15.75" customHeight="1">
      <c r="A83" s="181"/>
      <c r="B83" s="43"/>
      <c r="C83" s="3"/>
      <c r="D83" s="2"/>
      <c r="E83" s="2"/>
    </row>
    <row r="84" spans="1:5" ht="15.75" customHeight="1">
      <c r="A84" s="181"/>
      <c r="B84" s="43"/>
      <c r="C84" s="3"/>
      <c r="D84" s="2"/>
      <c r="E84" s="2"/>
    </row>
    <row r="85" spans="1:5" ht="15.75" customHeight="1">
      <c r="A85" s="181"/>
      <c r="B85" s="43"/>
      <c r="C85" s="3"/>
      <c r="D85" s="2"/>
      <c r="E85" s="2"/>
    </row>
    <row r="86" spans="1:5" ht="15.75" customHeight="1">
      <c r="A86" s="181"/>
      <c r="B86" s="43"/>
      <c r="C86" s="3"/>
      <c r="D86" s="2"/>
      <c r="E86" s="2"/>
    </row>
    <row r="87" spans="1:5" ht="15.75" customHeight="1">
      <c r="A87" s="181"/>
      <c r="B87" s="43"/>
      <c r="C87" s="3"/>
      <c r="D87" s="2"/>
      <c r="E87" s="2"/>
    </row>
    <row r="88" spans="1:5" ht="15.75" customHeight="1">
      <c r="A88" s="181"/>
      <c r="B88" s="43"/>
      <c r="C88" s="3"/>
      <c r="D88" s="2"/>
      <c r="E88" s="2"/>
    </row>
    <row r="89" spans="1:5" ht="15.75" customHeight="1">
      <c r="A89" s="181"/>
      <c r="B89" s="43"/>
      <c r="C89" s="3"/>
      <c r="D89" s="2"/>
      <c r="E89" s="2"/>
    </row>
    <row r="90" spans="1:5" ht="15.75" customHeight="1">
      <c r="A90" s="181"/>
      <c r="B90" s="43"/>
      <c r="C90" s="3"/>
      <c r="D90" s="2"/>
      <c r="E90" s="2"/>
    </row>
    <row r="91" spans="1:5" ht="15.75" customHeight="1">
      <c r="A91" s="181"/>
      <c r="B91" s="43"/>
      <c r="C91" s="3"/>
      <c r="D91" s="2"/>
      <c r="E91" s="2"/>
    </row>
    <row r="92" spans="1:5" ht="15.75" customHeight="1">
      <c r="A92" s="181"/>
      <c r="B92" s="43"/>
      <c r="C92" s="3"/>
      <c r="D92" s="2"/>
      <c r="E92" s="2"/>
    </row>
    <row r="93" spans="1:5" ht="15.75" customHeight="1">
      <c r="A93" s="181"/>
      <c r="B93" s="43"/>
      <c r="C93" s="3"/>
      <c r="D93" s="2"/>
      <c r="E93" s="2"/>
    </row>
    <row r="94" spans="1:5" ht="15.75" customHeight="1">
      <c r="A94" s="181"/>
      <c r="B94" s="43"/>
      <c r="C94" s="3"/>
      <c r="D94" s="2"/>
      <c r="E94" s="2"/>
    </row>
    <row r="95" spans="1:5" ht="15.75" customHeight="1">
      <c r="A95" s="181"/>
      <c r="B95" s="43"/>
      <c r="C95" s="3"/>
      <c r="D95" s="2"/>
      <c r="E95" s="2"/>
    </row>
    <row r="96" spans="1:5" ht="15.75" customHeight="1">
      <c r="A96" s="181"/>
      <c r="B96" s="43"/>
      <c r="C96" s="3"/>
      <c r="D96" s="2"/>
      <c r="E96" s="2"/>
    </row>
    <row r="97" spans="1:5" ht="15.75" customHeight="1">
      <c r="A97" s="181"/>
      <c r="B97" s="43"/>
      <c r="C97" s="3"/>
      <c r="D97" s="2"/>
      <c r="E97" s="2"/>
    </row>
    <row r="98" spans="1:5" ht="15.75" customHeight="1">
      <c r="A98" s="181"/>
      <c r="B98" s="43"/>
      <c r="C98" s="3"/>
      <c r="D98" s="2"/>
      <c r="E98" s="2"/>
    </row>
    <row r="99" spans="1:5" ht="15.75" customHeight="1">
      <c r="A99" s="181"/>
      <c r="B99" s="43"/>
      <c r="C99" s="3"/>
      <c r="D99" s="2"/>
      <c r="E99" s="2"/>
    </row>
    <row r="100" spans="1:5" ht="15.75" customHeight="1">
      <c r="A100" s="181"/>
      <c r="B100" s="43"/>
      <c r="C100" s="3"/>
      <c r="D100" s="2"/>
      <c r="E100" s="2"/>
    </row>
    <row r="101" spans="1:5" ht="15.75" customHeight="1">
      <c r="A101" s="181"/>
      <c r="B101" s="43"/>
      <c r="C101" s="3"/>
      <c r="D101" s="2"/>
      <c r="E101" s="2"/>
    </row>
    <row r="102" spans="1:5" ht="15.75" customHeight="1">
      <c r="A102" s="181"/>
      <c r="B102" s="43"/>
      <c r="C102" s="3"/>
      <c r="D102" s="2"/>
      <c r="E102" s="2"/>
    </row>
    <row r="103" spans="1:5" ht="15.75" customHeight="1">
      <c r="A103" s="181"/>
      <c r="B103" s="43"/>
      <c r="C103" s="3"/>
      <c r="D103" s="2"/>
      <c r="E103" s="2"/>
    </row>
    <row r="104" spans="1:5" ht="15.75" customHeight="1">
      <c r="A104" s="181"/>
      <c r="B104" s="43"/>
      <c r="C104" s="3"/>
      <c r="D104" s="2"/>
      <c r="E104" s="2"/>
    </row>
    <row r="105" spans="1:5" ht="15.75" customHeight="1">
      <c r="A105" s="181"/>
      <c r="B105" s="43"/>
      <c r="C105" s="3"/>
      <c r="D105" s="2"/>
      <c r="E105" s="2"/>
    </row>
    <row r="106" spans="1:5" ht="15.75" customHeight="1">
      <c r="A106" s="181"/>
      <c r="B106" s="43"/>
      <c r="C106" s="3"/>
      <c r="D106" s="2"/>
      <c r="E106" s="2"/>
    </row>
    <row r="107" spans="1:5" ht="15.75" customHeight="1">
      <c r="A107" s="181"/>
      <c r="B107" s="43"/>
      <c r="C107" s="3"/>
      <c r="D107" s="2"/>
      <c r="E107" s="2"/>
    </row>
    <row r="108" spans="1:5" ht="15.75" customHeight="1">
      <c r="A108" s="181"/>
      <c r="B108" s="43"/>
      <c r="C108" s="3"/>
      <c r="D108" s="2"/>
      <c r="E108" s="2"/>
    </row>
    <row r="109" spans="1:5" ht="15.75" customHeight="1">
      <c r="A109" s="181"/>
      <c r="B109" s="43"/>
      <c r="C109" s="3"/>
      <c r="D109" s="2"/>
      <c r="E109" s="2"/>
    </row>
    <row r="110" spans="1:5" ht="15.75" customHeight="1">
      <c r="A110" s="181"/>
      <c r="B110" s="43"/>
      <c r="C110" s="3"/>
      <c r="D110" s="2"/>
      <c r="E110" s="2"/>
    </row>
    <row r="111" spans="1:5" ht="15.75" customHeight="1">
      <c r="A111" s="181"/>
      <c r="B111" s="43"/>
      <c r="C111" s="3"/>
      <c r="D111" s="2"/>
      <c r="E111" s="2"/>
    </row>
    <row r="112" spans="1:5" ht="15.75" customHeight="1">
      <c r="A112" s="181"/>
      <c r="B112" s="43"/>
      <c r="C112" s="3"/>
      <c r="D112" s="2"/>
      <c r="E112" s="2"/>
    </row>
    <row r="113" spans="1:5" ht="15.75" customHeight="1">
      <c r="A113" s="181"/>
      <c r="B113" s="43"/>
      <c r="C113" s="3"/>
      <c r="D113" s="2"/>
      <c r="E113" s="2"/>
    </row>
    <row r="114" spans="1:5" ht="15.75" customHeight="1">
      <c r="A114" s="181"/>
      <c r="B114" s="43"/>
      <c r="C114" s="3"/>
      <c r="D114" s="2"/>
      <c r="E114" s="2"/>
    </row>
    <row r="115" spans="1:5" ht="15.75" customHeight="1">
      <c r="A115" s="181"/>
      <c r="B115" s="43"/>
      <c r="C115" s="3"/>
      <c r="D115" s="2"/>
      <c r="E115" s="2"/>
    </row>
    <row r="116" spans="1:5" ht="15.75" customHeight="1">
      <c r="A116" s="181"/>
      <c r="B116" s="43"/>
      <c r="C116" s="3"/>
      <c r="D116" s="2"/>
      <c r="E116" s="2"/>
    </row>
    <row r="117" spans="1:5" ht="15.75" customHeight="1">
      <c r="A117" s="181"/>
      <c r="B117" s="43"/>
      <c r="C117" s="3"/>
      <c r="D117" s="2"/>
      <c r="E117" s="2"/>
    </row>
    <row r="118" spans="1:5" ht="15.75" customHeight="1">
      <c r="A118" s="181"/>
      <c r="B118" s="43"/>
      <c r="C118" s="3"/>
      <c r="D118" s="2"/>
      <c r="E118" s="2"/>
    </row>
    <row r="119" spans="1:5" ht="15.75" customHeight="1">
      <c r="A119" s="181"/>
      <c r="B119" s="43"/>
      <c r="C119" s="3"/>
      <c r="D119" s="2"/>
      <c r="E119" s="2"/>
    </row>
    <row r="120" spans="1:5" ht="15.75" customHeight="1">
      <c r="A120" s="181"/>
      <c r="B120" s="43"/>
      <c r="C120" s="3"/>
      <c r="D120" s="2"/>
      <c r="E120" s="2"/>
    </row>
    <row r="121" spans="1:5" ht="15.75" customHeight="1">
      <c r="A121" s="181"/>
      <c r="B121" s="43"/>
      <c r="C121" s="3"/>
      <c r="D121" s="2"/>
      <c r="E121" s="2"/>
    </row>
    <row r="122" spans="1:5" ht="15.75" customHeight="1">
      <c r="A122" s="181"/>
      <c r="B122" s="43"/>
      <c r="C122" s="3"/>
      <c r="D122" s="2"/>
      <c r="E122" s="2"/>
    </row>
    <row r="123" spans="1:5" ht="15.75" customHeight="1">
      <c r="A123" s="181"/>
      <c r="B123" s="43"/>
      <c r="C123" s="3"/>
      <c r="D123" s="2"/>
      <c r="E123" s="2"/>
    </row>
    <row r="124" spans="1:5" ht="15.75" customHeight="1">
      <c r="A124" s="181"/>
      <c r="B124" s="43"/>
      <c r="C124" s="3"/>
      <c r="D124" s="2"/>
      <c r="E124" s="2"/>
    </row>
    <row r="125" spans="1:5" ht="15.75" customHeight="1">
      <c r="A125" s="181"/>
      <c r="B125" s="43"/>
      <c r="C125" s="3"/>
      <c r="D125" s="2"/>
      <c r="E125" s="2"/>
    </row>
    <row r="126" spans="1:5" ht="15.75" customHeight="1">
      <c r="A126" s="181"/>
      <c r="B126" s="43"/>
      <c r="C126" s="3"/>
      <c r="D126" s="2"/>
      <c r="E126" s="2"/>
    </row>
    <row r="127" spans="1:5" ht="15.75" customHeight="1">
      <c r="A127" s="181"/>
      <c r="B127" s="43"/>
      <c r="C127" s="3"/>
      <c r="D127" s="2"/>
      <c r="E127" s="2"/>
    </row>
    <row r="128" spans="1:5" ht="15.75" customHeight="1">
      <c r="A128" s="181"/>
      <c r="B128" s="43"/>
      <c r="C128" s="3"/>
      <c r="D128" s="2"/>
      <c r="E128" s="2"/>
    </row>
    <row r="129" spans="1:5" ht="15.75" customHeight="1">
      <c r="A129" s="181"/>
      <c r="B129" s="43"/>
      <c r="C129" s="3"/>
      <c r="D129" s="2"/>
      <c r="E129" s="2"/>
    </row>
    <row r="130" spans="1:5" ht="15.75" customHeight="1">
      <c r="A130" s="181"/>
      <c r="B130" s="43"/>
      <c r="C130" s="3"/>
      <c r="D130" s="2"/>
      <c r="E130" s="2"/>
    </row>
    <row r="131" spans="1:5" ht="15.75" customHeight="1">
      <c r="A131" s="181"/>
      <c r="B131" s="43"/>
      <c r="C131" s="3"/>
      <c r="D131" s="2"/>
      <c r="E131" s="2"/>
    </row>
    <row r="132" spans="1:5" ht="15.75" customHeight="1">
      <c r="A132" s="181"/>
      <c r="B132" s="43"/>
      <c r="C132" s="3"/>
      <c r="D132" s="2"/>
      <c r="E132" s="2"/>
    </row>
    <row r="133" spans="1:5" ht="15.75" customHeight="1">
      <c r="A133" s="181"/>
      <c r="B133" s="43"/>
      <c r="C133" s="3"/>
      <c r="D133" s="2"/>
      <c r="E133" s="2"/>
    </row>
    <row r="134" spans="1:5" ht="15.75" customHeight="1">
      <c r="A134" s="181"/>
      <c r="B134" s="43"/>
      <c r="C134" s="3"/>
      <c r="D134" s="2"/>
      <c r="E134" s="2"/>
    </row>
    <row r="135" spans="1:5" ht="15.75" customHeight="1">
      <c r="A135" s="181"/>
      <c r="B135" s="43"/>
      <c r="C135" s="3"/>
      <c r="D135" s="2"/>
      <c r="E135" s="2"/>
    </row>
    <row r="136" spans="1:5" ht="15.75" customHeight="1">
      <c r="A136" s="181"/>
      <c r="B136" s="43"/>
      <c r="C136" s="3"/>
      <c r="D136" s="2"/>
      <c r="E136" s="2"/>
    </row>
    <row r="137" spans="1:5" ht="15.75" customHeight="1">
      <c r="A137" s="181"/>
      <c r="B137" s="43"/>
      <c r="C137" s="3"/>
      <c r="D137" s="2"/>
      <c r="E137" s="2"/>
    </row>
    <row r="138" spans="1:5" ht="15.75" customHeight="1">
      <c r="A138" s="181"/>
      <c r="B138" s="43"/>
      <c r="C138" s="3"/>
      <c r="D138" s="2"/>
      <c r="E138" s="2"/>
    </row>
    <row r="139" spans="1:5" ht="15.75" customHeight="1">
      <c r="A139" s="181"/>
      <c r="B139" s="43"/>
      <c r="C139" s="3"/>
      <c r="D139" s="2"/>
      <c r="E139" s="2"/>
    </row>
    <row r="140" spans="1:5" ht="15.75" customHeight="1">
      <c r="A140" s="181"/>
      <c r="B140" s="43"/>
      <c r="C140" s="3"/>
      <c r="D140" s="2"/>
      <c r="E140" s="2"/>
    </row>
    <row r="141" spans="1:5" ht="15.75" customHeight="1">
      <c r="A141" s="181"/>
      <c r="B141" s="43"/>
      <c r="C141" s="3"/>
      <c r="D141" s="2"/>
      <c r="E141" s="2"/>
    </row>
    <row r="142" spans="1:5" ht="15.75" customHeight="1">
      <c r="A142" s="181"/>
      <c r="B142" s="43"/>
      <c r="C142" s="3"/>
      <c r="D142" s="2"/>
      <c r="E142" s="2"/>
    </row>
    <row r="143" spans="1:5" ht="15.75" customHeight="1">
      <c r="A143" s="181"/>
      <c r="B143" s="43"/>
      <c r="C143" s="3"/>
      <c r="D143" s="2"/>
      <c r="E143" s="2"/>
    </row>
    <row r="144" spans="1:5" ht="15.75" customHeight="1">
      <c r="A144" s="181"/>
      <c r="B144" s="43"/>
      <c r="C144" s="3"/>
      <c r="D144" s="2"/>
      <c r="E144" s="2"/>
    </row>
    <row r="145" spans="1:5" ht="15.75" customHeight="1">
      <c r="A145" s="181"/>
      <c r="B145" s="43"/>
      <c r="C145" s="3"/>
      <c r="D145" s="2"/>
      <c r="E145" s="2"/>
    </row>
    <row r="146" spans="1:5" ht="15.75" customHeight="1">
      <c r="A146" s="181"/>
      <c r="B146" s="43"/>
      <c r="C146" s="3"/>
      <c r="D146" s="2"/>
      <c r="E146" s="2"/>
    </row>
    <row r="147" spans="1:5" ht="15.75" customHeight="1">
      <c r="A147" s="181"/>
      <c r="B147" s="43"/>
      <c r="C147" s="3"/>
      <c r="D147" s="2"/>
      <c r="E147" s="2"/>
    </row>
    <row r="148" spans="1:5" ht="15.75" customHeight="1">
      <c r="A148" s="181"/>
      <c r="B148" s="43"/>
      <c r="C148" s="3"/>
      <c r="D148" s="2"/>
      <c r="E148" s="2"/>
    </row>
    <row r="149" spans="1:5" ht="15.75" customHeight="1">
      <c r="A149" s="181"/>
      <c r="B149" s="43"/>
      <c r="C149" s="3"/>
      <c r="D149" s="2"/>
      <c r="E149" s="2"/>
    </row>
    <row r="150" spans="1:5" ht="15.75" customHeight="1">
      <c r="A150" s="181"/>
      <c r="B150" s="43"/>
      <c r="C150" s="3"/>
      <c r="D150" s="2"/>
      <c r="E150" s="2"/>
    </row>
    <row r="151" spans="1:5" ht="15.75" customHeight="1">
      <c r="A151" s="181"/>
      <c r="B151" s="43"/>
      <c r="C151" s="3"/>
      <c r="D151" s="2"/>
      <c r="E151" s="2"/>
    </row>
    <row r="152" spans="1:5" ht="15.75" customHeight="1">
      <c r="A152" s="181"/>
      <c r="B152" s="43"/>
      <c r="C152" s="3"/>
      <c r="D152" s="2"/>
      <c r="E152" s="2"/>
    </row>
    <row r="153" spans="1:5" ht="15.75" customHeight="1">
      <c r="A153" s="181"/>
      <c r="B153" s="43"/>
      <c r="C153" s="3"/>
      <c r="D153" s="2"/>
      <c r="E153" s="2"/>
    </row>
    <row r="154" spans="1:5" ht="15.75" customHeight="1">
      <c r="A154" s="181"/>
      <c r="B154" s="43"/>
      <c r="C154" s="3"/>
      <c r="D154" s="2"/>
      <c r="E154" s="2"/>
    </row>
    <row r="155" spans="1:5" ht="15.75" customHeight="1">
      <c r="A155" s="181"/>
      <c r="B155" s="43"/>
      <c r="C155" s="3"/>
      <c r="D155" s="2"/>
      <c r="E155" s="2"/>
    </row>
    <row r="156" spans="1:5" ht="15.75" customHeight="1">
      <c r="A156" s="181"/>
      <c r="B156" s="43"/>
      <c r="C156" s="3"/>
      <c r="D156" s="2"/>
      <c r="E156" s="2"/>
    </row>
    <row r="157" spans="1:5" ht="15.75" customHeight="1">
      <c r="A157" s="181"/>
      <c r="B157" s="43"/>
      <c r="C157" s="3"/>
      <c r="D157" s="2"/>
      <c r="E157" s="2"/>
    </row>
    <row r="158" spans="1:5" ht="15.75" customHeight="1">
      <c r="A158" s="181"/>
      <c r="B158" s="43"/>
      <c r="C158" s="3"/>
      <c r="D158" s="2"/>
      <c r="E158" s="2"/>
    </row>
    <row r="159" spans="1:5" ht="15.75" customHeight="1">
      <c r="A159" s="181"/>
      <c r="B159" s="43"/>
      <c r="C159" s="3"/>
      <c r="D159" s="2"/>
      <c r="E159" s="2"/>
    </row>
    <row r="160" spans="1:5" ht="15.75" customHeight="1">
      <c r="A160" s="181"/>
      <c r="B160" s="43"/>
      <c r="C160" s="3"/>
      <c r="D160" s="2"/>
      <c r="E160" s="2"/>
    </row>
    <row r="161" spans="1:5" ht="15.75" customHeight="1">
      <c r="A161" s="181"/>
      <c r="B161" s="43"/>
      <c r="C161" s="3"/>
      <c r="D161" s="2"/>
      <c r="E161" s="2"/>
    </row>
    <row r="162" spans="1:5" ht="15.75" customHeight="1">
      <c r="A162" s="181"/>
      <c r="B162" s="43"/>
      <c r="C162" s="3"/>
      <c r="D162" s="2"/>
      <c r="E162" s="2"/>
    </row>
    <row r="163" spans="1:5" ht="15.75" customHeight="1">
      <c r="A163" s="181"/>
      <c r="B163" s="43"/>
      <c r="C163" s="3"/>
      <c r="D163" s="2"/>
      <c r="E163" s="2"/>
    </row>
    <row r="164" spans="1:5" ht="15.75" customHeight="1">
      <c r="A164" s="181"/>
      <c r="B164" s="43"/>
      <c r="C164" s="3"/>
      <c r="D164" s="2"/>
      <c r="E164" s="2"/>
    </row>
    <row r="165" spans="1:5" ht="15.75" customHeight="1">
      <c r="A165" s="181"/>
      <c r="B165" s="43"/>
      <c r="C165" s="3"/>
      <c r="D165" s="2"/>
      <c r="E165" s="2"/>
    </row>
    <row r="166" spans="1:5" ht="15.75" customHeight="1">
      <c r="A166" s="181"/>
      <c r="B166" s="43"/>
      <c r="C166" s="3"/>
      <c r="D166" s="2"/>
      <c r="E166" s="2"/>
    </row>
    <row r="167" spans="1:5" ht="15.75" customHeight="1">
      <c r="A167" s="181"/>
      <c r="B167" s="43"/>
      <c r="C167" s="3"/>
      <c r="D167" s="2"/>
      <c r="E167" s="2"/>
    </row>
    <row r="168" spans="1:5" ht="15.75" customHeight="1">
      <c r="A168" s="181"/>
      <c r="B168" s="43"/>
      <c r="C168" s="3"/>
      <c r="D168" s="2"/>
      <c r="E168" s="2"/>
    </row>
    <row r="169" spans="1:5" ht="15.75" customHeight="1">
      <c r="A169" s="181"/>
      <c r="B169" s="43"/>
      <c r="C169" s="3"/>
      <c r="D169" s="2"/>
      <c r="E169" s="2"/>
    </row>
    <row r="170" spans="1:5" ht="15.75" customHeight="1">
      <c r="A170" s="181"/>
      <c r="B170" s="43"/>
      <c r="C170" s="3"/>
      <c r="D170" s="2"/>
      <c r="E170" s="2"/>
    </row>
    <row r="171" spans="1:5" ht="15.75" customHeight="1">
      <c r="A171" s="181"/>
      <c r="B171" s="43"/>
      <c r="C171" s="3"/>
      <c r="D171" s="2"/>
      <c r="E171" s="2"/>
    </row>
    <row r="172" spans="1:5" ht="15.75" customHeight="1">
      <c r="A172" s="181"/>
      <c r="B172" s="43"/>
      <c r="C172" s="3"/>
      <c r="D172" s="2"/>
      <c r="E172" s="2"/>
    </row>
    <row r="173" spans="1:5" ht="15.75" customHeight="1">
      <c r="A173" s="181"/>
      <c r="B173" s="43"/>
      <c r="C173" s="3"/>
      <c r="D173" s="2"/>
      <c r="E173" s="2"/>
    </row>
    <row r="174" spans="1:5" ht="15.75" customHeight="1">
      <c r="A174" s="181"/>
      <c r="B174" s="43"/>
      <c r="C174" s="3"/>
      <c r="D174" s="2"/>
      <c r="E174" s="2"/>
    </row>
    <row r="175" spans="1:5" ht="15.75" customHeight="1">
      <c r="A175" s="181"/>
      <c r="B175" s="43"/>
      <c r="C175" s="3"/>
      <c r="D175" s="2"/>
      <c r="E175" s="2"/>
    </row>
    <row r="176" spans="1:5" ht="15.75" customHeight="1">
      <c r="A176" s="181"/>
      <c r="B176" s="43"/>
      <c r="C176" s="3"/>
      <c r="D176" s="2"/>
      <c r="E176" s="2"/>
    </row>
    <row r="177" spans="1:5" ht="15.75" customHeight="1">
      <c r="A177" s="181"/>
      <c r="B177" s="43"/>
      <c r="C177" s="3"/>
      <c r="D177" s="2"/>
      <c r="E177" s="2"/>
    </row>
    <row r="178" spans="1:5" ht="15.75" customHeight="1">
      <c r="A178" s="181"/>
      <c r="B178" s="43"/>
      <c r="C178" s="3"/>
      <c r="D178" s="2"/>
      <c r="E178" s="2"/>
    </row>
    <row r="179" spans="1:5" ht="15.75" customHeight="1">
      <c r="A179" s="181"/>
      <c r="B179" s="43"/>
      <c r="C179" s="3"/>
      <c r="D179" s="2"/>
      <c r="E179" s="2"/>
    </row>
    <row r="180" spans="1:5" ht="15.75" customHeight="1">
      <c r="A180" s="181"/>
      <c r="B180" s="43"/>
      <c r="C180" s="3"/>
      <c r="D180" s="2"/>
      <c r="E180" s="2"/>
    </row>
    <row r="181" spans="1:5" ht="15.75" customHeight="1">
      <c r="A181" s="181"/>
      <c r="B181" s="43"/>
      <c r="C181" s="3"/>
      <c r="D181" s="2"/>
      <c r="E181" s="2"/>
    </row>
    <row r="182" spans="1:5" ht="15.75" customHeight="1">
      <c r="A182" s="181"/>
      <c r="B182" s="43"/>
      <c r="C182" s="3"/>
      <c r="D182" s="2"/>
      <c r="E182" s="2"/>
    </row>
    <row r="183" spans="1:5" ht="15.75" customHeight="1">
      <c r="A183" s="181"/>
      <c r="B183" s="43"/>
      <c r="C183" s="3"/>
      <c r="D183" s="2"/>
      <c r="E183" s="2"/>
    </row>
    <row r="184" spans="1:5" ht="15.75" customHeight="1">
      <c r="A184" s="181"/>
      <c r="B184" s="43"/>
      <c r="C184" s="3"/>
      <c r="D184" s="2"/>
      <c r="E184" s="2"/>
    </row>
    <row r="185" spans="1:5" ht="15.75" customHeight="1">
      <c r="A185" s="181"/>
      <c r="B185" s="43"/>
      <c r="C185" s="3"/>
      <c r="D185" s="2"/>
      <c r="E185" s="2"/>
    </row>
    <row r="186" spans="1:5" ht="15.75" customHeight="1">
      <c r="A186" s="181"/>
      <c r="B186" s="43"/>
      <c r="C186" s="3"/>
      <c r="D186" s="2"/>
      <c r="E186" s="2"/>
    </row>
    <row r="187" spans="1:5" ht="15.75" customHeight="1">
      <c r="A187" s="181"/>
      <c r="B187" s="43"/>
      <c r="C187" s="3"/>
      <c r="D187" s="2"/>
      <c r="E187" s="2"/>
    </row>
    <row r="188" spans="1:5" ht="15.75" customHeight="1">
      <c r="A188" s="181"/>
      <c r="B188" s="43"/>
      <c r="C188" s="3"/>
      <c r="D188" s="2"/>
      <c r="E188" s="2"/>
    </row>
    <row r="189" spans="1:5" ht="15.75" customHeight="1">
      <c r="A189" s="181"/>
      <c r="B189" s="43"/>
      <c r="C189" s="3"/>
      <c r="D189" s="2"/>
      <c r="E189" s="2"/>
    </row>
    <row r="190" spans="1:5" ht="15.75" customHeight="1">
      <c r="A190" s="181"/>
      <c r="B190" s="43"/>
      <c r="C190" s="3"/>
      <c r="D190" s="2"/>
      <c r="E190" s="2"/>
    </row>
    <row r="191" spans="1:5" ht="15.75" customHeight="1">
      <c r="A191" s="181"/>
      <c r="B191" s="43"/>
      <c r="C191" s="3"/>
      <c r="D191" s="2"/>
      <c r="E191" s="2"/>
    </row>
    <row r="192" spans="1:5" ht="15.75" customHeight="1">
      <c r="A192" s="181"/>
      <c r="B192" s="43"/>
      <c r="C192" s="3"/>
      <c r="D192" s="2"/>
      <c r="E192" s="2"/>
    </row>
    <row r="193" spans="1:5" ht="15.75" customHeight="1">
      <c r="A193" s="181"/>
      <c r="B193" s="43"/>
      <c r="C193" s="3"/>
      <c r="D193" s="2"/>
      <c r="E193" s="2"/>
    </row>
    <row r="194" spans="1:5" ht="15.75" customHeight="1">
      <c r="A194" s="181"/>
      <c r="B194" s="43"/>
      <c r="C194" s="3"/>
      <c r="D194" s="2"/>
      <c r="E194" s="2"/>
    </row>
    <row r="195" spans="1:5" ht="15.75" customHeight="1">
      <c r="A195" s="181"/>
      <c r="B195" s="43"/>
      <c r="C195" s="3"/>
      <c r="D195" s="2"/>
      <c r="E195" s="2"/>
    </row>
    <row r="196" spans="1:5" ht="15.75" customHeight="1">
      <c r="A196" s="181"/>
      <c r="B196" s="43"/>
      <c r="C196" s="3"/>
      <c r="D196" s="2"/>
      <c r="E196" s="2"/>
    </row>
    <row r="197" spans="1:5" ht="15.75" customHeight="1">
      <c r="A197" s="181"/>
      <c r="B197" s="43"/>
      <c r="C197" s="3"/>
      <c r="D197" s="2"/>
      <c r="E197" s="2"/>
    </row>
    <row r="198" spans="1:5" ht="15.75" customHeight="1">
      <c r="A198" s="181"/>
      <c r="B198" s="43"/>
      <c r="C198" s="3"/>
      <c r="D198" s="2"/>
      <c r="E198" s="2"/>
    </row>
    <row r="199" spans="1:5" ht="15.75" customHeight="1">
      <c r="A199" s="181"/>
      <c r="B199" s="43"/>
      <c r="C199" s="3"/>
      <c r="D199" s="2"/>
      <c r="E199" s="2"/>
    </row>
    <row r="200" spans="1:5" ht="15.75" customHeight="1">
      <c r="A200" s="181"/>
      <c r="B200" s="43"/>
      <c r="C200" s="3"/>
      <c r="D200" s="2"/>
      <c r="E200" s="2"/>
    </row>
    <row r="201" spans="1:5" ht="15.75" customHeight="1">
      <c r="A201" s="181"/>
      <c r="B201" s="43"/>
      <c r="C201" s="3"/>
      <c r="D201" s="2"/>
      <c r="E201" s="2"/>
    </row>
    <row r="202" spans="1:5" ht="15.75" customHeight="1">
      <c r="A202" s="181"/>
      <c r="B202" s="43"/>
      <c r="C202" s="3"/>
      <c r="D202" s="2"/>
      <c r="E202" s="2"/>
    </row>
    <row r="203" spans="1:5" ht="15.75" customHeight="1">
      <c r="A203" s="181"/>
      <c r="B203" s="43"/>
      <c r="C203" s="3"/>
      <c r="D203" s="2"/>
      <c r="E203" s="2"/>
    </row>
    <row r="204" spans="1:5" ht="15.75" customHeight="1">
      <c r="A204" s="181"/>
      <c r="B204" s="43"/>
      <c r="C204" s="3"/>
      <c r="D204" s="2"/>
      <c r="E204" s="2"/>
    </row>
    <row r="205" spans="1:5" ht="15.75" customHeight="1">
      <c r="A205" s="181"/>
      <c r="B205" s="43"/>
      <c r="C205" s="3"/>
      <c r="D205" s="2"/>
      <c r="E205" s="2"/>
    </row>
    <row r="206" spans="1:5" ht="15.75" customHeight="1">
      <c r="A206" s="181"/>
      <c r="B206" s="43"/>
      <c r="C206" s="3"/>
      <c r="D206" s="2"/>
      <c r="E206" s="2"/>
    </row>
    <row r="207" spans="1:5" ht="15.75" customHeight="1">
      <c r="A207" s="181"/>
      <c r="B207" s="43"/>
      <c r="C207" s="3"/>
      <c r="D207" s="2"/>
      <c r="E207" s="2"/>
    </row>
    <row r="208" spans="1:5" ht="15.75" customHeight="1">
      <c r="A208" s="181"/>
      <c r="B208" s="43"/>
      <c r="C208" s="3"/>
      <c r="D208" s="2"/>
      <c r="E208" s="2"/>
    </row>
    <row r="209" spans="1:5" ht="15.75" customHeight="1">
      <c r="A209" s="181"/>
      <c r="B209" s="43"/>
      <c r="C209" s="3"/>
      <c r="D209" s="2"/>
      <c r="E209" s="2"/>
    </row>
    <row r="210" spans="1:5" ht="15.75" customHeight="1">
      <c r="A210" s="181"/>
      <c r="B210" s="43"/>
      <c r="C210" s="3"/>
      <c r="D210" s="2"/>
      <c r="E210" s="2"/>
    </row>
    <row r="211" spans="1:5" ht="15.75" customHeight="1">
      <c r="A211" s="181"/>
      <c r="B211" s="43"/>
      <c r="C211" s="3"/>
      <c r="D211" s="2"/>
      <c r="E211" s="2"/>
    </row>
    <row r="212" spans="1:5" ht="15.75" customHeight="1">
      <c r="A212" s="181"/>
      <c r="B212" s="43"/>
      <c r="C212" s="3"/>
      <c r="D212" s="2"/>
      <c r="E212" s="2"/>
    </row>
    <row r="213" spans="1:5" ht="15.75" customHeight="1">
      <c r="A213" s="181"/>
      <c r="B213" s="43"/>
      <c r="C213" s="3"/>
      <c r="D213" s="2"/>
      <c r="E213" s="2"/>
    </row>
    <row r="214" spans="1:5" ht="15.75" customHeight="1">
      <c r="A214" s="181"/>
      <c r="B214" s="43"/>
      <c r="C214" s="3"/>
      <c r="D214" s="2"/>
      <c r="E214" s="2"/>
    </row>
    <row r="215" spans="1:5" ht="15.75" customHeight="1">
      <c r="A215" s="181"/>
      <c r="B215" s="43"/>
      <c r="C215" s="3"/>
      <c r="D215" s="2"/>
      <c r="E215" s="2"/>
    </row>
    <row r="216" spans="1:5" ht="15.75" customHeight="1">
      <c r="A216" s="181"/>
      <c r="B216" s="43"/>
      <c r="C216" s="3"/>
      <c r="D216" s="2"/>
      <c r="E216" s="2"/>
    </row>
    <row r="217" spans="1:5" ht="15.75" customHeight="1">
      <c r="A217" s="181"/>
      <c r="B217" s="43"/>
      <c r="C217" s="3"/>
      <c r="D217" s="2"/>
      <c r="E217" s="2"/>
    </row>
    <row r="218" spans="1:5" ht="15.75" customHeight="1">
      <c r="A218" s="181"/>
      <c r="B218" s="43"/>
      <c r="C218" s="3"/>
      <c r="D218" s="2"/>
      <c r="E218" s="2"/>
    </row>
    <row r="219" spans="1:5" ht="15.75" customHeight="1">
      <c r="A219" s="181"/>
      <c r="B219" s="43"/>
      <c r="C219" s="3"/>
      <c r="D219" s="2"/>
      <c r="E219" s="2"/>
    </row>
    <row r="220" spans="1:5" ht="15.75" customHeight="1">
      <c r="A220" s="181"/>
      <c r="B220" s="43"/>
      <c r="C220" s="3"/>
      <c r="D220" s="2"/>
      <c r="E220" s="2"/>
    </row>
    <row r="221" spans="1:5" ht="15.75" customHeight="1">
      <c r="A221" s="181"/>
      <c r="B221" s="43"/>
      <c r="C221" s="3"/>
      <c r="D221" s="2"/>
      <c r="E221" s="2"/>
    </row>
    <row r="222" spans="1:5" ht="15.75" customHeight="1">
      <c r="A222" s="181"/>
      <c r="B222" s="43"/>
      <c r="C222" s="3"/>
      <c r="D222" s="2"/>
      <c r="E222" s="2"/>
    </row>
    <row r="223" spans="1:5" ht="15.75" customHeight="1">
      <c r="A223" s="181"/>
      <c r="B223" s="43"/>
      <c r="C223" s="3"/>
      <c r="D223" s="2"/>
      <c r="E223" s="2"/>
    </row>
    <row r="224" spans="1:5" ht="15.75" customHeight="1">
      <c r="A224" s="181"/>
      <c r="B224" s="43"/>
      <c r="C224" s="3"/>
      <c r="D224" s="2"/>
      <c r="E224" s="2"/>
    </row>
    <row r="225" spans="1:5" ht="15.75" customHeight="1">
      <c r="A225" s="181"/>
      <c r="B225" s="43"/>
      <c r="C225" s="3"/>
      <c r="D225" s="2"/>
      <c r="E225" s="2"/>
    </row>
    <row r="226" spans="1:5" ht="15.75" customHeight="1">
      <c r="A226" s="181"/>
      <c r="B226" s="43"/>
      <c r="C226" s="3"/>
      <c r="D226" s="2"/>
      <c r="E226" s="2"/>
    </row>
    <row r="227" spans="1:5" ht="15.75" customHeight="1">
      <c r="A227" s="181"/>
      <c r="B227" s="43"/>
      <c r="C227" s="3"/>
      <c r="D227" s="2"/>
      <c r="E227" s="2"/>
    </row>
    <row r="228" spans="1:5" ht="15.75" customHeight="1">
      <c r="A228" s="181"/>
      <c r="B228" s="43"/>
      <c r="C228" s="3"/>
      <c r="D228" s="2"/>
      <c r="E228" s="2"/>
    </row>
    <row r="229" spans="1:5" ht="15.75" customHeight="1">
      <c r="A229" s="181"/>
      <c r="B229" s="43"/>
      <c r="C229" s="3"/>
      <c r="D229" s="2"/>
      <c r="E229" s="2"/>
    </row>
    <row r="230" spans="1:5" ht="15.75" customHeight="1">
      <c r="A230" s="181"/>
      <c r="B230" s="43"/>
      <c r="C230" s="3"/>
      <c r="D230" s="2"/>
      <c r="E230" s="2"/>
    </row>
    <row r="231" spans="1:5" ht="15.75" customHeight="1">
      <c r="A231" s="181"/>
      <c r="B231" s="43"/>
      <c r="C231" s="3"/>
      <c r="D231" s="2"/>
      <c r="E231" s="2"/>
    </row>
    <row r="232" spans="1:5" ht="15.75" customHeight="1">
      <c r="A232" s="181"/>
      <c r="B232" s="43"/>
      <c r="C232" s="3"/>
      <c r="D232" s="2"/>
      <c r="E232" s="2"/>
    </row>
    <row r="233" spans="1:5" ht="15.75" customHeight="1">
      <c r="A233" s="181"/>
      <c r="B233" s="43"/>
      <c r="C233" s="3"/>
      <c r="D233" s="2"/>
      <c r="E233" s="2"/>
    </row>
    <row r="234" spans="1:5" ht="15.75" customHeight="1">
      <c r="A234" s="181"/>
      <c r="B234" s="43"/>
      <c r="C234" s="3"/>
      <c r="D234" s="2"/>
      <c r="E234" s="2"/>
    </row>
    <row r="235" spans="1:5" ht="15.75" customHeight="1">
      <c r="A235" s="181"/>
      <c r="B235" s="43"/>
      <c r="C235" s="3"/>
      <c r="D235" s="2"/>
      <c r="E235" s="2"/>
    </row>
    <row r="236" spans="1:5" ht="15.75" customHeight="1">
      <c r="A236" s="181"/>
      <c r="B236" s="43"/>
      <c r="C236" s="3"/>
      <c r="D236" s="2"/>
      <c r="E236" s="2"/>
    </row>
    <row r="237" spans="1:5" ht="15.75" customHeight="1">
      <c r="A237" s="181"/>
      <c r="B237" s="43"/>
      <c r="C237" s="3"/>
      <c r="D237" s="2"/>
      <c r="E237" s="2"/>
    </row>
    <row r="238" spans="1:5" ht="15.75" customHeight="1">
      <c r="A238" s="181"/>
      <c r="B238" s="43"/>
      <c r="C238" s="3"/>
      <c r="D238" s="2"/>
      <c r="E238" s="2"/>
    </row>
    <row r="239" spans="1:5" ht="15.75" customHeight="1">
      <c r="A239" s="181"/>
      <c r="B239" s="43"/>
      <c r="C239" s="3"/>
      <c r="D239" s="2"/>
      <c r="E239" s="2"/>
    </row>
    <row r="240" spans="1:5" ht="15.75" customHeight="1">
      <c r="A240" s="181"/>
      <c r="B240" s="43"/>
      <c r="C240" s="3"/>
      <c r="D240" s="2"/>
      <c r="E240" s="2"/>
    </row>
    <row r="241" spans="1:5" ht="15.75" customHeight="1">
      <c r="A241" s="181"/>
      <c r="B241" s="43"/>
      <c r="C241" s="3"/>
      <c r="D241" s="2"/>
      <c r="E241" s="2"/>
    </row>
    <row r="242" spans="1:5" ht="15.75" customHeight="1">
      <c r="A242" s="181"/>
      <c r="B242" s="43"/>
      <c r="C242" s="3"/>
      <c r="D242" s="2"/>
      <c r="E242" s="2"/>
    </row>
    <row r="243" spans="1:5" ht="15.75" customHeight="1">
      <c r="A243" s="181"/>
      <c r="B243" s="43"/>
      <c r="C243" s="3"/>
      <c r="D243" s="2"/>
      <c r="E243" s="2"/>
    </row>
    <row r="244" spans="1:5" ht="15.75" customHeight="1">
      <c r="A244" s="209"/>
    </row>
    <row r="245" spans="1:5" ht="15.75" customHeight="1">
      <c r="A245" s="209"/>
    </row>
    <row r="246" spans="1:5" ht="15.75" customHeight="1">
      <c r="A246" s="209"/>
    </row>
    <row r="247" spans="1:5" ht="15.75" customHeight="1">
      <c r="A247" s="209"/>
    </row>
    <row r="248" spans="1:5" ht="15.75" customHeight="1">
      <c r="A248" s="209"/>
    </row>
    <row r="249" spans="1:5" ht="15.75" customHeight="1">
      <c r="A249" s="209"/>
    </row>
    <row r="250" spans="1:5" ht="15.75" customHeight="1">
      <c r="A250" s="209"/>
    </row>
    <row r="251" spans="1:5" ht="15.75" customHeight="1">
      <c r="A251" s="209"/>
    </row>
    <row r="252" spans="1:5" ht="15.75" customHeight="1">
      <c r="A252" s="209"/>
    </row>
    <row r="253" spans="1:5" ht="15.75" customHeight="1">
      <c r="A253" s="209"/>
    </row>
    <row r="254" spans="1:5" ht="15.75" customHeight="1">
      <c r="A254" s="209"/>
    </row>
    <row r="255" spans="1:5" ht="15.75" customHeight="1">
      <c r="A255" s="209"/>
    </row>
    <row r="256" spans="1:5" ht="15.75" customHeight="1">
      <c r="A256" s="209"/>
    </row>
    <row r="257" spans="1:1" ht="15.75" customHeight="1">
      <c r="A257" s="209"/>
    </row>
    <row r="258" spans="1:1" ht="15.75" customHeight="1">
      <c r="A258" s="209"/>
    </row>
    <row r="259" spans="1:1" ht="15.75" customHeight="1">
      <c r="A259" s="209"/>
    </row>
    <row r="260" spans="1:1" ht="15.75" customHeight="1">
      <c r="A260" s="209"/>
    </row>
    <row r="261" spans="1:1" ht="15.75" customHeight="1">
      <c r="A261" s="209"/>
    </row>
    <row r="262" spans="1:1" ht="15.75" customHeight="1">
      <c r="A262" s="209"/>
    </row>
    <row r="263" spans="1:1" ht="15.75" customHeight="1">
      <c r="A263" s="209"/>
    </row>
    <row r="264" spans="1:1" ht="15.75" customHeight="1">
      <c r="A264" s="209"/>
    </row>
    <row r="265" spans="1:1" ht="15.75" customHeight="1">
      <c r="A265" s="209"/>
    </row>
    <row r="266" spans="1:1" ht="15.75" customHeight="1">
      <c r="A266" s="209"/>
    </row>
    <row r="267" spans="1:1" ht="15.75" customHeight="1">
      <c r="A267" s="209"/>
    </row>
    <row r="268" spans="1:1" ht="15.75" customHeight="1">
      <c r="A268" s="209"/>
    </row>
    <row r="269" spans="1:1" ht="15.75" customHeight="1">
      <c r="A269" s="209"/>
    </row>
    <row r="270" spans="1:1" ht="15.75" customHeight="1">
      <c r="A270" s="209"/>
    </row>
    <row r="271" spans="1:1" ht="15.75" customHeight="1">
      <c r="A271" s="209"/>
    </row>
    <row r="272" spans="1:1" ht="15.75" customHeight="1">
      <c r="A272" s="209"/>
    </row>
    <row r="273" spans="1:1" ht="15.75" customHeight="1">
      <c r="A273" s="209"/>
    </row>
    <row r="274" spans="1:1" ht="15.75" customHeight="1">
      <c r="A274" s="209"/>
    </row>
    <row r="275" spans="1:1" ht="15.75" customHeight="1">
      <c r="A275" s="209"/>
    </row>
    <row r="276" spans="1:1" ht="15.75" customHeight="1">
      <c r="A276" s="209"/>
    </row>
    <row r="277" spans="1:1" ht="15.75" customHeight="1">
      <c r="A277" s="209"/>
    </row>
    <row r="278" spans="1:1" ht="15.75" customHeight="1">
      <c r="A278" s="209"/>
    </row>
    <row r="279" spans="1:1" ht="15.75" customHeight="1">
      <c r="A279" s="209"/>
    </row>
    <row r="280" spans="1:1" ht="15.75" customHeight="1">
      <c r="A280" s="209"/>
    </row>
    <row r="281" spans="1:1" ht="15.75" customHeight="1">
      <c r="A281" s="209"/>
    </row>
    <row r="282" spans="1:1" ht="15.75" customHeight="1">
      <c r="A282" s="209"/>
    </row>
    <row r="283" spans="1:1" ht="15.75" customHeight="1">
      <c r="A283" s="209"/>
    </row>
    <row r="284" spans="1:1" ht="15.75" customHeight="1">
      <c r="A284" s="209"/>
    </row>
    <row r="285" spans="1:1" ht="15.75" customHeight="1">
      <c r="A285" s="209"/>
    </row>
    <row r="286" spans="1:1" ht="15.75" customHeight="1">
      <c r="A286" s="209"/>
    </row>
    <row r="287" spans="1:1" ht="15.75" customHeight="1">
      <c r="A287" s="209"/>
    </row>
    <row r="288" spans="1:1" ht="15.75" customHeight="1">
      <c r="A288" s="209"/>
    </row>
    <row r="289" spans="1:1" ht="15.75" customHeight="1">
      <c r="A289" s="209"/>
    </row>
    <row r="290" spans="1:1" ht="15.75" customHeight="1">
      <c r="A290" s="209"/>
    </row>
    <row r="291" spans="1:1" ht="15.75" customHeight="1">
      <c r="A291" s="209"/>
    </row>
    <row r="292" spans="1:1" ht="15.75" customHeight="1">
      <c r="A292" s="209"/>
    </row>
    <row r="293" spans="1:1" ht="15.75" customHeight="1">
      <c r="A293" s="209"/>
    </row>
    <row r="294" spans="1:1" ht="15.75" customHeight="1">
      <c r="A294" s="209"/>
    </row>
    <row r="295" spans="1:1" ht="15.75" customHeight="1">
      <c r="A295" s="209"/>
    </row>
    <row r="296" spans="1:1" ht="15.75" customHeight="1">
      <c r="A296" s="209"/>
    </row>
    <row r="297" spans="1:1" ht="15.75" customHeight="1">
      <c r="A297" s="209"/>
    </row>
    <row r="298" spans="1:1" ht="15.75" customHeight="1">
      <c r="A298" s="209"/>
    </row>
    <row r="299" spans="1:1" ht="15.75" customHeight="1">
      <c r="A299" s="209"/>
    </row>
    <row r="300" spans="1:1" ht="15.75" customHeight="1">
      <c r="A300" s="209"/>
    </row>
    <row r="301" spans="1:1" ht="15.75" customHeight="1">
      <c r="A301" s="209"/>
    </row>
    <row r="302" spans="1:1" ht="15.75" customHeight="1">
      <c r="A302" s="209"/>
    </row>
    <row r="303" spans="1:1" ht="15.75" customHeight="1">
      <c r="A303" s="209"/>
    </row>
    <row r="304" spans="1:1" ht="15.75" customHeight="1">
      <c r="A304" s="209"/>
    </row>
    <row r="305" spans="1:1" ht="15.75" customHeight="1">
      <c r="A305" s="209"/>
    </row>
    <row r="306" spans="1:1" ht="15.75" customHeight="1">
      <c r="A306" s="209"/>
    </row>
    <row r="307" spans="1:1" ht="15.75" customHeight="1">
      <c r="A307" s="209"/>
    </row>
    <row r="308" spans="1:1" ht="15.75" customHeight="1">
      <c r="A308" s="209"/>
    </row>
    <row r="309" spans="1:1" ht="15.75" customHeight="1">
      <c r="A309" s="209"/>
    </row>
    <row r="310" spans="1:1" ht="15.75" customHeight="1">
      <c r="A310" s="209"/>
    </row>
    <row r="311" spans="1:1" ht="15.75" customHeight="1">
      <c r="A311" s="209"/>
    </row>
    <row r="312" spans="1:1" ht="15.75" customHeight="1">
      <c r="A312" s="209"/>
    </row>
    <row r="313" spans="1:1" ht="15.75" customHeight="1">
      <c r="A313" s="209"/>
    </row>
    <row r="314" spans="1:1" ht="15.75" customHeight="1">
      <c r="A314" s="209"/>
    </row>
    <row r="315" spans="1:1" ht="15.75" customHeight="1">
      <c r="A315" s="209"/>
    </row>
    <row r="316" spans="1:1" ht="15.75" customHeight="1">
      <c r="A316" s="209"/>
    </row>
    <row r="317" spans="1:1" ht="15.75" customHeight="1">
      <c r="A317" s="209"/>
    </row>
    <row r="318" spans="1:1" ht="15.75" customHeight="1">
      <c r="A318" s="209"/>
    </row>
    <row r="319" spans="1:1" ht="15.75" customHeight="1">
      <c r="A319" s="209"/>
    </row>
    <row r="320" spans="1:1"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row r="971" spans="1:1" ht="15.75" customHeight="1">
      <c r="A971" s="209"/>
    </row>
    <row r="972" spans="1:1" ht="15.75" customHeight="1">
      <c r="A972" s="209"/>
    </row>
    <row r="973" spans="1:1" ht="15.75" customHeight="1">
      <c r="A973" s="209"/>
    </row>
    <row r="974" spans="1:1" ht="15.75" customHeight="1">
      <c r="A974" s="209"/>
    </row>
    <row r="975" spans="1:1" ht="15.75" customHeight="1">
      <c r="A975" s="209"/>
    </row>
    <row r="976" spans="1:1" ht="15.75" customHeight="1">
      <c r="A976" s="209"/>
    </row>
    <row r="977" spans="1:1" ht="15.75" customHeight="1">
      <c r="A977" s="209"/>
    </row>
    <row r="978" spans="1:1" ht="15.75" customHeight="1">
      <c r="A978" s="209"/>
    </row>
    <row r="979" spans="1:1" ht="15.75" customHeight="1">
      <c r="A979" s="209"/>
    </row>
    <row r="980" spans="1:1" ht="15.75" customHeight="1">
      <c r="A980" s="209"/>
    </row>
    <row r="981" spans="1:1" ht="15.75" customHeight="1">
      <c r="A981" s="209"/>
    </row>
    <row r="982" spans="1:1" ht="15.75" customHeight="1">
      <c r="A982" s="209"/>
    </row>
    <row r="983" spans="1:1" ht="15.75" customHeight="1">
      <c r="A983" s="209"/>
    </row>
    <row r="984" spans="1:1" ht="15.75" customHeight="1">
      <c r="A984" s="209"/>
    </row>
    <row r="985" spans="1:1" ht="15.75" customHeight="1">
      <c r="A985" s="209"/>
    </row>
    <row r="986" spans="1:1" ht="15.75" customHeight="1">
      <c r="A986" s="209"/>
    </row>
    <row r="987" spans="1:1" ht="15.75" customHeight="1">
      <c r="A987" s="209"/>
    </row>
    <row r="988" spans="1:1" ht="15.75" customHeight="1">
      <c r="A988" s="209"/>
    </row>
    <row r="989" spans="1:1" ht="15.75" customHeight="1">
      <c r="A989" s="209"/>
    </row>
    <row r="990" spans="1:1" ht="15.75" customHeight="1">
      <c r="A990" s="209"/>
    </row>
    <row r="991" spans="1:1" ht="15.75" customHeight="1">
      <c r="A991" s="209"/>
    </row>
    <row r="992" spans="1:1" ht="15.75" customHeight="1">
      <c r="A992" s="209"/>
    </row>
    <row r="993" spans="1:1" ht="15.75" customHeight="1">
      <c r="A993" s="209"/>
    </row>
    <row r="994" spans="1:1" ht="15.75" customHeight="1">
      <c r="A994" s="209"/>
    </row>
    <row r="995" spans="1:1" ht="15.75" customHeight="1">
      <c r="A995" s="209"/>
    </row>
    <row r="996" spans="1:1" ht="15.75" customHeight="1">
      <c r="A996" s="209"/>
    </row>
    <row r="997" spans="1:1" ht="15.75" customHeight="1">
      <c r="A997" s="209"/>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7"/>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56.7109375" customWidth="1"/>
    <col min="6" max="6" width="14.42578125" customWidth="1"/>
  </cols>
  <sheetData>
    <row r="1" spans="1:26" ht="15.75">
      <c r="A1" s="24" t="s">
        <v>47</v>
      </c>
      <c r="B1" s="188" t="s">
        <v>306</v>
      </c>
      <c r="C1" s="25"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199" t="s">
        <v>87</v>
      </c>
      <c r="B2" s="200" t="str">
        <f>VLOOKUP(A2,ProcessDefinitionsTab,2,FALSE)</f>
        <v>Identity Resolution</v>
      </c>
      <c r="C2" s="234"/>
      <c r="D2" s="234"/>
      <c r="E2" s="234"/>
    </row>
    <row r="3" spans="1:26" ht="47.25">
      <c r="A3" s="24"/>
      <c r="B3" s="29" t="str">
        <f>VLOOKUP(A2,ProcessDefinitionsTab,3,FALSE)</f>
        <v xml:space="preserve">Identity Resolution is the process of establishing the uniqueness of a Subject within a program/service population through the use of identity information. </v>
      </c>
      <c r="C3" s="125"/>
      <c r="D3" s="125"/>
      <c r="E3" s="125"/>
    </row>
    <row r="4" spans="1:26" ht="15.75">
      <c r="A4" s="24"/>
      <c r="B4" s="29"/>
      <c r="C4" s="125"/>
      <c r="D4" s="125"/>
      <c r="E4" s="125"/>
    </row>
    <row r="5" spans="1:26" ht="15.75">
      <c r="A5" s="199" t="s">
        <v>93</v>
      </c>
      <c r="B5" s="200" t="str">
        <f>VLOOKUP(A5,ProcessDefinitionsTab,2,FALSE)</f>
        <v>Identity Establishment</v>
      </c>
      <c r="C5" s="234"/>
      <c r="D5" s="234"/>
      <c r="E5" s="234"/>
    </row>
    <row r="6" spans="1:26" ht="63">
      <c r="A6" s="33"/>
      <c r="B6" s="29" t="str">
        <f>VLOOKUP(A5,ProcessDefinitionsTab,3,FALSE)</f>
        <v>Identity Establishment is the process of creating a record of identity of a Subject within a program/service population that may be relied on by others for subsequent programs, services, and activities.</v>
      </c>
      <c r="C6" s="125"/>
      <c r="D6" s="125"/>
      <c r="E6" s="125"/>
    </row>
    <row r="7" spans="1:26" ht="15.75">
      <c r="A7" s="33"/>
      <c r="B7" s="29"/>
      <c r="C7" s="125"/>
      <c r="D7" s="125"/>
      <c r="E7" s="125"/>
    </row>
    <row r="8" spans="1:26" ht="15.75">
      <c r="A8" s="199" t="s">
        <v>81</v>
      </c>
      <c r="B8" s="200" t="str">
        <f>VLOOKUP(A8,ProcessDefinitionsTab,2,FALSE)</f>
        <v>Identity Information Validation</v>
      </c>
      <c r="C8" s="234"/>
      <c r="D8" s="234"/>
      <c r="E8" s="234"/>
    </row>
    <row r="9" spans="1:26" ht="47.25">
      <c r="A9" s="24"/>
      <c r="B9" s="29" t="str">
        <f>VLOOKUP(A8,ProcessDefinitionsTab,3,FALSE)</f>
        <v xml:space="preserve">Identity Information Validation is the process of confirming the accuracy of identity information about a Subject as established by the Issuer. </v>
      </c>
      <c r="C9" s="125"/>
      <c r="D9" s="125"/>
      <c r="E9" s="125"/>
    </row>
    <row r="10" spans="1:26" ht="15.75">
      <c r="A10" s="24"/>
      <c r="B10" s="29"/>
      <c r="C10" s="125"/>
      <c r="D10" s="125"/>
      <c r="E10" s="125"/>
    </row>
    <row r="11" spans="1:26" ht="15.75">
      <c r="A11" s="205" t="s">
        <v>98</v>
      </c>
      <c r="B11" s="200" t="str">
        <f>VLOOKUP(A11,ProcessDefinitionsTab,2,FALSE)</f>
        <v>Identity Verification</v>
      </c>
      <c r="C11" s="234"/>
      <c r="D11" s="234"/>
      <c r="E11" s="234"/>
    </row>
    <row r="12" spans="1:26" ht="31.5">
      <c r="A12" s="24"/>
      <c r="B12" s="29" t="str">
        <f>VLOOKUP(A11,ProcessDefinitionsTab,3,FALSE)</f>
        <v>Identity Verification is the process of confirming that the identity information is under the control of the Subject.</v>
      </c>
      <c r="C12" s="125"/>
      <c r="D12" s="125"/>
      <c r="E12" s="125"/>
    </row>
    <row r="13" spans="1:26" ht="15.75">
      <c r="A13" s="24"/>
      <c r="B13" s="29"/>
      <c r="C13" s="125"/>
      <c r="D13" s="125"/>
      <c r="E13" s="125"/>
    </row>
    <row r="14" spans="1:26" ht="15.75">
      <c r="A14" s="199" t="s">
        <v>110</v>
      </c>
      <c r="B14" s="200" t="str">
        <f>VLOOKUP(A14,ProcessDefinitionsTab,2,FALSE)</f>
        <v>Identity Maintenance</v>
      </c>
      <c r="C14" s="234"/>
      <c r="D14" s="234"/>
      <c r="E14" s="234"/>
    </row>
    <row r="15" spans="1:26" ht="47.25">
      <c r="A15" s="24"/>
      <c r="B15" s="29" t="str">
        <f>VLOOKUP(A14,ProcessDefinitionsTab,3,FALSE)</f>
        <v>Identity Maintenance is the process of ensuring that a Subject’s identity information is accurate, complete, and up-to-date.</v>
      </c>
      <c r="C15" s="125"/>
      <c r="D15" s="125"/>
      <c r="E15" s="125"/>
    </row>
    <row r="16" spans="1:26" ht="15.75">
      <c r="A16" s="24"/>
      <c r="B16" s="29"/>
      <c r="C16" s="125"/>
      <c r="D16" s="125"/>
      <c r="E16" s="125"/>
      <c r="F16" s="1"/>
      <c r="G16" s="1"/>
      <c r="H16" s="1"/>
      <c r="I16" s="1"/>
      <c r="J16" s="1"/>
      <c r="K16" s="1"/>
      <c r="L16" s="1"/>
      <c r="M16" s="1"/>
      <c r="N16" s="1"/>
      <c r="O16" s="1"/>
      <c r="P16" s="1"/>
      <c r="Q16" s="1"/>
      <c r="R16" s="1"/>
      <c r="S16" s="1"/>
      <c r="T16" s="1"/>
      <c r="U16" s="1"/>
      <c r="V16" s="1"/>
      <c r="W16" s="1"/>
      <c r="X16" s="1"/>
      <c r="Y16" s="1"/>
      <c r="Z16" s="1"/>
    </row>
    <row r="17" spans="1:5" ht="15.75">
      <c r="A17" s="199" t="s">
        <v>104</v>
      </c>
      <c r="B17" s="200" t="str">
        <f>VLOOKUP(A17,ProcessDefinitionsTab,2,FALSE)</f>
        <v>Identity Continuity</v>
      </c>
      <c r="C17" s="234"/>
      <c r="D17" s="234"/>
      <c r="E17" s="234"/>
    </row>
    <row r="18" spans="1:5" ht="81"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25"/>
      <c r="D18" s="125"/>
      <c r="E18" s="125"/>
    </row>
    <row r="19" spans="1:5" ht="15.75">
      <c r="A19" s="24"/>
      <c r="B19" s="29"/>
      <c r="C19" s="125"/>
      <c r="D19" s="125"/>
      <c r="E19" s="125"/>
    </row>
    <row r="20" spans="1:5" ht="15.75">
      <c r="A20" s="199" t="s">
        <v>116</v>
      </c>
      <c r="B20" s="200" t="str">
        <f>VLOOKUP(A20,ProcessDefinitionsTab,2,FALSE)</f>
        <v>Identity Linking</v>
      </c>
      <c r="C20" s="234"/>
      <c r="D20" s="234"/>
      <c r="E20" s="234"/>
    </row>
    <row r="21" spans="1:5" ht="31.5">
      <c r="A21" s="24"/>
      <c r="B21" s="29" t="str">
        <f>VLOOKUP(A20,ProcessDefinitionsTab,3,FALSE)</f>
        <v>Identity Linking is the process of mapping one or more assigned identifiers to a Subject.</v>
      </c>
      <c r="C21" s="125"/>
      <c r="D21" s="125"/>
      <c r="E21" s="125"/>
    </row>
    <row r="22" spans="1:5" ht="15.75">
      <c r="A22" s="24"/>
      <c r="B22" s="29"/>
      <c r="C22" s="125"/>
      <c r="D22" s="125"/>
      <c r="E22" s="125"/>
    </row>
    <row r="23" spans="1:5" ht="15.75">
      <c r="A23" s="199" t="s">
        <v>181</v>
      </c>
      <c r="B23" s="200" t="str">
        <f>VLOOKUP(A23,ProcessDefinitionsTab,2,FALSE)</f>
        <v>Credential Issuance</v>
      </c>
      <c r="C23" s="234"/>
      <c r="D23" s="234"/>
      <c r="E23" s="234"/>
    </row>
    <row r="24" spans="1:5" ht="47.25">
      <c r="A24" s="24"/>
      <c r="B24" s="29" t="str">
        <f>VLOOKUP(A23,ProcessDefinitionsTab,3,FALSE)</f>
        <v>Credential Issuance is the process of creating a Credential from a set of Claims and assigning the Credential to a Holder.</v>
      </c>
      <c r="C24" s="125"/>
      <c r="D24" s="125"/>
      <c r="E24" s="125"/>
    </row>
    <row r="25" spans="1:5" ht="15.75">
      <c r="A25" s="24"/>
      <c r="B25" s="25"/>
      <c r="C25" s="125"/>
      <c r="D25" s="125"/>
      <c r="E25" s="125"/>
    </row>
    <row r="26" spans="1:5" ht="15.75">
      <c r="A26" s="199" t="s">
        <v>186</v>
      </c>
      <c r="B26" s="200" t="str">
        <f>VLOOKUP(A26,ProcessDefinitionsTab,2,FALSE)</f>
        <v>Credential Authenticator Binding</v>
      </c>
      <c r="C26" s="234"/>
      <c r="D26" s="234"/>
      <c r="E26" s="234"/>
    </row>
    <row r="27" spans="1:5" ht="157.5">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25"/>
      <c r="D27" s="125"/>
      <c r="E27" s="125"/>
    </row>
    <row r="28" spans="1:5" ht="15.75">
      <c r="A28" s="24"/>
      <c r="B28" s="25"/>
      <c r="C28" s="125"/>
      <c r="D28" s="125"/>
      <c r="E28" s="125"/>
    </row>
    <row r="29" spans="1:5" ht="15.75">
      <c r="A29" s="199" t="s">
        <v>201</v>
      </c>
      <c r="B29" s="200" t="str">
        <f>VLOOKUP(A29,ProcessDefinitionsTab,2,FALSE)</f>
        <v>Credential Maintenance</v>
      </c>
      <c r="C29" s="234"/>
      <c r="D29" s="234"/>
      <c r="E29" s="234"/>
    </row>
    <row r="30" spans="1:5" ht="47.25">
      <c r="A30" s="24"/>
      <c r="B30" s="29" t="str">
        <f>VLOOKUP(A29,ProcessDefinitionsTab,3,FALSE)</f>
        <v>Credential Maintenance is the process of updating the credential attributes (e.g., expiry date, status of the credential) of an issued Credential.</v>
      </c>
      <c r="C30" s="125"/>
      <c r="D30" s="125"/>
      <c r="E30" s="125"/>
    </row>
    <row r="31" spans="1:5" ht="15.75">
      <c r="A31" s="24"/>
      <c r="B31" s="29"/>
      <c r="C31" s="125"/>
      <c r="D31" s="125"/>
      <c r="E31" s="125"/>
    </row>
    <row r="32" spans="1:5" ht="15.75">
      <c r="A32" s="199" t="s">
        <v>204</v>
      </c>
      <c r="B32" s="200" t="str">
        <f>VLOOKUP(A32,ProcessDefinitionsTab,2,FALSE)</f>
        <v>Credential Suspension</v>
      </c>
      <c r="C32" s="234"/>
      <c r="D32" s="234"/>
      <c r="E32" s="234"/>
    </row>
    <row r="33" spans="1:26" ht="47.25">
      <c r="A33" s="24"/>
      <c r="B33" s="29" t="str">
        <f>VLOOKUP(A32,ProcessDefinitionsTab,3,FALSE)</f>
        <v xml:space="preserve">Credential Suspension is the process of transforming an issued Credential into a suspended Credential by flagging the issued Credential as temporarily unusable. </v>
      </c>
      <c r="C33" s="125"/>
      <c r="D33" s="125"/>
      <c r="E33" s="125"/>
    </row>
    <row r="34" spans="1:26" ht="15.75">
      <c r="A34" s="24"/>
      <c r="B34" s="29"/>
      <c r="C34" s="125"/>
      <c r="D34" s="125"/>
      <c r="E34" s="125"/>
    </row>
    <row r="35" spans="1:26" ht="15.75">
      <c r="A35" s="206" t="s">
        <v>209</v>
      </c>
      <c r="B35" s="200" t="str">
        <f>VLOOKUP(A35,ProcessDefinitionsTab,2,FALSE)</f>
        <v>Credential Recovery</v>
      </c>
      <c r="C35" s="234"/>
      <c r="D35" s="234"/>
      <c r="E35" s="234"/>
    </row>
    <row r="36" spans="1:26" ht="47.25">
      <c r="A36" s="24"/>
      <c r="B36" s="29" t="str">
        <f>VLOOKUP(A35,ProcessDefinitionsTab,3,FALSE)</f>
        <v>Credential Recovery is the process of transforming a suspended Credential back to a usable state (i.e., an issued Credential).</v>
      </c>
      <c r="C36" s="125"/>
      <c r="D36" s="125"/>
      <c r="E36" s="125"/>
    </row>
    <row r="37" spans="1:26" ht="15.75">
      <c r="A37" s="24"/>
      <c r="B37" s="29"/>
      <c r="C37" s="125"/>
      <c r="D37" s="125"/>
      <c r="E37" s="125"/>
    </row>
    <row r="38" spans="1:26" ht="15.75">
      <c r="A38" s="206" t="s">
        <v>214</v>
      </c>
      <c r="B38" s="200" t="str">
        <f>VLOOKUP(A38,ProcessDefinitionsTab,2,FALSE)</f>
        <v>Credential Revocation</v>
      </c>
      <c r="C38" s="234"/>
      <c r="D38" s="234"/>
      <c r="E38" s="234"/>
    </row>
    <row r="39" spans="1:26" ht="31.5">
      <c r="A39" s="24"/>
      <c r="B39" s="29" t="str">
        <f>VLOOKUP(A38,ProcessDefinitionsTab,3,FALSE)</f>
        <v>Credential Revocation is the process of ensuring that an issued Credential is permanently flagged as unusable.</v>
      </c>
      <c r="C39" s="125"/>
      <c r="D39" s="125"/>
      <c r="E39" s="125"/>
    </row>
    <row r="40" spans="1:26" ht="15.75">
      <c r="A40" s="24"/>
      <c r="B40" s="29"/>
      <c r="C40" s="125"/>
      <c r="D40" s="125"/>
      <c r="E40" s="125"/>
    </row>
    <row r="41" spans="1:26" ht="15.75">
      <c r="A41" s="206" t="s">
        <v>222</v>
      </c>
      <c r="B41" s="200" t="str">
        <f>VLOOKUP(A41,ProcessDefinitionsTab,2,FALSE)</f>
        <v>Consent Notice Formulation</v>
      </c>
      <c r="C41" s="234"/>
      <c r="D41" s="234"/>
      <c r="E41" s="234"/>
    </row>
    <row r="42" spans="1:26" ht="236.25">
      <c r="A42" s="24"/>
      <c r="B42" s="29"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25"/>
      <c r="D42" s="125"/>
      <c r="E42" s="125"/>
      <c r="F42" s="1"/>
      <c r="G42" s="1"/>
      <c r="H42" s="1"/>
      <c r="I42" s="1"/>
      <c r="J42" s="1"/>
      <c r="K42" s="1"/>
      <c r="L42" s="1"/>
      <c r="M42" s="1"/>
      <c r="N42" s="1"/>
      <c r="O42" s="1"/>
      <c r="P42" s="1"/>
      <c r="Q42" s="1"/>
      <c r="R42" s="1"/>
      <c r="S42" s="1"/>
      <c r="T42" s="1"/>
      <c r="U42" s="1"/>
      <c r="V42" s="1"/>
      <c r="W42" s="1"/>
      <c r="X42" s="1"/>
      <c r="Y42" s="1"/>
      <c r="Z42" s="1"/>
    </row>
    <row r="43" spans="1:26" ht="15.75">
      <c r="A43" s="24"/>
      <c r="B43" s="29"/>
      <c r="C43" s="125"/>
      <c r="D43" s="125"/>
      <c r="E43" s="125"/>
    </row>
    <row r="44" spans="1:26" ht="15.75">
      <c r="A44" s="206" t="s">
        <v>227</v>
      </c>
      <c r="B44" s="200" t="str">
        <f>VLOOKUP(A44,ProcessDefinitionsTab,2,FALSE)</f>
        <v>Consent Notice Presentation</v>
      </c>
      <c r="C44" s="234"/>
      <c r="D44" s="234"/>
      <c r="E44" s="234"/>
    </row>
    <row r="45" spans="1:26" ht="31.5">
      <c r="A45" s="24"/>
      <c r="B45" s="29" t="str">
        <f>VLOOKUP(A44,ProcessDefinitionsTab,3,FALSE)</f>
        <v>Consent Notice Presentation is the process of presenting a consent notice statement to a person.</v>
      </c>
      <c r="C45" s="125"/>
      <c r="D45" s="125"/>
      <c r="E45" s="125"/>
    </row>
    <row r="46" spans="1:26" ht="15.75">
      <c r="A46" s="24"/>
      <c r="B46" s="29"/>
      <c r="C46" s="125"/>
      <c r="D46" s="125"/>
      <c r="E46" s="125"/>
    </row>
    <row r="47" spans="1:26" ht="15.75">
      <c r="A47" s="199" t="s">
        <v>232</v>
      </c>
      <c r="B47" s="200" t="str">
        <f>VLOOKUP(A47,ProcessDefinitionsTab,2,FALSE)</f>
        <v>Consent Request</v>
      </c>
      <c r="C47" s="234"/>
      <c r="D47" s="234"/>
      <c r="E47" s="234"/>
    </row>
    <row r="48" spans="1:26" ht="78.75">
      <c r="A48" s="24"/>
      <c r="B48" s="29"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125"/>
      <c r="D48" s="125"/>
      <c r="E48" s="125"/>
    </row>
    <row r="49" spans="1:5" ht="15.75">
      <c r="A49" s="24"/>
      <c r="B49" s="29"/>
      <c r="C49" s="125"/>
      <c r="D49" s="125"/>
      <c r="E49" s="125"/>
    </row>
    <row r="50" spans="1:5" ht="15.75">
      <c r="A50" s="199" t="s">
        <v>252</v>
      </c>
      <c r="B50" s="200" t="str">
        <f>VLOOKUP(A50,ProcessDefinitionsTab,2,FALSE)</f>
        <v>Consent Expiration</v>
      </c>
      <c r="C50" s="234"/>
      <c r="D50" s="234"/>
      <c r="E50" s="234"/>
    </row>
    <row r="51" spans="1:5" ht="47.25">
      <c r="A51" s="24"/>
      <c r="B51" s="29" t="str">
        <f>VLOOKUP(A50,ProcessDefinitionsTab,3,FALSE)</f>
        <v>Consent Expiration is the process of suspending the validity of a “yes” consent decision as a result of exceeding an expiration date limit.</v>
      </c>
      <c r="C51" s="125"/>
      <c r="D51" s="125"/>
      <c r="E51" s="125"/>
    </row>
    <row r="52" spans="1:5" ht="15.75">
      <c r="A52" s="24"/>
      <c r="B52" s="29"/>
      <c r="C52" s="125"/>
      <c r="D52" s="125"/>
      <c r="E52" s="125"/>
    </row>
    <row r="53" spans="1:5" ht="15.75" customHeight="1">
      <c r="A53" s="235"/>
      <c r="B53" s="43"/>
    </row>
    <row r="54" spans="1:5" ht="15.75" customHeight="1">
      <c r="A54" s="235"/>
      <c r="B54" s="43"/>
    </row>
    <row r="55" spans="1:5" ht="15.75" customHeight="1">
      <c r="A55" s="235"/>
      <c r="B55" s="43"/>
    </row>
    <row r="56" spans="1:5" ht="15.75" customHeight="1">
      <c r="A56" s="235"/>
      <c r="B56" s="43"/>
    </row>
    <row r="57" spans="1:5" ht="15.75" customHeight="1">
      <c r="A57" s="235"/>
      <c r="B57" s="43"/>
    </row>
    <row r="58" spans="1:5" ht="15.75" customHeight="1">
      <c r="A58" s="235"/>
      <c r="B58" s="43"/>
    </row>
    <row r="59" spans="1:5" ht="15.75" customHeight="1">
      <c r="A59" s="235"/>
      <c r="B59" s="43"/>
    </row>
    <row r="60" spans="1:5" ht="15.75" customHeight="1">
      <c r="A60" s="235"/>
      <c r="B60" s="43"/>
    </row>
    <row r="61" spans="1:5" ht="15.75" customHeight="1">
      <c r="A61" s="235"/>
      <c r="B61" s="43"/>
    </row>
    <row r="62" spans="1:5" ht="15.75" customHeight="1">
      <c r="A62" s="235"/>
      <c r="B62" s="43"/>
    </row>
    <row r="63" spans="1:5" ht="15.75" customHeight="1">
      <c r="A63" s="235"/>
      <c r="B63" s="43"/>
    </row>
    <row r="64" spans="1:5" ht="15.75" customHeight="1">
      <c r="A64" s="235"/>
      <c r="B64" s="43"/>
    </row>
    <row r="65" spans="1:2" ht="15.75" customHeight="1">
      <c r="A65" s="235"/>
      <c r="B65" s="43"/>
    </row>
    <row r="66" spans="1:2" ht="15.75" customHeight="1">
      <c r="A66" s="235"/>
      <c r="B66" s="43"/>
    </row>
    <row r="67" spans="1:2" ht="15.75" customHeight="1">
      <c r="A67" s="235"/>
      <c r="B67" s="43"/>
    </row>
    <row r="68" spans="1:2" ht="15.75" customHeight="1">
      <c r="A68" s="235"/>
      <c r="B68" s="43"/>
    </row>
    <row r="69" spans="1:2" ht="15.75" customHeight="1">
      <c r="A69" s="235"/>
      <c r="B69" s="43"/>
    </row>
    <row r="70" spans="1:2" ht="15.75" customHeight="1">
      <c r="A70" s="235"/>
      <c r="B70" s="43"/>
    </row>
    <row r="71" spans="1:2" ht="15.75" customHeight="1">
      <c r="A71" s="235"/>
      <c r="B71" s="43"/>
    </row>
    <row r="72" spans="1:2" ht="15.75" customHeight="1">
      <c r="A72" s="235"/>
      <c r="B72" s="43"/>
    </row>
    <row r="73" spans="1:2" ht="15.75" customHeight="1">
      <c r="A73" s="235"/>
      <c r="B73" s="43"/>
    </row>
    <row r="74" spans="1:2" ht="15.75" customHeight="1">
      <c r="A74" s="235"/>
      <c r="B74" s="43"/>
    </row>
    <row r="75" spans="1:2" ht="15.75" customHeight="1">
      <c r="A75" s="235"/>
      <c r="B75" s="43"/>
    </row>
    <row r="76" spans="1:2" ht="15.75" customHeight="1">
      <c r="A76" s="235"/>
      <c r="B76" s="43"/>
    </row>
    <row r="77" spans="1:2" ht="15.75" customHeight="1">
      <c r="A77" s="235"/>
      <c r="B77" s="43"/>
    </row>
    <row r="78" spans="1:2" ht="15.75" customHeight="1">
      <c r="A78" s="235"/>
      <c r="B78" s="43"/>
    </row>
    <row r="79" spans="1:2" ht="15.75" customHeight="1">
      <c r="A79" s="235"/>
      <c r="B79" s="43"/>
    </row>
    <row r="80" spans="1:2" ht="15.75" customHeight="1">
      <c r="A80" s="235"/>
      <c r="B80" s="43"/>
    </row>
    <row r="81" spans="1:2" ht="15.75" customHeight="1">
      <c r="A81" s="235"/>
      <c r="B81" s="43"/>
    </row>
    <row r="82" spans="1:2" ht="15.75" customHeight="1">
      <c r="A82" s="235"/>
      <c r="B82" s="43"/>
    </row>
    <row r="83" spans="1:2" ht="15.75" customHeight="1">
      <c r="A83" s="235"/>
      <c r="B83" s="43"/>
    </row>
    <row r="84" spans="1:2" ht="15.75" customHeight="1">
      <c r="A84" s="235"/>
      <c r="B84" s="43"/>
    </row>
    <row r="85" spans="1:2" ht="15.75" customHeight="1">
      <c r="A85" s="235"/>
      <c r="B85" s="43"/>
    </row>
    <row r="86" spans="1:2" ht="15.75" customHeight="1">
      <c r="A86" s="235"/>
      <c r="B86" s="43"/>
    </row>
    <row r="87" spans="1:2" ht="15.75" customHeight="1">
      <c r="A87" s="235"/>
      <c r="B87" s="43"/>
    </row>
    <row r="88" spans="1:2" ht="15.75" customHeight="1">
      <c r="A88" s="235"/>
      <c r="B88" s="43"/>
    </row>
    <row r="89" spans="1:2" ht="15.75" customHeight="1">
      <c r="A89" s="235"/>
      <c r="B89" s="43"/>
    </row>
    <row r="90" spans="1:2" ht="15.75" customHeight="1">
      <c r="A90" s="235"/>
      <c r="B90" s="43"/>
    </row>
    <row r="91" spans="1:2" ht="15.75" customHeight="1">
      <c r="A91" s="235"/>
      <c r="B91" s="43"/>
    </row>
    <row r="92" spans="1:2" ht="15.75" customHeight="1">
      <c r="A92" s="235"/>
      <c r="B92" s="43"/>
    </row>
    <row r="93" spans="1:2" ht="15.75" customHeight="1">
      <c r="A93" s="235"/>
      <c r="B93" s="43"/>
    </row>
    <row r="94" spans="1:2" ht="15.75" customHeight="1">
      <c r="A94" s="235"/>
      <c r="B94" s="43"/>
    </row>
    <row r="95" spans="1:2" ht="15.75" customHeight="1">
      <c r="A95" s="235"/>
      <c r="B95" s="43"/>
    </row>
    <row r="96" spans="1:2" ht="15.75" customHeight="1">
      <c r="A96" s="235"/>
      <c r="B96" s="43"/>
    </row>
    <row r="97" spans="1:2" ht="15.75" customHeight="1">
      <c r="A97" s="235"/>
      <c r="B97" s="43"/>
    </row>
    <row r="98" spans="1:2" ht="15.75" customHeight="1">
      <c r="A98" s="235"/>
      <c r="B98" s="43"/>
    </row>
    <row r="99" spans="1:2" ht="15.75" customHeight="1">
      <c r="A99" s="235"/>
      <c r="B99" s="43"/>
    </row>
    <row r="100" spans="1:2" ht="15.75" customHeight="1">
      <c r="A100" s="235"/>
      <c r="B100" s="43"/>
    </row>
    <row r="101" spans="1:2" ht="15.75" customHeight="1">
      <c r="A101" s="235"/>
      <c r="B101" s="43"/>
    </row>
    <row r="102" spans="1:2" ht="15.75" customHeight="1">
      <c r="A102" s="235"/>
      <c r="B102" s="43"/>
    </row>
    <row r="103" spans="1:2" ht="15.75" customHeight="1">
      <c r="A103" s="235"/>
      <c r="B103" s="43"/>
    </row>
    <row r="104" spans="1:2" ht="15.75" customHeight="1">
      <c r="A104" s="235"/>
      <c r="B104" s="43"/>
    </row>
    <row r="105" spans="1:2" ht="15.75" customHeight="1">
      <c r="A105" s="235"/>
      <c r="B105" s="43"/>
    </row>
    <row r="106" spans="1:2" ht="15.75" customHeight="1">
      <c r="A106" s="235"/>
      <c r="B106" s="43"/>
    </row>
    <row r="107" spans="1:2" ht="15.75" customHeight="1">
      <c r="A107" s="235"/>
      <c r="B107" s="43"/>
    </row>
    <row r="108" spans="1:2" ht="15.75" customHeight="1">
      <c r="A108" s="235"/>
      <c r="B108" s="43"/>
    </row>
    <row r="109" spans="1:2" ht="15.75" customHeight="1">
      <c r="A109" s="235"/>
      <c r="B109" s="43"/>
    </row>
    <row r="110" spans="1:2" ht="15.75" customHeight="1">
      <c r="A110" s="235"/>
      <c r="B110" s="43"/>
    </row>
    <row r="111" spans="1:2" ht="15.75" customHeight="1">
      <c r="A111" s="235"/>
      <c r="B111" s="43"/>
    </row>
    <row r="112" spans="1:2" ht="15.75" customHeight="1">
      <c r="A112" s="235"/>
      <c r="B112" s="43"/>
    </row>
    <row r="113" spans="1:2" ht="15.75" customHeight="1">
      <c r="A113" s="235"/>
      <c r="B113" s="43"/>
    </row>
    <row r="114" spans="1:2" ht="15.75" customHeight="1">
      <c r="A114" s="235"/>
      <c r="B114" s="43"/>
    </row>
    <row r="115" spans="1:2" ht="15.75" customHeight="1">
      <c r="A115" s="235"/>
      <c r="B115" s="43"/>
    </row>
    <row r="116" spans="1:2" ht="15.75" customHeight="1">
      <c r="A116" s="235"/>
      <c r="B116" s="43"/>
    </row>
    <row r="117" spans="1:2" ht="15.75" customHeight="1">
      <c r="A117" s="235"/>
      <c r="B117" s="43"/>
    </row>
    <row r="118" spans="1:2" ht="15.75" customHeight="1">
      <c r="A118" s="235"/>
      <c r="B118" s="43"/>
    </row>
    <row r="119" spans="1:2" ht="15.75" customHeight="1">
      <c r="A119" s="235"/>
      <c r="B119" s="43"/>
    </row>
    <row r="120" spans="1:2" ht="15.75" customHeight="1">
      <c r="A120" s="235"/>
      <c r="B120" s="43"/>
    </row>
    <row r="121" spans="1:2" ht="15.75" customHeight="1">
      <c r="A121" s="235"/>
      <c r="B121" s="43"/>
    </row>
    <row r="122" spans="1:2" ht="15.75" customHeight="1">
      <c r="A122" s="235"/>
      <c r="B122" s="43"/>
    </row>
    <row r="123" spans="1:2" ht="15.75" customHeight="1">
      <c r="A123" s="235"/>
      <c r="B123" s="43"/>
    </row>
    <row r="124" spans="1:2" ht="15.75" customHeight="1">
      <c r="A124" s="235"/>
      <c r="B124" s="43"/>
    </row>
    <row r="125" spans="1:2" ht="15.75" customHeight="1">
      <c r="A125" s="235"/>
      <c r="B125" s="43"/>
    </row>
    <row r="126" spans="1:2" ht="15.75" customHeight="1">
      <c r="A126" s="235"/>
      <c r="B126" s="43"/>
    </row>
    <row r="127" spans="1:2" ht="15.75" customHeight="1">
      <c r="A127" s="235"/>
      <c r="B127" s="43"/>
    </row>
    <row r="128" spans="1:2" ht="15.75" customHeight="1">
      <c r="A128" s="235"/>
      <c r="B128" s="43"/>
    </row>
    <row r="129" spans="1:2" ht="15.75" customHeight="1">
      <c r="A129" s="235"/>
      <c r="B129" s="43"/>
    </row>
    <row r="130" spans="1:2" ht="15.75" customHeight="1">
      <c r="A130" s="235"/>
      <c r="B130" s="43"/>
    </row>
    <row r="131" spans="1:2" ht="15.75" customHeight="1">
      <c r="A131" s="235"/>
      <c r="B131" s="43"/>
    </row>
    <row r="132" spans="1:2" ht="15.75" customHeight="1">
      <c r="A132" s="235"/>
      <c r="B132" s="43"/>
    </row>
    <row r="133" spans="1:2" ht="15.75" customHeight="1">
      <c r="A133" s="235"/>
      <c r="B133" s="43"/>
    </row>
    <row r="134" spans="1:2" ht="15.75" customHeight="1">
      <c r="A134" s="235"/>
      <c r="B134" s="43"/>
    </row>
    <row r="135" spans="1:2" ht="15.75" customHeight="1">
      <c r="A135" s="235"/>
      <c r="B135" s="43"/>
    </row>
    <row r="136" spans="1:2" ht="15.75" customHeight="1">
      <c r="A136" s="235"/>
      <c r="B136" s="43"/>
    </row>
    <row r="137" spans="1:2" ht="15.75" customHeight="1">
      <c r="A137" s="235"/>
      <c r="B137" s="43"/>
    </row>
    <row r="138" spans="1:2" ht="15.75" customHeight="1">
      <c r="A138" s="235"/>
      <c r="B138" s="43"/>
    </row>
    <row r="139" spans="1:2" ht="15.75" customHeight="1">
      <c r="A139" s="235"/>
      <c r="B139" s="43"/>
    </row>
    <row r="140" spans="1:2" ht="15.75" customHeight="1">
      <c r="A140" s="235"/>
      <c r="B140" s="43"/>
    </row>
    <row r="141" spans="1:2" ht="15.75" customHeight="1">
      <c r="A141" s="235"/>
      <c r="B141" s="43"/>
    </row>
    <row r="142" spans="1:2" ht="15.75" customHeight="1">
      <c r="A142" s="235"/>
      <c r="B142" s="43"/>
    </row>
    <row r="143" spans="1:2" ht="15.75" customHeight="1">
      <c r="A143" s="235"/>
      <c r="B143" s="43"/>
    </row>
    <row r="144" spans="1:2" ht="15.75" customHeight="1">
      <c r="A144" s="235"/>
      <c r="B144" s="43"/>
    </row>
    <row r="145" spans="1:2" ht="15.75" customHeight="1">
      <c r="A145" s="235"/>
      <c r="B145" s="43"/>
    </row>
    <row r="146" spans="1:2" ht="15.75" customHeight="1">
      <c r="A146" s="235"/>
      <c r="B146" s="43"/>
    </row>
    <row r="147" spans="1:2" ht="15.75" customHeight="1">
      <c r="A147" s="235"/>
      <c r="B147" s="43"/>
    </row>
    <row r="148" spans="1:2" ht="15.75" customHeight="1">
      <c r="A148" s="235"/>
      <c r="B148" s="43"/>
    </row>
    <row r="149" spans="1:2" ht="15.75" customHeight="1">
      <c r="A149" s="235"/>
      <c r="B149" s="43"/>
    </row>
    <row r="150" spans="1:2" ht="15.75" customHeight="1">
      <c r="A150" s="235"/>
      <c r="B150" s="43"/>
    </row>
    <row r="151" spans="1:2" ht="15.75" customHeight="1">
      <c r="A151" s="235"/>
      <c r="B151" s="43"/>
    </row>
    <row r="152" spans="1:2" ht="15.75" customHeight="1">
      <c r="A152" s="235"/>
      <c r="B152" s="43"/>
    </row>
    <row r="153" spans="1:2" ht="15.75" customHeight="1">
      <c r="A153" s="235"/>
      <c r="B153" s="43"/>
    </row>
    <row r="154" spans="1:2" ht="15.75" customHeight="1">
      <c r="A154" s="235"/>
      <c r="B154" s="43"/>
    </row>
    <row r="155" spans="1:2" ht="15.75" customHeight="1">
      <c r="A155" s="235"/>
      <c r="B155" s="43"/>
    </row>
    <row r="156" spans="1:2" ht="15.75" customHeight="1">
      <c r="A156" s="235"/>
      <c r="B156" s="43"/>
    </row>
    <row r="157" spans="1:2" ht="15.75" customHeight="1">
      <c r="A157" s="235"/>
      <c r="B157" s="43"/>
    </row>
    <row r="158" spans="1:2" ht="15.75" customHeight="1">
      <c r="A158" s="235"/>
      <c r="B158" s="43"/>
    </row>
    <row r="159" spans="1:2" ht="15.75" customHeight="1">
      <c r="A159" s="235"/>
      <c r="B159" s="43"/>
    </row>
    <row r="160" spans="1:2" ht="15.75" customHeight="1">
      <c r="A160" s="235"/>
      <c r="B160" s="43"/>
    </row>
    <row r="161" spans="1:2" ht="15.75" customHeight="1">
      <c r="A161" s="235"/>
      <c r="B161" s="43"/>
    </row>
    <row r="162" spans="1:2" ht="15.75" customHeight="1">
      <c r="A162" s="235"/>
      <c r="B162" s="43"/>
    </row>
    <row r="163" spans="1:2" ht="15.75" customHeight="1">
      <c r="A163" s="235"/>
      <c r="B163" s="43"/>
    </row>
    <row r="164" spans="1:2" ht="15.75" customHeight="1">
      <c r="A164" s="235"/>
      <c r="B164" s="43"/>
    </row>
    <row r="165" spans="1:2" ht="15.75" customHeight="1">
      <c r="A165" s="235"/>
      <c r="B165" s="43"/>
    </row>
    <row r="166" spans="1:2" ht="15.75" customHeight="1">
      <c r="A166" s="235"/>
      <c r="B166" s="43"/>
    </row>
    <row r="167" spans="1:2" ht="15.75" customHeight="1">
      <c r="A167" s="235"/>
      <c r="B167" s="43"/>
    </row>
    <row r="168" spans="1:2" ht="15.75" customHeight="1">
      <c r="A168" s="235"/>
      <c r="B168" s="43"/>
    </row>
    <row r="169" spans="1:2" ht="15.75" customHeight="1">
      <c r="A169" s="235"/>
      <c r="B169" s="43"/>
    </row>
    <row r="170" spans="1:2" ht="15.75" customHeight="1">
      <c r="A170" s="235"/>
      <c r="B170" s="43"/>
    </row>
    <row r="171" spans="1:2" ht="15.75" customHeight="1">
      <c r="A171" s="235"/>
      <c r="B171" s="43"/>
    </row>
    <row r="172" spans="1:2" ht="15.75" customHeight="1">
      <c r="A172" s="235"/>
      <c r="B172" s="43"/>
    </row>
    <row r="173" spans="1:2" ht="15.75" customHeight="1">
      <c r="A173" s="235"/>
      <c r="B173" s="43"/>
    </row>
    <row r="174" spans="1:2" ht="15.75" customHeight="1">
      <c r="A174" s="235"/>
      <c r="B174" s="43"/>
    </row>
    <row r="175" spans="1:2" ht="15.75" customHeight="1">
      <c r="A175" s="235"/>
      <c r="B175" s="43"/>
    </row>
    <row r="176" spans="1:2" ht="15.75" customHeight="1">
      <c r="A176" s="235"/>
      <c r="B176" s="43"/>
    </row>
    <row r="177" spans="1:2" ht="15.75" customHeight="1">
      <c r="A177" s="235"/>
      <c r="B177" s="43"/>
    </row>
    <row r="178" spans="1:2" ht="15.75" customHeight="1">
      <c r="A178" s="235"/>
      <c r="B178" s="43"/>
    </row>
    <row r="179" spans="1:2" ht="15.75" customHeight="1">
      <c r="A179" s="235"/>
      <c r="B179" s="43"/>
    </row>
    <row r="180" spans="1:2" ht="15.75" customHeight="1">
      <c r="A180" s="235"/>
      <c r="B180" s="43"/>
    </row>
    <row r="181" spans="1:2" ht="15.75" customHeight="1">
      <c r="A181" s="235"/>
      <c r="B181" s="43"/>
    </row>
    <row r="182" spans="1:2" ht="15.75" customHeight="1">
      <c r="A182" s="235"/>
      <c r="B182" s="43"/>
    </row>
    <row r="183" spans="1:2" ht="15.75" customHeight="1">
      <c r="A183" s="235"/>
      <c r="B183" s="43"/>
    </row>
    <row r="184" spans="1:2" ht="15.75" customHeight="1">
      <c r="A184" s="235"/>
      <c r="B184" s="43"/>
    </row>
    <row r="185" spans="1:2" ht="15.75" customHeight="1">
      <c r="A185" s="235"/>
      <c r="B185" s="43"/>
    </row>
    <row r="186" spans="1:2" ht="15.75" customHeight="1">
      <c r="A186" s="235"/>
      <c r="B186" s="43"/>
    </row>
    <row r="187" spans="1:2" ht="15.75" customHeight="1">
      <c r="A187" s="235"/>
      <c r="B187" s="43"/>
    </row>
    <row r="188" spans="1:2" ht="15.75" customHeight="1">
      <c r="A188" s="235"/>
      <c r="B188" s="43"/>
    </row>
    <row r="189" spans="1:2" ht="15.75" customHeight="1">
      <c r="A189" s="235"/>
      <c r="B189" s="43"/>
    </row>
    <row r="190" spans="1:2" ht="15.75" customHeight="1">
      <c r="A190" s="235"/>
      <c r="B190" s="43"/>
    </row>
    <row r="191" spans="1:2" ht="15.75" customHeight="1">
      <c r="A191" s="235"/>
      <c r="B191" s="43"/>
    </row>
    <row r="192" spans="1:2" ht="15.75" customHeight="1">
      <c r="A192" s="235"/>
      <c r="B192" s="43"/>
    </row>
    <row r="193" spans="1:2" ht="15.75" customHeight="1">
      <c r="A193" s="235"/>
      <c r="B193" s="43"/>
    </row>
    <row r="194" spans="1:2" ht="15.75" customHeight="1">
      <c r="A194" s="235"/>
      <c r="B194" s="43"/>
    </row>
    <row r="195" spans="1:2" ht="15.75" customHeight="1">
      <c r="A195" s="235"/>
      <c r="B195" s="43"/>
    </row>
    <row r="196" spans="1:2" ht="15.75" customHeight="1">
      <c r="A196" s="235"/>
      <c r="B196" s="43"/>
    </row>
    <row r="197" spans="1:2" ht="15.75" customHeight="1">
      <c r="A197" s="235"/>
      <c r="B197" s="43"/>
    </row>
    <row r="198" spans="1:2" ht="15.75" customHeight="1">
      <c r="A198" s="235"/>
      <c r="B198" s="43"/>
    </row>
    <row r="199" spans="1:2" ht="15.75" customHeight="1">
      <c r="A199" s="235"/>
      <c r="B199" s="43"/>
    </row>
    <row r="200" spans="1:2" ht="15.75" customHeight="1">
      <c r="A200" s="235"/>
      <c r="B200" s="43"/>
    </row>
    <row r="201" spans="1:2" ht="15.75" customHeight="1">
      <c r="A201" s="235"/>
      <c r="B201" s="43"/>
    </row>
    <row r="202" spans="1:2" ht="15.75" customHeight="1">
      <c r="A202" s="235"/>
      <c r="B202" s="43"/>
    </row>
    <row r="203" spans="1:2" ht="15.75" customHeight="1">
      <c r="A203" s="235"/>
      <c r="B203" s="43"/>
    </row>
    <row r="204" spans="1:2" ht="15.75" customHeight="1">
      <c r="A204" s="235"/>
      <c r="B204" s="43"/>
    </row>
    <row r="205" spans="1:2" ht="15.75" customHeight="1">
      <c r="A205" s="235"/>
      <c r="B205" s="43"/>
    </row>
    <row r="206" spans="1:2" ht="15.75" customHeight="1">
      <c r="A206" s="235"/>
      <c r="B206" s="43"/>
    </row>
    <row r="207" spans="1:2" ht="15.75" customHeight="1">
      <c r="A207" s="235"/>
      <c r="B207" s="43"/>
    </row>
    <row r="208" spans="1:2" ht="15.75" customHeight="1">
      <c r="A208" s="235"/>
      <c r="B208" s="43"/>
    </row>
    <row r="209" spans="1:2" ht="15.75" customHeight="1">
      <c r="A209" s="235"/>
      <c r="B209" s="43"/>
    </row>
    <row r="210" spans="1:2" ht="15.75" customHeight="1">
      <c r="A210" s="235"/>
      <c r="B210" s="43"/>
    </row>
    <row r="211" spans="1:2" ht="15.75" customHeight="1">
      <c r="A211" s="235"/>
      <c r="B211" s="43"/>
    </row>
    <row r="212" spans="1:2" ht="15.75" customHeight="1">
      <c r="A212" s="235"/>
      <c r="B212" s="43"/>
    </row>
    <row r="213" spans="1:2" ht="15.75" customHeight="1">
      <c r="A213" s="235"/>
      <c r="B213" s="43"/>
    </row>
    <row r="214" spans="1:2" ht="15.75" customHeight="1">
      <c r="A214" s="235"/>
      <c r="B214" s="43"/>
    </row>
    <row r="215" spans="1:2" ht="15.75" customHeight="1">
      <c r="A215" s="235"/>
      <c r="B215" s="43"/>
    </row>
    <row r="216" spans="1:2" ht="15.75" customHeight="1">
      <c r="A216" s="235"/>
      <c r="B216" s="43"/>
    </row>
    <row r="217" spans="1:2" ht="15.75" customHeight="1">
      <c r="A217" s="235"/>
      <c r="B217" s="43"/>
    </row>
    <row r="218" spans="1:2" ht="15.75" customHeight="1">
      <c r="A218" s="235"/>
      <c r="B218" s="43"/>
    </row>
    <row r="219" spans="1:2" ht="15.75" customHeight="1">
      <c r="A219" s="235"/>
      <c r="B219" s="43"/>
    </row>
    <row r="220" spans="1:2" ht="15.75" customHeight="1">
      <c r="A220" s="235"/>
      <c r="B220" s="43"/>
    </row>
    <row r="221" spans="1:2" ht="15.75" customHeight="1">
      <c r="A221" s="235"/>
      <c r="B221" s="43"/>
    </row>
    <row r="222" spans="1:2" ht="15.75" customHeight="1">
      <c r="A222" s="235"/>
      <c r="B222" s="43"/>
    </row>
    <row r="223" spans="1:2" ht="15.75" customHeight="1">
      <c r="A223" s="235"/>
      <c r="B223" s="43"/>
    </row>
    <row r="224" spans="1:2" ht="15.75" customHeight="1">
      <c r="A224" s="235"/>
      <c r="B224" s="43"/>
    </row>
    <row r="225" spans="1:2" ht="15.75" customHeight="1">
      <c r="A225" s="235"/>
      <c r="B225" s="43"/>
    </row>
    <row r="226" spans="1:2" ht="15.75" customHeight="1">
      <c r="A226" s="235"/>
      <c r="B226" s="43"/>
    </row>
    <row r="227" spans="1:2" ht="15.75" customHeight="1">
      <c r="A227" s="235"/>
      <c r="B227" s="43"/>
    </row>
    <row r="228" spans="1:2" ht="15.75" customHeight="1">
      <c r="A228" s="235"/>
      <c r="B228" s="43"/>
    </row>
    <row r="229" spans="1:2" ht="15.75" customHeight="1">
      <c r="A229" s="235"/>
      <c r="B229" s="43"/>
    </row>
    <row r="230" spans="1:2" ht="15.75" customHeight="1">
      <c r="A230" s="235"/>
      <c r="B230" s="43"/>
    </row>
    <row r="231" spans="1:2" ht="15.75" customHeight="1">
      <c r="A231" s="235"/>
      <c r="B231" s="43"/>
    </row>
    <row r="232" spans="1:2" ht="15.75" customHeight="1">
      <c r="A232" s="235"/>
      <c r="B232" s="43"/>
    </row>
    <row r="233" spans="1:2" ht="15.75" customHeight="1">
      <c r="A233" s="235"/>
      <c r="B233" s="43"/>
    </row>
    <row r="234" spans="1:2" ht="15.75" customHeight="1">
      <c r="A234" s="235"/>
      <c r="B234" s="43"/>
    </row>
    <row r="235" spans="1:2" ht="15.75" customHeight="1">
      <c r="A235" s="235"/>
      <c r="B235" s="43"/>
    </row>
    <row r="236" spans="1:2" ht="15.75" customHeight="1">
      <c r="A236" s="235"/>
      <c r="B236" s="43"/>
    </row>
    <row r="237" spans="1:2" ht="15.75" customHeight="1">
      <c r="A237" s="235"/>
      <c r="B237" s="43"/>
    </row>
    <row r="238" spans="1:2" ht="15.75" customHeight="1">
      <c r="A238" s="235"/>
      <c r="B238" s="43"/>
    </row>
    <row r="239" spans="1:2" ht="15.75" customHeight="1">
      <c r="A239" s="235"/>
      <c r="B239" s="43"/>
    </row>
    <row r="240" spans="1:2" ht="15.75" customHeight="1">
      <c r="A240" s="235"/>
      <c r="B240" s="43"/>
    </row>
    <row r="241" spans="1:2" ht="15.75" customHeight="1">
      <c r="A241" s="235"/>
      <c r="B241" s="43"/>
    </row>
    <row r="242" spans="1:2" ht="15.75" customHeight="1">
      <c r="A242" s="235"/>
      <c r="B242" s="43"/>
    </row>
    <row r="243" spans="1:2" ht="15.75" customHeight="1">
      <c r="A243" s="235"/>
      <c r="B243" s="43"/>
    </row>
    <row r="244" spans="1:2" ht="15.75" customHeight="1">
      <c r="A244" s="235"/>
      <c r="B244" s="43"/>
    </row>
    <row r="245" spans="1:2" ht="15.75" customHeight="1">
      <c r="A245" s="235"/>
      <c r="B245" s="43"/>
    </row>
    <row r="246" spans="1:2" ht="15.75" customHeight="1">
      <c r="A246" s="235"/>
      <c r="B246" s="43"/>
    </row>
    <row r="247" spans="1:2" ht="15.75" customHeight="1">
      <c r="A247" s="235"/>
      <c r="B247" s="43"/>
    </row>
    <row r="248" spans="1:2" ht="15.75" customHeight="1">
      <c r="A248" s="235"/>
      <c r="B248" s="43"/>
    </row>
    <row r="249" spans="1:2" ht="15.75" customHeight="1">
      <c r="A249" s="235"/>
      <c r="B249" s="43"/>
    </row>
    <row r="250" spans="1:2" ht="15.75" customHeight="1">
      <c r="A250" s="235"/>
      <c r="B250" s="43"/>
    </row>
    <row r="251" spans="1:2" ht="15.75" customHeight="1">
      <c r="A251" s="235"/>
      <c r="B251" s="43"/>
    </row>
    <row r="252" spans="1:2" ht="15.75" customHeight="1">
      <c r="A252" s="235"/>
      <c r="B252" s="43"/>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4"/>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4.7109375" customWidth="1"/>
    <col min="5" max="5" width="76.7109375" customWidth="1"/>
    <col min="6" max="6" width="14.42578125" customWidth="1"/>
  </cols>
  <sheetData>
    <row r="1" spans="1:26" ht="15.75">
      <c r="A1" s="24" t="s">
        <v>47</v>
      </c>
      <c r="B1" s="188" t="s">
        <v>306</v>
      </c>
      <c r="C1" s="25" t="s">
        <v>1712</v>
      </c>
      <c r="D1" s="87" t="s">
        <v>2015</v>
      </c>
      <c r="E1" s="25" t="s">
        <v>1713</v>
      </c>
    </row>
    <row r="2" spans="1:26" ht="15.75">
      <c r="A2" s="193" t="s">
        <v>58</v>
      </c>
      <c r="B2" s="194" t="str">
        <f>VLOOKUP(A2,ProcessDefinitionsTab,2,FALSE)</f>
        <v>Identity Domain General</v>
      </c>
      <c r="C2" s="195"/>
      <c r="D2" s="196"/>
      <c r="E2" s="195"/>
      <c r="F2" s="203"/>
      <c r="G2" s="203"/>
      <c r="H2" s="203"/>
      <c r="I2" s="203"/>
      <c r="J2" s="203"/>
      <c r="K2" s="203"/>
      <c r="L2" s="203"/>
      <c r="M2" s="203"/>
      <c r="N2" s="203"/>
      <c r="O2" s="203"/>
      <c r="P2" s="203"/>
      <c r="Q2" s="203"/>
      <c r="R2" s="203"/>
      <c r="S2" s="203"/>
      <c r="T2" s="203"/>
      <c r="U2" s="203"/>
      <c r="V2" s="203"/>
      <c r="W2" s="203"/>
      <c r="X2" s="203"/>
      <c r="Y2" s="203"/>
    </row>
    <row r="3" spans="1:26" ht="63">
      <c r="A3" s="24"/>
      <c r="B3" s="29" t="s">
        <v>38</v>
      </c>
      <c r="C3" s="29" t="s">
        <v>2016</v>
      </c>
      <c r="D3" s="180" t="s">
        <v>2017</v>
      </c>
      <c r="E3" s="29" t="s">
        <v>2018</v>
      </c>
    </row>
    <row r="4" spans="1:26" ht="63">
      <c r="A4" s="24"/>
      <c r="B4" s="25"/>
      <c r="C4" s="29" t="s">
        <v>2019</v>
      </c>
      <c r="D4" s="180" t="s">
        <v>2017</v>
      </c>
      <c r="E4" s="29" t="s">
        <v>2020</v>
      </c>
    </row>
    <row r="5" spans="1:26" ht="47.25">
      <c r="A5" s="24"/>
      <c r="B5" s="25"/>
      <c r="C5" s="29" t="s">
        <v>2021</v>
      </c>
      <c r="D5" s="180" t="s">
        <v>2017</v>
      </c>
      <c r="E5" s="29" t="s">
        <v>2022</v>
      </c>
    </row>
    <row r="6" spans="1:26" ht="47.25">
      <c r="A6" s="24"/>
      <c r="B6" s="25"/>
      <c r="C6" s="29" t="s">
        <v>2023</v>
      </c>
      <c r="D6" s="180" t="s">
        <v>2017</v>
      </c>
      <c r="E6" s="29" t="s">
        <v>2024</v>
      </c>
    </row>
    <row r="7" spans="1:26" ht="94.5">
      <c r="A7" s="24"/>
      <c r="B7" s="25"/>
      <c r="C7" s="29" t="s">
        <v>2025</v>
      </c>
      <c r="D7" s="180" t="s">
        <v>2017</v>
      </c>
      <c r="E7" s="29" t="s">
        <v>2026</v>
      </c>
    </row>
    <row r="8" spans="1:26" ht="47.25">
      <c r="A8" s="24"/>
      <c r="B8" s="25"/>
      <c r="C8" s="29" t="s">
        <v>2027</v>
      </c>
      <c r="D8" s="180" t="s">
        <v>2017</v>
      </c>
      <c r="E8" s="29" t="s">
        <v>2028</v>
      </c>
    </row>
    <row r="9" spans="1:26" ht="47.25">
      <c r="A9" s="24"/>
      <c r="B9" s="25"/>
      <c r="C9" s="29" t="s">
        <v>2029</v>
      </c>
      <c r="D9" s="180" t="s">
        <v>2017</v>
      </c>
      <c r="E9" s="29" t="s">
        <v>2030</v>
      </c>
    </row>
    <row r="10" spans="1:26" ht="15.75">
      <c r="A10" s="24"/>
      <c r="B10" s="25"/>
      <c r="C10" s="29" t="s">
        <v>2031</v>
      </c>
      <c r="D10" s="180" t="s">
        <v>2017</v>
      </c>
      <c r="E10" s="125"/>
    </row>
    <row r="11" spans="1:26" ht="47.25">
      <c r="A11" s="24"/>
      <c r="B11" s="25"/>
      <c r="C11" s="29" t="s">
        <v>2032</v>
      </c>
      <c r="D11" s="180" t="s">
        <v>2017</v>
      </c>
      <c r="E11" s="29" t="s">
        <v>2033</v>
      </c>
    </row>
    <row r="12" spans="1:26" ht="15.75">
      <c r="A12" s="236" t="s">
        <v>87</v>
      </c>
      <c r="B12" s="194" t="str">
        <f>VLOOKUP(A12,ProcessDefinitionsTab,2,FALSE)</f>
        <v>Identity Resolution</v>
      </c>
      <c r="C12" s="195"/>
      <c r="D12" s="196"/>
      <c r="E12" s="195"/>
      <c r="F12" s="203"/>
      <c r="G12" s="203"/>
      <c r="H12" s="203"/>
      <c r="I12" s="203"/>
      <c r="J12" s="203"/>
      <c r="K12" s="203"/>
      <c r="L12" s="203"/>
      <c r="M12" s="203"/>
      <c r="N12" s="203"/>
      <c r="O12" s="203"/>
      <c r="P12" s="203"/>
      <c r="Q12" s="203"/>
      <c r="R12" s="203"/>
      <c r="S12" s="203"/>
      <c r="T12" s="203"/>
      <c r="U12" s="203"/>
      <c r="V12" s="203"/>
      <c r="W12" s="203"/>
      <c r="X12" s="203"/>
      <c r="Y12" s="203"/>
    </row>
    <row r="13" spans="1:26" ht="47.25">
      <c r="A13" s="24"/>
      <c r="B13" s="29" t="str">
        <f>VLOOKUP(A12,ProcessDefinitionsTab,3,FALSE)</f>
        <v xml:space="preserve">Identity Resolution is the process of establishing the uniqueness of a Subject within a program/service population through the use of identity information. </v>
      </c>
      <c r="C13" s="29" t="s">
        <v>38</v>
      </c>
      <c r="D13" s="180" t="s">
        <v>38</v>
      </c>
      <c r="E13" s="29" t="s">
        <v>38</v>
      </c>
    </row>
    <row r="14" spans="1:26" ht="15.75">
      <c r="A14" s="24"/>
      <c r="B14" s="29"/>
      <c r="C14" s="29" t="s">
        <v>2034</v>
      </c>
      <c r="D14" s="180" t="s">
        <v>2017</v>
      </c>
      <c r="E14" s="29" t="s">
        <v>2035</v>
      </c>
      <c r="F14" s="1"/>
      <c r="G14" s="1"/>
      <c r="H14" s="1"/>
      <c r="I14" s="1"/>
      <c r="J14" s="1"/>
      <c r="K14" s="1"/>
      <c r="L14" s="1"/>
      <c r="M14" s="1"/>
      <c r="N14" s="1"/>
      <c r="O14" s="1"/>
      <c r="P14" s="1"/>
      <c r="Q14" s="1"/>
      <c r="R14" s="1"/>
      <c r="S14" s="1"/>
      <c r="T14" s="1"/>
      <c r="U14" s="1"/>
      <c r="V14" s="1"/>
      <c r="W14" s="1"/>
      <c r="X14" s="1"/>
      <c r="Y14" s="1"/>
      <c r="Z14" s="1"/>
    </row>
    <row r="15" spans="1:26" ht="15.75">
      <c r="A15" s="236" t="s">
        <v>81</v>
      </c>
      <c r="B15" s="194" t="str">
        <f>VLOOKUP(A15,ProcessDefinitionsTab,2,FALSE)</f>
        <v>Identity Information Validation</v>
      </c>
      <c r="C15" s="195"/>
      <c r="D15" s="196"/>
      <c r="E15" s="195"/>
      <c r="F15" s="203"/>
      <c r="G15" s="203"/>
      <c r="H15" s="203"/>
      <c r="I15" s="203"/>
      <c r="J15" s="203"/>
      <c r="K15" s="203"/>
      <c r="L15" s="203"/>
      <c r="M15" s="203"/>
      <c r="N15" s="203"/>
      <c r="O15" s="203"/>
      <c r="P15" s="203"/>
      <c r="Q15" s="203"/>
      <c r="R15" s="203"/>
      <c r="S15" s="203"/>
      <c r="T15" s="203"/>
      <c r="U15" s="203"/>
      <c r="V15" s="203"/>
      <c r="W15" s="203"/>
      <c r="X15" s="203"/>
      <c r="Y15" s="203"/>
    </row>
    <row r="16" spans="1:26" ht="47.25">
      <c r="A16" s="24"/>
      <c r="B16" s="29" t="str">
        <f>VLOOKUP(A15,ProcessDefinitionsTab,3,FALSE)</f>
        <v xml:space="preserve">Identity Information Validation is the process of confirming the accuracy of identity information about a Subject as established by the Issuer. </v>
      </c>
      <c r="C16" s="125"/>
      <c r="D16" s="125"/>
      <c r="E16" s="125"/>
    </row>
    <row r="17" spans="1:25" ht="31.5">
      <c r="A17" s="24"/>
      <c r="B17" s="29"/>
      <c r="C17" s="29" t="s">
        <v>2036</v>
      </c>
      <c r="D17" s="180" t="s">
        <v>2037</v>
      </c>
      <c r="E17" s="29" t="s">
        <v>2038</v>
      </c>
    </row>
    <row r="18" spans="1:25" ht="110.25">
      <c r="A18" s="219"/>
      <c r="B18" s="220"/>
      <c r="C18" s="29" t="s">
        <v>2039</v>
      </c>
      <c r="D18" s="180" t="s">
        <v>2040</v>
      </c>
      <c r="E18" s="29" t="s">
        <v>2041</v>
      </c>
    </row>
    <row r="19" spans="1:25" ht="110.25">
      <c r="A19" s="219"/>
      <c r="B19" s="220"/>
      <c r="C19" s="29" t="s">
        <v>2042</v>
      </c>
      <c r="D19" s="180" t="s">
        <v>2040</v>
      </c>
      <c r="E19" s="29" t="s">
        <v>2043</v>
      </c>
    </row>
    <row r="20" spans="1:25" ht="128.25" customHeight="1">
      <c r="A20" s="219"/>
      <c r="B20" s="220"/>
      <c r="C20" s="29" t="s">
        <v>2044</v>
      </c>
      <c r="D20" s="180" t="s">
        <v>2045</v>
      </c>
      <c r="E20" s="29" t="s">
        <v>2046</v>
      </c>
    </row>
    <row r="21" spans="1:25" ht="126">
      <c r="A21" s="219"/>
      <c r="B21" s="220"/>
      <c r="C21" s="29" t="s">
        <v>2047</v>
      </c>
      <c r="D21" s="180" t="s">
        <v>2045</v>
      </c>
      <c r="E21" s="29" t="s">
        <v>2048</v>
      </c>
    </row>
    <row r="22" spans="1:25" ht="15.75">
      <c r="A22" s="236" t="s">
        <v>98</v>
      </c>
      <c r="B22" s="194" t="str">
        <f>VLOOKUP(A22,ProcessDefinitionsTab,2,FALSE)</f>
        <v>Identity Verification</v>
      </c>
      <c r="C22" s="195"/>
      <c r="D22" s="196"/>
      <c r="E22" s="195"/>
      <c r="F22" s="203"/>
      <c r="G22" s="203"/>
      <c r="H22" s="203"/>
      <c r="I22" s="203"/>
      <c r="J22" s="203"/>
      <c r="K22" s="203"/>
      <c r="L22" s="203"/>
      <c r="M22" s="203"/>
      <c r="N22" s="203"/>
      <c r="O22" s="203"/>
      <c r="P22" s="203"/>
      <c r="Q22" s="203"/>
      <c r="R22" s="203"/>
      <c r="S22" s="203"/>
      <c r="T22" s="203"/>
      <c r="U22" s="203"/>
      <c r="V22" s="203"/>
      <c r="W22" s="203"/>
      <c r="X22" s="203"/>
      <c r="Y22" s="203"/>
    </row>
    <row r="23" spans="1:25" ht="31.5">
      <c r="A23" s="24"/>
      <c r="B23" s="29" t="str">
        <f>VLOOKUP(A22,ProcessDefinitionsTab,3,FALSE)</f>
        <v>Identity Verification is the process of confirming that the identity information is under the control of the Subject.</v>
      </c>
      <c r="C23" s="125"/>
      <c r="D23" s="125"/>
      <c r="E23" s="125"/>
    </row>
    <row r="24" spans="1:25" ht="47.25">
      <c r="A24" s="24"/>
      <c r="B24" s="29"/>
      <c r="C24" s="29" t="s">
        <v>2049</v>
      </c>
      <c r="D24" s="180" t="s">
        <v>2037</v>
      </c>
      <c r="E24" s="29" t="s">
        <v>2050</v>
      </c>
    </row>
    <row r="25" spans="1:25" ht="111" customHeight="1">
      <c r="A25" s="24"/>
      <c r="B25" s="29"/>
      <c r="C25" s="29" t="s">
        <v>2051</v>
      </c>
      <c r="D25" s="180" t="s">
        <v>2040</v>
      </c>
      <c r="E25" s="29" t="s">
        <v>2052</v>
      </c>
    </row>
    <row r="26" spans="1:25" ht="78.75">
      <c r="A26" s="24"/>
      <c r="B26" s="29"/>
      <c r="C26" s="29" t="s">
        <v>2053</v>
      </c>
      <c r="D26" s="180" t="s">
        <v>2040</v>
      </c>
      <c r="E26" s="29" t="s">
        <v>2054</v>
      </c>
    </row>
    <row r="27" spans="1:25" ht="126">
      <c r="A27" s="24"/>
      <c r="B27" s="29"/>
      <c r="C27" s="29" t="s">
        <v>2055</v>
      </c>
      <c r="D27" s="180" t="s">
        <v>2040</v>
      </c>
      <c r="E27" s="29" t="s">
        <v>2056</v>
      </c>
    </row>
    <row r="28" spans="1:25" ht="126">
      <c r="A28" s="24"/>
      <c r="B28" s="29"/>
      <c r="C28" s="29" t="s">
        <v>2057</v>
      </c>
      <c r="D28" s="180" t="s">
        <v>2040</v>
      </c>
      <c r="E28" s="29" t="s">
        <v>2058</v>
      </c>
    </row>
    <row r="29" spans="1:25" ht="409.5">
      <c r="A29" s="24"/>
      <c r="B29" s="29"/>
      <c r="C29" s="29" t="s">
        <v>2059</v>
      </c>
      <c r="D29" s="180" t="s">
        <v>2045</v>
      </c>
      <c r="E29" s="29" t="s">
        <v>2060</v>
      </c>
    </row>
    <row r="30" spans="1:25" ht="63">
      <c r="A30" s="24"/>
      <c r="B30" s="29"/>
      <c r="C30" s="29" t="s">
        <v>2061</v>
      </c>
      <c r="D30" s="180" t="s">
        <v>2045</v>
      </c>
      <c r="E30" s="29" t="s">
        <v>2062</v>
      </c>
    </row>
    <row r="31" spans="1:25" ht="15.75">
      <c r="A31" s="237" t="s">
        <v>76</v>
      </c>
      <c r="B31" s="194" t="str">
        <f>VLOOKUP(A31,ProcessDefinitionsTab,2,FALSE)</f>
        <v>Identity Evidence Acceptance</v>
      </c>
      <c r="C31" s="195"/>
      <c r="D31" s="196"/>
      <c r="E31" s="195"/>
      <c r="F31" s="203"/>
      <c r="G31" s="203"/>
      <c r="H31" s="203"/>
      <c r="I31" s="203"/>
      <c r="J31" s="203"/>
      <c r="K31" s="203"/>
      <c r="L31" s="203"/>
      <c r="M31" s="203"/>
      <c r="N31" s="203"/>
      <c r="O31" s="203"/>
      <c r="P31" s="203"/>
      <c r="Q31" s="203"/>
      <c r="R31" s="203"/>
      <c r="S31" s="203"/>
      <c r="T31" s="203"/>
      <c r="U31" s="203"/>
      <c r="V31" s="203"/>
      <c r="W31" s="203"/>
      <c r="X31" s="203"/>
      <c r="Y31" s="203"/>
    </row>
    <row r="32" spans="1:25" ht="47.25">
      <c r="A32" s="24"/>
      <c r="B32" s="29" t="str">
        <f>VLOOKUP(A31,ProcessDefinitionsTab,3,FALSE)</f>
        <v>Identity Evidence Acceptance is the process of confirming that the evidence of identity presented (whether physical or electronic) is acceptable.</v>
      </c>
      <c r="C32" s="29"/>
      <c r="D32" s="180"/>
      <c r="E32" s="29"/>
    </row>
    <row r="33" spans="1:26" ht="31.5">
      <c r="A33" s="24"/>
      <c r="B33" s="29"/>
      <c r="C33" s="29" t="s">
        <v>2063</v>
      </c>
      <c r="D33" s="180" t="s">
        <v>2037</v>
      </c>
      <c r="E33" s="29" t="s">
        <v>2064</v>
      </c>
    </row>
    <row r="34" spans="1:26" ht="63">
      <c r="A34" s="24"/>
      <c r="B34" s="125"/>
      <c r="C34" s="29" t="s">
        <v>2065</v>
      </c>
      <c r="D34" s="180" t="s">
        <v>2037</v>
      </c>
      <c r="E34" s="29" t="s">
        <v>2066</v>
      </c>
    </row>
    <row r="35" spans="1:26" ht="94.5">
      <c r="A35" s="219"/>
      <c r="B35" s="220"/>
      <c r="C35" s="29" t="s">
        <v>2067</v>
      </c>
      <c r="D35" s="180" t="s">
        <v>2045</v>
      </c>
      <c r="E35" s="29" t="s">
        <v>2068</v>
      </c>
    </row>
    <row r="36" spans="1:26" ht="47.25">
      <c r="A36" s="24"/>
      <c r="B36" s="125"/>
      <c r="C36" s="29" t="s">
        <v>2069</v>
      </c>
      <c r="D36" s="180" t="s">
        <v>2037</v>
      </c>
      <c r="E36" s="29" t="s">
        <v>2070</v>
      </c>
    </row>
    <row r="37" spans="1:26" ht="157.5">
      <c r="A37" s="24"/>
      <c r="B37" s="29"/>
      <c r="C37" s="29" t="s">
        <v>2071</v>
      </c>
      <c r="D37" s="180" t="s">
        <v>2040</v>
      </c>
      <c r="E37" s="29" t="s">
        <v>2072</v>
      </c>
    </row>
    <row r="38" spans="1:26" ht="15.75">
      <c r="A38" s="236" t="s">
        <v>104</v>
      </c>
      <c r="B38" s="194" t="str">
        <f>VLOOKUP(A38,ProcessDefinitionsTab,2,FALSE)</f>
        <v>Identity Continuity</v>
      </c>
      <c r="C38" s="195"/>
      <c r="D38" s="196"/>
      <c r="E38" s="195"/>
      <c r="F38" s="203"/>
      <c r="G38" s="203"/>
      <c r="H38" s="203"/>
      <c r="I38" s="203"/>
      <c r="J38" s="203"/>
      <c r="K38" s="203"/>
      <c r="L38" s="203"/>
      <c r="M38" s="203"/>
      <c r="N38" s="203"/>
      <c r="O38" s="203"/>
      <c r="P38" s="203"/>
      <c r="Q38" s="203"/>
      <c r="R38" s="203"/>
      <c r="S38" s="203"/>
      <c r="T38" s="203"/>
      <c r="U38" s="203"/>
      <c r="V38" s="203"/>
      <c r="W38" s="203"/>
      <c r="X38" s="203"/>
      <c r="Y38" s="203"/>
    </row>
    <row r="39" spans="1:26" ht="79.5" customHeight="1">
      <c r="A39" s="24"/>
      <c r="B39" s="29"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9" t="s">
        <v>38</v>
      </c>
      <c r="D39" s="180" t="s">
        <v>38</v>
      </c>
      <c r="E39" s="29" t="s">
        <v>38</v>
      </c>
    </row>
    <row r="40" spans="1:26" ht="31.5">
      <c r="A40" s="24"/>
      <c r="B40" s="29"/>
      <c r="C40" s="29" t="s">
        <v>2073</v>
      </c>
      <c r="D40" s="180" t="s">
        <v>2037</v>
      </c>
      <c r="E40" s="29" t="s">
        <v>2074</v>
      </c>
    </row>
    <row r="41" spans="1:26" ht="15.75">
      <c r="A41" s="236" t="s">
        <v>116</v>
      </c>
      <c r="B41" s="194" t="str">
        <f>VLOOKUP(A41,ProcessDefinitionsTab,2,FALSE)</f>
        <v>Identity Linking</v>
      </c>
      <c r="C41" s="195"/>
      <c r="D41" s="196"/>
      <c r="E41" s="195"/>
      <c r="F41" s="203"/>
      <c r="G41" s="203"/>
      <c r="H41" s="203"/>
      <c r="I41" s="203"/>
      <c r="J41" s="203"/>
      <c r="K41" s="203"/>
      <c r="L41" s="203"/>
      <c r="M41" s="203"/>
      <c r="N41" s="203"/>
      <c r="O41" s="203"/>
      <c r="P41" s="203"/>
      <c r="Q41" s="203"/>
      <c r="R41" s="203"/>
      <c r="S41" s="203"/>
      <c r="T41" s="203"/>
      <c r="U41" s="203"/>
      <c r="V41" s="203"/>
      <c r="W41" s="203"/>
      <c r="X41" s="203"/>
      <c r="Y41" s="203"/>
    </row>
    <row r="42" spans="1:26" ht="31.5">
      <c r="A42" s="24"/>
      <c r="B42" s="29" t="str">
        <f>VLOOKUP(A41,ProcessDefinitionsTab,3,FALSE)</f>
        <v>Identity Linking is the process of mapping one or more assigned identifiers to a Subject.</v>
      </c>
      <c r="C42" s="29" t="s">
        <v>38</v>
      </c>
      <c r="D42" s="180" t="s">
        <v>38</v>
      </c>
      <c r="E42" s="29" t="s">
        <v>38</v>
      </c>
    </row>
    <row r="43" spans="1:26" ht="47.25">
      <c r="A43" s="24"/>
      <c r="B43" s="29"/>
      <c r="C43" s="29" t="s">
        <v>2075</v>
      </c>
      <c r="D43" s="180"/>
      <c r="E43" s="29" t="s">
        <v>2076</v>
      </c>
      <c r="F43" s="1"/>
      <c r="G43" s="1"/>
      <c r="H43" s="1"/>
      <c r="I43" s="1"/>
      <c r="J43" s="1"/>
      <c r="K43" s="1"/>
      <c r="L43" s="1"/>
      <c r="M43" s="1"/>
      <c r="N43" s="1"/>
      <c r="O43" s="1"/>
      <c r="P43" s="1"/>
      <c r="Q43" s="1"/>
      <c r="R43" s="1"/>
      <c r="S43" s="1"/>
      <c r="T43" s="1"/>
      <c r="U43" s="1"/>
      <c r="V43" s="1"/>
      <c r="W43" s="1"/>
      <c r="X43" s="1"/>
      <c r="Y43" s="1"/>
      <c r="Z43" s="1"/>
    </row>
    <row r="44" spans="1:26" ht="63">
      <c r="A44" s="24"/>
      <c r="B44" s="29"/>
      <c r="C44" s="29" t="s">
        <v>2077</v>
      </c>
      <c r="D44" s="180"/>
      <c r="E44" s="29" t="s">
        <v>2078</v>
      </c>
    </row>
    <row r="45" spans="1:26" ht="31.5">
      <c r="A45" s="24"/>
      <c r="B45" s="29"/>
      <c r="C45" s="29" t="s">
        <v>2079</v>
      </c>
      <c r="D45" s="180" t="s">
        <v>2037</v>
      </c>
      <c r="E45" s="29" t="s">
        <v>2080</v>
      </c>
    </row>
    <row r="46" spans="1:26" ht="31.5">
      <c r="A46" s="24"/>
      <c r="B46" s="29"/>
      <c r="C46" s="29" t="s">
        <v>2081</v>
      </c>
      <c r="D46" s="180" t="s">
        <v>2037</v>
      </c>
      <c r="E46" s="29" t="s">
        <v>2082</v>
      </c>
    </row>
    <row r="47" spans="1:26" ht="31.5">
      <c r="A47" s="24"/>
      <c r="B47" s="29"/>
      <c r="C47" s="29" t="s">
        <v>2083</v>
      </c>
      <c r="D47" s="180" t="s">
        <v>2037</v>
      </c>
      <c r="E47" s="29" t="s">
        <v>2084</v>
      </c>
    </row>
    <row r="48" spans="1:26" ht="31.5">
      <c r="A48" s="24"/>
      <c r="B48" s="29"/>
      <c r="C48" s="29" t="s">
        <v>2085</v>
      </c>
      <c r="D48" s="180" t="s">
        <v>2040</v>
      </c>
      <c r="E48" s="29" t="s">
        <v>2086</v>
      </c>
    </row>
    <row r="49" spans="1:26" ht="47.25">
      <c r="A49" s="24"/>
      <c r="B49" s="29"/>
      <c r="C49" s="29" t="s">
        <v>2087</v>
      </c>
      <c r="D49" s="180" t="s">
        <v>2040</v>
      </c>
      <c r="E49" s="29" t="s">
        <v>2088</v>
      </c>
    </row>
    <row r="50" spans="1:26" ht="31.5">
      <c r="A50" s="24"/>
      <c r="B50" s="29"/>
      <c r="C50" s="29" t="s">
        <v>2089</v>
      </c>
      <c r="D50" s="180" t="s">
        <v>2040</v>
      </c>
      <c r="E50" s="29" t="s">
        <v>2090</v>
      </c>
    </row>
    <row r="51" spans="1:26" ht="31.5">
      <c r="A51" s="24"/>
      <c r="B51" s="29"/>
      <c r="C51" s="29" t="s">
        <v>2091</v>
      </c>
      <c r="D51" s="180" t="s">
        <v>2045</v>
      </c>
      <c r="E51" s="29" t="s">
        <v>2092</v>
      </c>
    </row>
    <row r="52" spans="1:26" ht="47.25">
      <c r="A52" s="24"/>
      <c r="B52" s="29"/>
      <c r="C52" s="29" t="s">
        <v>2093</v>
      </c>
      <c r="D52" s="180" t="s">
        <v>2045</v>
      </c>
      <c r="E52" s="29" t="s">
        <v>2094</v>
      </c>
    </row>
    <row r="53" spans="1:26" ht="15.75">
      <c r="A53" s="236" t="s">
        <v>181</v>
      </c>
      <c r="B53" s="194" t="str">
        <f>VLOOKUP(A53,ProcessDefinitionsTab,2,FALSE)</f>
        <v>Credential Issuance</v>
      </c>
      <c r="C53" s="195"/>
      <c r="D53" s="196"/>
      <c r="E53" s="195"/>
      <c r="F53" s="203"/>
      <c r="G53" s="203"/>
      <c r="H53" s="203"/>
      <c r="I53" s="203"/>
      <c r="J53" s="203"/>
      <c r="K53" s="203"/>
      <c r="L53" s="203"/>
      <c r="M53" s="203"/>
      <c r="N53" s="203"/>
      <c r="O53" s="203"/>
      <c r="P53" s="203"/>
      <c r="Q53" s="203"/>
      <c r="R53" s="203"/>
      <c r="S53" s="203"/>
      <c r="T53" s="203"/>
      <c r="U53" s="203"/>
      <c r="V53" s="203"/>
      <c r="W53" s="203"/>
      <c r="X53" s="203"/>
      <c r="Y53" s="203"/>
    </row>
    <row r="54" spans="1:26" ht="47.25">
      <c r="A54" s="24"/>
      <c r="B54" s="29" t="str">
        <f>VLOOKUP(A53,ProcessDefinitionsTab,3,FALSE)</f>
        <v>Credential Issuance is the process of creating a Credential from a set of Claims and assigning the Credential to a Holder.</v>
      </c>
      <c r="C54" s="10" t="s">
        <v>38</v>
      </c>
      <c r="D54" s="180"/>
      <c r="E54" s="29"/>
    </row>
    <row r="55" spans="1:26" ht="31.5">
      <c r="A55" s="24"/>
      <c r="B55" s="25"/>
      <c r="C55" s="29" t="s">
        <v>2095</v>
      </c>
      <c r="D55" s="180" t="s">
        <v>2037</v>
      </c>
      <c r="E55" s="29" t="s">
        <v>2096</v>
      </c>
    </row>
    <row r="56" spans="1:26" ht="47.25">
      <c r="A56" s="24"/>
      <c r="B56" s="25"/>
      <c r="C56" s="29" t="s">
        <v>2097</v>
      </c>
      <c r="D56" s="180" t="s">
        <v>2040</v>
      </c>
      <c r="E56" s="29" t="s">
        <v>2098</v>
      </c>
    </row>
    <row r="57" spans="1:26" ht="31.5">
      <c r="A57" s="24"/>
      <c r="B57" s="25"/>
      <c r="C57" s="29" t="s">
        <v>2099</v>
      </c>
      <c r="D57" s="180" t="s">
        <v>2045</v>
      </c>
      <c r="E57" s="29" t="s">
        <v>2100</v>
      </c>
    </row>
    <row r="58" spans="1:26" ht="15.75">
      <c r="A58" s="236" t="s">
        <v>186</v>
      </c>
      <c r="B58" s="194" t="str">
        <f>VLOOKUP(A58,ProcessDefinitionsTab,2,FALSE)</f>
        <v>Credential Authenticator Binding</v>
      </c>
      <c r="C58" s="195"/>
      <c r="D58" s="196"/>
      <c r="E58" s="195"/>
      <c r="F58" s="203"/>
      <c r="G58" s="203"/>
      <c r="H58" s="203"/>
      <c r="I58" s="203"/>
      <c r="J58" s="203"/>
      <c r="K58" s="203"/>
      <c r="L58" s="203"/>
      <c r="M58" s="203"/>
      <c r="N58" s="203"/>
      <c r="O58" s="203"/>
      <c r="P58" s="203"/>
      <c r="Q58" s="203"/>
      <c r="R58" s="203"/>
      <c r="S58" s="203"/>
      <c r="T58" s="203"/>
      <c r="U58" s="203"/>
      <c r="V58" s="203"/>
      <c r="W58" s="203"/>
      <c r="X58" s="203"/>
      <c r="Y58" s="203"/>
    </row>
    <row r="59" spans="1:26" ht="157.5">
      <c r="A59" s="24"/>
      <c r="B59" s="29"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9" t="s">
        <v>38</v>
      </c>
      <c r="D59" s="180" t="s">
        <v>38</v>
      </c>
      <c r="E59" s="29" t="s">
        <v>38</v>
      </c>
    </row>
    <row r="60" spans="1:26" ht="15.75">
      <c r="A60" s="24"/>
      <c r="B60" s="29"/>
      <c r="C60" s="29" t="s">
        <v>2101</v>
      </c>
      <c r="D60" s="180" t="s">
        <v>2037</v>
      </c>
      <c r="E60" s="29" t="s">
        <v>2102</v>
      </c>
      <c r="F60" s="1"/>
      <c r="G60" s="1"/>
      <c r="H60" s="1"/>
      <c r="I60" s="1"/>
      <c r="J60" s="1"/>
      <c r="K60" s="1"/>
      <c r="L60" s="1"/>
      <c r="M60" s="1"/>
      <c r="N60" s="1"/>
      <c r="O60" s="1"/>
      <c r="P60" s="1"/>
      <c r="Q60" s="1"/>
      <c r="R60" s="1"/>
      <c r="S60" s="1"/>
      <c r="T60" s="1"/>
      <c r="U60" s="1"/>
      <c r="V60" s="1"/>
      <c r="W60" s="1"/>
      <c r="X60" s="1"/>
      <c r="Y60" s="1"/>
      <c r="Z60" s="1"/>
    </row>
    <row r="61" spans="1:26" ht="47.25">
      <c r="A61" s="24"/>
      <c r="B61" s="25"/>
      <c r="C61" s="29" t="s">
        <v>2103</v>
      </c>
      <c r="D61" s="180" t="s">
        <v>2037</v>
      </c>
      <c r="E61" s="29" t="s">
        <v>2104</v>
      </c>
    </row>
    <row r="62" spans="1:26" ht="31.5">
      <c r="A62" s="24"/>
      <c r="B62" s="25"/>
      <c r="C62" s="29" t="s">
        <v>2105</v>
      </c>
      <c r="D62" s="180" t="s">
        <v>2017</v>
      </c>
      <c r="E62" s="29" t="s">
        <v>2106</v>
      </c>
    </row>
    <row r="63" spans="1:26" ht="33" customHeight="1">
      <c r="A63" s="24"/>
      <c r="B63" s="25"/>
      <c r="C63" s="29" t="s">
        <v>2107</v>
      </c>
      <c r="D63" s="180" t="s">
        <v>2017</v>
      </c>
      <c r="E63" s="29" t="s">
        <v>2108</v>
      </c>
    </row>
    <row r="64" spans="1:26" ht="31.5">
      <c r="A64" s="24"/>
      <c r="B64" s="25"/>
      <c r="C64" s="29" t="s">
        <v>2109</v>
      </c>
      <c r="D64" s="180" t="s">
        <v>2017</v>
      </c>
      <c r="E64" s="29" t="s">
        <v>2110</v>
      </c>
    </row>
    <row r="65" spans="1:26" ht="31.5">
      <c r="A65" s="24"/>
      <c r="B65" s="25"/>
      <c r="C65" s="29" t="s">
        <v>2111</v>
      </c>
      <c r="D65" s="180" t="s">
        <v>2017</v>
      </c>
      <c r="E65" s="29" t="s">
        <v>2112</v>
      </c>
    </row>
    <row r="66" spans="1:26" ht="31.5">
      <c r="A66" s="24"/>
      <c r="B66" s="25"/>
      <c r="C66" s="29" t="s">
        <v>2113</v>
      </c>
      <c r="D66" s="180" t="s">
        <v>2017</v>
      </c>
      <c r="E66" s="29" t="s">
        <v>2114</v>
      </c>
    </row>
    <row r="67" spans="1:26" ht="47.25">
      <c r="A67" s="24"/>
      <c r="B67" s="25"/>
      <c r="C67" s="29" t="s">
        <v>2115</v>
      </c>
      <c r="D67" s="180" t="s">
        <v>2017</v>
      </c>
      <c r="E67" s="29" t="s">
        <v>2116</v>
      </c>
    </row>
    <row r="68" spans="1:26" ht="78.75">
      <c r="A68" s="24"/>
      <c r="B68" s="25"/>
      <c r="C68" s="29" t="s">
        <v>2117</v>
      </c>
      <c r="D68" s="180" t="s">
        <v>2017</v>
      </c>
      <c r="E68" s="29" t="s">
        <v>2118</v>
      </c>
    </row>
    <row r="69" spans="1:26" ht="47.25">
      <c r="A69" s="24"/>
      <c r="B69" s="25"/>
      <c r="C69" s="29" t="s">
        <v>2119</v>
      </c>
      <c r="D69" s="180" t="s">
        <v>2040</v>
      </c>
      <c r="E69" s="29" t="s">
        <v>2120</v>
      </c>
    </row>
    <row r="70" spans="1:26" ht="78.75">
      <c r="A70" s="24"/>
      <c r="B70" s="25"/>
      <c r="C70" s="29" t="s">
        <v>2121</v>
      </c>
      <c r="D70" s="180" t="s">
        <v>2040</v>
      </c>
      <c r="E70" s="29" t="s">
        <v>2122</v>
      </c>
    </row>
    <row r="71" spans="1:26" ht="63.75" customHeight="1">
      <c r="A71" s="24"/>
      <c r="B71" s="25"/>
      <c r="C71" s="29" t="s">
        <v>2123</v>
      </c>
      <c r="D71" s="180" t="s">
        <v>2045</v>
      </c>
      <c r="E71" s="29" t="s">
        <v>2124</v>
      </c>
    </row>
    <row r="72" spans="1:26" ht="15.75">
      <c r="A72" s="236" t="s">
        <v>209</v>
      </c>
      <c r="B72" s="194" t="str">
        <f>VLOOKUP(A72,ProcessDefinitionsTab,2,FALSE)</f>
        <v>Credential Recovery</v>
      </c>
      <c r="C72" s="195"/>
      <c r="D72" s="196"/>
      <c r="E72" s="195"/>
      <c r="F72" s="203"/>
      <c r="G72" s="203"/>
      <c r="H72" s="203"/>
      <c r="I72" s="203"/>
      <c r="J72" s="203"/>
      <c r="K72" s="203"/>
      <c r="L72" s="203"/>
      <c r="M72" s="203"/>
      <c r="N72" s="203"/>
      <c r="O72" s="203"/>
      <c r="P72" s="203"/>
      <c r="Q72" s="203"/>
      <c r="R72" s="203"/>
      <c r="S72" s="203"/>
      <c r="T72" s="203"/>
      <c r="U72" s="203"/>
      <c r="V72" s="203"/>
      <c r="W72" s="203"/>
      <c r="X72" s="203"/>
      <c r="Y72" s="203"/>
    </row>
    <row r="73" spans="1:26" ht="47.25">
      <c r="A73" s="24"/>
      <c r="B73" s="29" t="str">
        <f>VLOOKUP(A72,ProcessDefinitionsTab,3,FALSE)</f>
        <v>Credential Recovery is the process of transforming a suspended Credential back to a usable state (i.e., an issued Credential).</v>
      </c>
      <c r="C73" s="29" t="s">
        <v>38</v>
      </c>
      <c r="D73" s="180" t="s">
        <v>38</v>
      </c>
      <c r="E73" s="29" t="s">
        <v>38</v>
      </c>
    </row>
    <row r="74" spans="1:26" ht="63">
      <c r="A74" s="24"/>
      <c r="B74" s="29"/>
      <c r="C74" s="29" t="s">
        <v>2125</v>
      </c>
      <c r="D74" s="180" t="s">
        <v>2017</v>
      </c>
      <c r="E74" s="29" t="s">
        <v>2126</v>
      </c>
      <c r="F74" s="1"/>
      <c r="G74" s="1"/>
      <c r="H74" s="1"/>
      <c r="I74" s="1"/>
      <c r="J74" s="1"/>
      <c r="K74" s="1"/>
      <c r="L74" s="1"/>
      <c r="M74" s="1"/>
      <c r="N74" s="1"/>
      <c r="O74" s="1"/>
      <c r="P74" s="1"/>
      <c r="Q74" s="1"/>
      <c r="R74" s="1"/>
      <c r="S74" s="1"/>
      <c r="T74" s="1"/>
      <c r="U74" s="1"/>
      <c r="V74" s="1"/>
      <c r="W74" s="1"/>
      <c r="X74" s="1"/>
      <c r="Y74" s="1"/>
      <c r="Z74" s="1"/>
    </row>
    <row r="75" spans="1:26" ht="31.5">
      <c r="A75" s="24"/>
      <c r="B75" s="29"/>
      <c r="C75" s="29" t="s">
        <v>2127</v>
      </c>
      <c r="D75" s="180" t="s">
        <v>2045</v>
      </c>
      <c r="E75" s="29" t="s">
        <v>2128</v>
      </c>
    </row>
    <row r="76" spans="1:26" ht="15.75">
      <c r="A76" s="236" t="s">
        <v>214</v>
      </c>
      <c r="B76" s="194" t="str">
        <f>VLOOKUP(A76,ProcessDefinitionsTab,2,FALSE)</f>
        <v>Credential Revocation</v>
      </c>
      <c r="C76" s="195"/>
      <c r="D76" s="196"/>
      <c r="E76" s="195"/>
      <c r="F76" s="203"/>
      <c r="G76" s="203"/>
      <c r="H76" s="203"/>
      <c r="I76" s="203"/>
      <c r="J76" s="203"/>
      <c r="K76" s="203"/>
      <c r="L76" s="203"/>
      <c r="M76" s="203"/>
      <c r="N76" s="203"/>
      <c r="O76" s="203"/>
      <c r="P76" s="203"/>
      <c r="Q76" s="203"/>
      <c r="R76" s="203"/>
      <c r="S76" s="203"/>
      <c r="T76" s="203"/>
      <c r="U76" s="203"/>
      <c r="V76" s="203"/>
      <c r="W76" s="203"/>
      <c r="X76" s="203"/>
      <c r="Y76" s="203"/>
    </row>
    <row r="77" spans="1:26" ht="31.5">
      <c r="A77" s="24"/>
      <c r="B77" s="29" t="str">
        <f>VLOOKUP(A76,ProcessDefinitionsTab,3,FALSE)</f>
        <v>Credential Revocation is the process of ensuring that an issued Credential is permanently flagged as unusable.</v>
      </c>
      <c r="C77" s="29" t="s">
        <v>38</v>
      </c>
      <c r="D77" s="180" t="s">
        <v>38</v>
      </c>
      <c r="E77" s="29" t="s">
        <v>38</v>
      </c>
    </row>
    <row r="78" spans="1:26" ht="31.5">
      <c r="A78" s="24"/>
      <c r="B78" s="29"/>
      <c r="C78" s="29" t="s">
        <v>2129</v>
      </c>
      <c r="D78" s="180" t="s">
        <v>2017</v>
      </c>
      <c r="E78" s="29" t="s">
        <v>2130</v>
      </c>
      <c r="F78" s="1"/>
      <c r="G78" s="1"/>
      <c r="H78" s="1"/>
      <c r="I78" s="1"/>
      <c r="J78" s="1"/>
      <c r="K78" s="1"/>
      <c r="L78" s="1"/>
      <c r="M78" s="1"/>
      <c r="N78" s="1"/>
      <c r="O78" s="1"/>
      <c r="P78" s="1"/>
      <c r="Q78" s="1"/>
      <c r="R78" s="1"/>
      <c r="S78" s="1"/>
      <c r="T78" s="1"/>
      <c r="U78" s="1"/>
      <c r="V78" s="1"/>
      <c r="W78" s="1"/>
      <c r="X78" s="1"/>
      <c r="Y78" s="1"/>
      <c r="Z78" s="1"/>
    </row>
    <row r="79" spans="1:26" ht="31.5">
      <c r="A79" s="24"/>
      <c r="B79" s="29"/>
      <c r="C79" s="29" t="s">
        <v>2131</v>
      </c>
      <c r="D79" s="180" t="s">
        <v>2017</v>
      </c>
      <c r="E79" s="29" t="s">
        <v>2132</v>
      </c>
    </row>
    <row r="80" spans="1:26" ht="31.5">
      <c r="A80" s="24"/>
      <c r="B80" s="29"/>
      <c r="C80" s="29" t="s">
        <v>2133</v>
      </c>
      <c r="D80" s="180" t="s">
        <v>2017</v>
      </c>
      <c r="E80" s="29" t="s">
        <v>2134</v>
      </c>
    </row>
    <row r="81" spans="1:26" ht="15.75">
      <c r="A81" s="236" t="s">
        <v>222</v>
      </c>
      <c r="B81" s="194" t="str">
        <f>VLOOKUP(A81,ProcessDefinitionsTab,2,FALSE)</f>
        <v>Consent Notice Formulation</v>
      </c>
      <c r="C81" s="195"/>
      <c r="D81" s="196"/>
      <c r="E81" s="195"/>
      <c r="F81" s="203"/>
      <c r="G81" s="203"/>
      <c r="H81" s="203"/>
      <c r="I81" s="203"/>
      <c r="J81" s="203"/>
      <c r="K81" s="203"/>
      <c r="L81" s="203"/>
      <c r="M81" s="203"/>
      <c r="N81" s="203"/>
      <c r="O81" s="203"/>
      <c r="P81" s="203"/>
      <c r="Q81" s="203"/>
      <c r="R81" s="203"/>
      <c r="S81" s="203"/>
      <c r="T81" s="203"/>
      <c r="U81" s="203"/>
      <c r="V81" s="203"/>
      <c r="W81" s="203"/>
      <c r="X81" s="203"/>
      <c r="Y81" s="203"/>
    </row>
    <row r="82" spans="1:26" ht="236.25">
      <c r="A82" s="24"/>
      <c r="B82" s="29"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9" t="s">
        <v>38</v>
      </c>
      <c r="D82" s="180" t="s">
        <v>38</v>
      </c>
      <c r="E82" s="29" t="s">
        <v>38</v>
      </c>
    </row>
    <row r="83" spans="1:26" ht="47.25">
      <c r="A83" s="24"/>
      <c r="B83" s="29"/>
      <c r="C83" s="29" t="s">
        <v>2135</v>
      </c>
      <c r="D83" s="180" t="s">
        <v>2017</v>
      </c>
      <c r="E83" s="29" t="s">
        <v>2136</v>
      </c>
      <c r="F83" s="1"/>
      <c r="G83" s="1"/>
      <c r="H83" s="1"/>
      <c r="I83" s="1"/>
      <c r="J83" s="1"/>
      <c r="K83" s="1"/>
      <c r="L83" s="1"/>
      <c r="M83" s="1"/>
      <c r="N83" s="1"/>
      <c r="O83" s="1"/>
      <c r="P83" s="1"/>
      <c r="Q83" s="1"/>
      <c r="R83" s="1"/>
      <c r="S83" s="1"/>
      <c r="T83" s="1"/>
      <c r="U83" s="1"/>
      <c r="V83" s="1"/>
      <c r="W83" s="1"/>
      <c r="X83" s="1"/>
      <c r="Y83" s="1"/>
      <c r="Z83" s="1"/>
    </row>
    <row r="84" spans="1:26" ht="63">
      <c r="A84" s="24"/>
      <c r="B84" s="29"/>
      <c r="C84" s="29" t="s">
        <v>2137</v>
      </c>
      <c r="D84" s="180" t="s">
        <v>2017</v>
      </c>
      <c r="E84" s="29" t="s">
        <v>2138</v>
      </c>
    </row>
    <row r="85" spans="1:26" ht="31.5">
      <c r="A85" s="24"/>
      <c r="B85" s="29"/>
      <c r="C85" s="29" t="s">
        <v>2139</v>
      </c>
      <c r="D85" s="180" t="s">
        <v>2017</v>
      </c>
      <c r="E85" s="29" t="s">
        <v>2140</v>
      </c>
    </row>
    <row r="86" spans="1:26" ht="15.75">
      <c r="A86" s="236" t="s">
        <v>227</v>
      </c>
      <c r="B86" s="194" t="str">
        <f>VLOOKUP(A86,ProcessDefinitionsTab,2,FALSE)</f>
        <v>Consent Notice Presentation</v>
      </c>
      <c r="C86" s="195"/>
      <c r="D86" s="196"/>
      <c r="E86" s="195"/>
      <c r="F86" s="203"/>
      <c r="G86" s="203"/>
      <c r="H86" s="203"/>
      <c r="I86" s="203"/>
      <c r="J86" s="203"/>
      <c r="K86" s="203"/>
      <c r="L86" s="203"/>
      <c r="M86" s="203"/>
      <c r="N86" s="203"/>
      <c r="O86" s="203"/>
      <c r="P86" s="203"/>
      <c r="Q86" s="203"/>
      <c r="R86" s="203"/>
      <c r="S86" s="203"/>
      <c r="T86" s="203"/>
      <c r="U86" s="203"/>
      <c r="V86" s="203"/>
      <c r="W86" s="203"/>
      <c r="X86" s="203"/>
      <c r="Y86" s="203"/>
    </row>
    <row r="87" spans="1:26" ht="31.5">
      <c r="A87" s="24"/>
      <c r="B87" s="29" t="str">
        <f>VLOOKUP(A86,ProcessDefinitionsTab,3,FALSE)</f>
        <v>Consent Notice Presentation is the process of presenting a consent notice statement to a person.</v>
      </c>
      <c r="C87" s="27"/>
      <c r="D87" s="180"/>
      <c r="E87" s="27"/>
    </row>
    <row r="88" spans="1:26" ht="31.5">
      <c r="A88" s="24"/>
      <c r="B88" s="29"/>
      <c r="C88" s="29" t="s">
        <v>2141</v>
      </c>
      <c r="D88" s="180" t="s">
        <v>2017</v>
      </c>
      <c r="E88" s="29" t="s">
        <v>2142</v>
      </c>
    </row>
    <row r="89" spans="1:26" ht="31.5">
      <c r="A89" s="24"/>
      <c r="B89" s="29"/>
      <c r="C89" s="29" t="s">
        <v>2143</v>
      </c>
      <c r="D89" s="180" t="s">
        <v>2017</v>
      </c>
      <c r="E89" s="29" t="s">
        <v>2144</v>
      </c>
    </row>
    <row r="90" spans="1:26" ht="15.75">
      <c r="A90" s="236" t="s">
        <v>38</v>
      </c>
      <c r="B90" s="238" t="s">
        <v>1984</v>
      </c>
      <c r="C90" s="195"/>
      <c r="D90" s="196"/>
      <c r="E90" s="195"/>
      <c r="F90" s="203"/>
      <c r="G90" s="203"/>
      <c r="H90" s="203"/>
      <c r="I90" s="203"/>
      <c r="J90" s="203"/>
      <c r="K90" s="203"/>
      <c r="L90" s="203"/>
      <c r="M90" s="203"/>
      <c r="N90" s="203"/>
      <c r="O90" s="203"/>
      <c r="P90" s="203"/>
      <c r="Q90" s="203"/>
      <c r="R90" s="203"/>
      <c r="S90" s="203"/>
      <c r="T90" s="203"/>
      <c r="U90" s="203"/>
      <c r="V90" s="203"/>
      <c r="W90" s="203"/>
      <c r="X90" s="203"/>
      <c r="Y90" s="203"/>
    </row>
    <row r="91" spans="1:26" ht="15.75">
      <c r="A91" s="176"/>
      <c r="B91" s="10" t="s">
        <v>1985</v>
      </c>
      <c r="C91" s="29" t="s">
        <v>38</v>
      </c>
      <c r="D91" s="180" t="s">
        <v>38</v>
      </c>
      <c r="E91" s="29" t="s">
        <v>38</v>
      </c>
    </row>
    <row r="92" spans="1:26" ht="31.5">
      <c r="A92" s="176"/>
      <c r="B92" s="29"/>
      <c r="C92" s="29" t="s">
        <v>2145</v>
      </c>
      <c r="D92" s="180" t="s">
        <v>2037</v>
      </c>
      <c r="E92" s="29" t="s">
        <v>2146</v>
      </c>
      <c r="F92" s="1"/>
      <c r="G92" s="1"/>
      <c r="H92" s="1"/>
      <c r="I92" s="1"/>
      <c r="J92" s="1"/>
      <c r="K92" s="1"/>
      <c r="L92" s="1"/>
      <c r="M92" s="1"/>
      <c r="N92" s="1"/>
      <c r="O92" s="1"/>
      <c r="P92" s="1"/>
      <c r="Q92" s="1"/>
      <c r="R92" s="1"/>
      <c r="S92" s="1"/>
      <c r="T92" s="1"/>
      <c r="U92" s="1"/>
      <c r="V92" s="1"/>
      <c r="W92" s="1"/>
      <c r="X92" s="1"/>
      <c r="Y92" s="1"/>
      <c r="Z92" s="1"/>
    </row>
    <row r="93" spans="1:26" ht="31.5">
      <c r="A93" s="24"/>
      <c r="B93" s="29"/>
      <c r="C93" s="29" t="s">
        <v>2147</v>
      </c>
      <c r="D93" s="180" t="s">
        <v>2148</v>
      </c>
      <c r="E93" s="29" t="s">
        <v>2149</v>
      </c>
    </row>
    <row r="94" spans="1:26" ht="47.25">
      <c r="A94" s="24"/>
      <c r="B94" s="29"/>
      <c r="C94" s="29" t="s">
        <v>2150</v>
      </c>
      <c r="D94" s="180" t="s">
        <v>2017</v>
      </c>
      <c r="E94" s="29" t="s">
        <v>2151</v>
      </c>
    </row>
    <row r="95" spans="1:26" ht="63">
      <c r="A95" s="24"/>
      <c r="B95" s="29"/>
      <c r="C95" s="29" t="s">
        <v>2152</v>
      </c>
      <c r="D95" s="180" t="s">
        <v>2017</v>
      </c>
      <c r="E95" s="29" t="s">
        <v>2153</v>
      </c>
    </row>
    <row r="96" spans="1:26" ht="47.25">
      <c r="A96" s="24"/>
      <c r="B96" s="29"/>
      <c r="C96" s="29" t="s">
        <v>2154</v>
      </c>
      <c r="D96" s="180" t="s">
        <v>2017</v>
      </c>
      <c r="E96" s="29" t="s">
        <v>2155</v>
      </c>
    </row>
    <row r="97" spans="1:5" ht="31.5">
      <c r="A97" s="24"/>
      <c r="B97" s="29"/>
      <c r="C97" s="29" t="s">
        <v>2156</v>
      </c>
      <c r="D97" s="180" t="s">
        <v>2017</v>
      </c>
      <c r="E97" s="29" t="s">
        <v>2157</v>
      </c>
    </row>
    <row r="98" spans="1:5" ht="63">
      <c r="A98" s="24"/>
      <c r="B98" s="29"/>
      <c r="C98" s="29" t="s">
        <v>2158</v>
      </c>
      <c r="D98" s="180" t="s">
        <v>2017</v>
      </c>
      <c r="E98" s="29" t="s">
        <v>2159</v>
      </c>
    </row>
    <row r="99" spans="1:5" ht="33" customHeight="1">
      <c r="A99" s="24"/>
      <c r="B99" s="29"/>
      <c r="C99" s="29" t="s">
        <v>2160</v>
      </c>
      <c r="D99" s="180" t="s">
        <v>2017</v>
      </c>
      <c r="E99" s="29" t="s">
        <v>2161</v>
      </c>
    </row>
    <row r="100" spans="1:5" ht="31.5">
      <c r="A100" s="24"/>
      <c r="B100" s="29"/>
      <c r="C100" s="29" t="s">
        <v>2162</v>
      </c>
      <c r="D100" s="180" t="s">
        <v>2017</v>
      </c>
      <c r="E100" s="29" t="s">
        <v>2163</v>
      </c>
    </row>
    <row r="101" spans="1:5" ht="31.5">
      <c r="A101" s="24"/>
      <c r="B101" s="29"/>
      <c r="C101" s="29" t="s">
        <v>2164</v>
      </c>
      <c r="D101" s="180" t="s">
        <v>2165</v>
      </c>
      <c r="E101" s="29" t="s">
        <v>2166</v>
      </c>
    </row>
    <row r="102" spans="1:5" ht="33" customHeight="1">
      <c r="A102" s="24"/>
      <c r="B102" s="29"/>
      <c r="C102" s="29" t="s">
        <v>2167</v>
      </c>
      <c r="D102" s="180" t="s">
        <v>2037</v>
      </c>
      <c r="E102" s="29" t="s">
        <v>2168</v>
      </c>
    </row>
    <row r="103" spans="1:5" ht="47.25">
      <c r="A103" s="24"/>
      <c r="B103" s="29"/>
      <c r="C103" s="29" t="s">
        <v>2169</v>
      </c>
      <c r="D103" s="180" t="s">
        <v>2040</v>
      </c>
      <c r="E103" s="29" t="s">
        <v>2170</v>
      </c>
    </row>
    <row r="104" spans="1:5" ht="47.25">
      <c r="A104" s="24"/>
      <c r="B104" s="29"/>
      <c r="C104" s="29" t="s">
        <v>2171</v>
      </c>
      <c r="D104" s="180"/>
      <c r="E104" s="29" t="s">
        <v>2172</v>
      </c>
    </row>
    <row r="105" spans="1:5" ht="31.5">
      <c r="A105" s="24"/>
      <c r="B105" s="29"/>
      <c r="C105" s="29" t="s">
        <v>2173</v>
      </c>
      <c r="D105" s="180"/>
      <c r="E105" s="29" t="s">
        <v>2174</v>
      </c>
    </row>
    <row r="106" spans="1:5" ht="15.75" customHeight="1">
      <c r="A106" s="181"/>
      <c r="B106" s="43"/>
      <c r="C106" s="207"/>
      <c r="D106" s="226"/>
      <c r="E106" s="43"/>
    </row>
    <row r="107" spans="1:5" ht="15.75" customHeight="1">
      <c r="A107" s="181"/>
      <c r="B107" s="43"/>
      <c r="C107" s="207"/>
      <c r="D107" s="226"/>
      <c r="E107" s="43"/>
    </row>
    <row r="108" spans="1:5" ht="15.75" customHeight="1">
      <c r="A108" s="181"/>
      <c r="B108" s="43"/>
      <c r="C108" s="207"/>
      <c r="D108" s="226"/>
      <c r="E108" s="43"/>
    </row>
    <row r="109" spans="1:5" ht="15.75" customHeight="1">
      <c r="A109" s="181"/>
      <c r="B109" s="43"/>
      <c r="C109" s="207"/>
      <c r="D109" s="226"/>
      <c r="E109" s="43"/>
    </row>
    <row r="110" spans="1:5" ht="15.75" customHeight="1">
      <c r="A110" s="181"/>
      <c r="B110" s="43"/>
      <c r="C110" s="207"/>
      <c r="D110" s="226"/>
      <c r="E110" s="43"/>
    </row>
    <row r="111" spans="1:5" ht="15.75" customHeight="1">
      <c r="A111" s="181"/>
      <c r="B111" s="43"/>
      <c r="C111" s="207"/>
      <c r="D111" s="226"/>
      <c r="E111" s="43"/>
    </row>
    <row r="112" spans="1:5" ht="15.75" customHeight="1">
      <c r="A112" s="181"/>
      <c r="B112" s="43"/>
      <c r="C112" s="207"/>
      <c r="D112" s="226"/>
      <c r="E112" s="43"/>
    </row>
    <row r="113" spans="1:5" ht="15.75" customHeight="1">
      <c r="A113" s="181"/>
      <c r="B113" s="43"/>
      <c r="C113" s="207"/>
      <c r="D113" s="226"/>
      <c r="E113" s="43"/>
    </row>
    <row r="114" spans="1:5" ht="15.75" customHeight="1">
      <c r="A114" s="181"/>
      <c r="B114" s="43"/>
      <c r="C114" s="207"/>
      <c r="D114" s="226"/>
      <c r="E114" s="43"/>
    </row>
    <row r="115" spans="1:5" ht="15.75" customHeight="1">
      <c r="A115" s="181"/>
      <c r="B115" s="43"/>
      <c r="C115" s="207"/>
      <c r="D115" s="226"/>
      <c r="E115" s="43"/>
    </row>
    <row r="116" spans="1:5" ht="15.75" customHeight="1">
      <c r="A116" s="181"/>
      <c r="B116" s="43"/>
      <c r="C116" s="207"/>
      <c r="D116" s="226"/>
      <c r="E116" s="43"/>
    </row>
    <row r="117" spans="1:5" ht="15.75" customHeight="1">
      <c r="A117" s="181"/>
      <c r="B117" s="43"/>
      <c r="C117" s="207"/>
      <c r="D117" s="226"/>
      <c r="E117" s="43"/>
    </row>
    <row r="118" spans="1:5" ht="15.75" customHeight="1">
      <c r="A118" s="181"/>
      <c r="B118" s="43"/>
      <c r="C118" s="207"/>
      <c r="D118" s="226"/>
      <c r="E118" s="43"/>
    </row>
    <row r="119" spans="1:5" ht="15.75" customHeight="1">
      <c r="A119" s="181"/>
      <c r="B119" s="43"/>
      <c r="C119" s="207"/>
      <c r="D119" s="226"/>
      <c r="E119" s="43"/>
    </row>
    <row r="120" spans="1:5" ht="15.75" customHeight="1">
      <c r="A120" s="181"/>
      <c r="B120" s="43"/>
      <c r="C120" s="207"/>
      <c r="D120" s="226"/>
      <c r="E120" s="43"/>
    </row>
    <row r="121" spans="1:5" ht="15.75" customHeight="1">
      <c r="A121" s="181"/>
      <c r="B121" s="43"/>
      <c r="C121" s="207"/>
      <c r="D121" s="226"/>
      <c r="E121" s="43"/>
    </row>
    <row r="122" spans="1:5" ht="15.75" customHeight="1">
      <c r="A122" s="181"/>
      <c r="B122" s="43"/>
      <c r="C122" s="207"/>
      <c r="D122" s="226"/>
      <c r="E122" s="43"/>
    </row>
    <row r="123" spans="1:5" ht="15.75" customHeight="1">
      <c r="A123" s="181"/>
      <c r="B123" s="43"/>
      <c r="C123" s="207"/>
      <c r="D123" s="226"/>
      <c r="E123" s="43"/>
    </row>
    <row r="124" spans="1:5" ht="15.75" customHeight="1">
      <c r="A124" s="181"/>
      <c r="B124" s="43"/>
      <c r="C124" s="207"/>
      <c r="D124" s="226"/>
      <c r="E124" s="43"/>
    </row>
    <row r="125" spans="1:5" ht="15.75" customHeight="1">
      <c r="A125" s="181"/>
      <c r="B125" s="43"/>
      <c r="C125" s="207"/>
      <c r="D125" s="226"/>
      <c r="E125" s="43"/>
    </row>
    <row r="126" spans="1:5" ht="15.75" customHeight="1">
      <c r="A126" s="181"/>
      <c r="B126" s="43"/>
      <c r="C126" s="207"/>
      <c r="D126" s="226"/>
      <c r="E126" s="43"/>
    </row>
    <row r="127" spans="1:5" ht="15.75" customHeight="1">
      <c r="A127" s="181"/>
      <c r="B127" s="43"/>
      <c r="C127" s="207"/>
      <c r="D127" s="226"/>
      <c r="E127" s="43"/>
    </row>
    <row r="128" spans="1:5" ht="15.75" customHeight="1">
      <c r="A128" s="181"/>
      <c r="B128" s="43"/>
      <c r="C128" s="207"/>
      <c r="D128" s="226"/>
      <c r="E128" s="43"/>
    </row>
    <row r="129" spans="1:5" ht="15.75" customHeight="1">
      <c r="A129" s="181"/>
      <c r="B129" s="43"/>
      <c r="C129" s="207"/>
      <c r="D129" s="226"/>
      <c r="E129" s="43"/>
    </row>
    <row r="130" spans="1:5" ht="15.75" customHeight="1">
      <c r="A130" s="181"/>
      <c r="B130" s="43"/>
      <c r="C130" s="207"/>
      <c r="D130" s="226"/>
      <c r="E130" s="43"/>
    </row>
    <row r="131" spans="1:5" ht="15.75" customHeight="1">
      <c r="A131" s="181"/>
      <c r="B131" s="43"/>
      <c r="C131" s="207"/>
      <c r="D131" s="226"/>
      <c r="E131" s="43"/>
    </row>
    <row r="132" spans="1:5" ht="15.75" customHeight="1">
      <c r="A132" s="181"/>
      <c r="B132" s="43"/>
      <c r="C132" s="207"/>
      <c r="D132" s="226"/>
      <c r="E132" s="43"/>
    </row>
    <row r="133" spans="1:5" ht="15.75" customHeight="1">
      <c r="A133" s="181"/>
      <c r="B133" s="43"/>
      <c r="C133" s="207"/>
      <c r="D133" s="226"/>
      <c r="E133" s="43"/>
    </row>
    <row r="134" spans="1:5" ht="15.75" customHeight="1">
      <c r="A134" s="181"/>
      <c r="B134" s="43"/>
      <c r="C134" s="207"/>
      <c r="D134" s="226"/>
      <c r="E134" s="43"/>
    </row>
    <row r="135" spans="1:5" ht="15.75" customHeight="1">
      <c r="A135" s="181"/>
      <c r="B135" s="43"/>
      <c r="C135" s="207"/>
      <c r="D135" s="226"/>
      <c r="E135" s="43"/>
    </row>
    <row r="136" spans="1:5" ht="15.75" customHeight="1">
      <c r="A136" s="181"/>
      <c r="B136" s="43"/>
      <c r="C136" s="207"/>
      <c r="D136" s="226"/>
      <c r="E136" s="43"/>
    </row>
    <row r="137" spans="1:5" ht="15.75" customHeight="1">
      <c r="A137" s="181"/>
      <c r="B137" s="43"/>
      <c r="C137" s="207"/>
      <c r="D137" s="226"/>
      <c r="E137" s="43"/>
    </row>
    <row r="138" spans="1:5" ht="15.75" customHeight="1">
      <c r="A138" s="181"/>
      <c r="B138" s="43"/>
      <c r="C138" s="207"/>
      <c r="D138" s="226"/>
      <c r="E138" s="43"/>
    </row>
    <row r="139" spans="1:5" ht="15.75" customHeight="1">
      <c r="A139" s="181"/>
      <c r="B139" s="43"/>
      <c r="C139" s="207"/>
      <c r="D139" s="226"/>
      <c r="E139" s="43"/>
    </row>
    <row r="140" spans="1:5" ht="15.75" customHeight="1">
      <c r="A140" s="181"/>
      <c r="B140" s="43"/>
      <c r="C140" s="207"/>
      <c r="D140" s="226"/>
      <c r="E140" s="43"/>
    </row>
    <row r="141" spans="1:5" ht="15.75" customHeight="1">
      <c r="A141" s="181"/>
      <c r="B141" s="43"/>
      <c r="C141" s="207"/>
      <c r="D141" s="226"/>
      <c r="E141" s="43"/>
    </row>
    <row r="142" spans="1:5" ht="15.75" customHeight="1">
      <c r="A142" s="181"/>
      <c r="B142" s="43"/>
      <c r="C142" s="207"/>
      <c r="D142" s="226"/>
      <c r="E142" s="43"/>
    </row>
    <row r="143" spans="1:5" ht="15.75" customHeight="1">
      <c r="A143" s="181"/>
      <c r="B143" s="43"/>
      <c r="C143" s="207"/>
      <c r="D143" s="226"/>
      <c r="E143" s="43"/>
    </row>
    <row r="144" spans="1:5" ht="15.75" customHeight="1">
      <c r="A144" s="181"/>
      <c r="B144" s="43"/>
      <c r="C144" s="207"/>
      <c r="D144" s="226"/>
      <c r="E144" s="43"/>
    </row>
    <row r="145" spans="1:5" ht="15.75" customHeight="1">
      <c r="A145" s="181"/>
      <c r="B145" s="43"/>
      <c r="C145" s="207"/>
      <c r="D145" s="226"/>
      <c r="E145" s="43"/>
    </row>
    <row r="146" spans="1:5" ht="15.75" customHeight="1">
      <c r="A146" s="181"/>
      <c r="B146" s="43"/>
      <c r="C146" s="207"/>
      <c r="D146" s="226"/>
      <c r="E146" s="43"/>
    </row>
    <row r="147" spans="1:5" ht="15.75" customHeight="1">
      <c r="A147" s="181"/>
      <c r="B147" s="43"/>
      <c r="C147" s="207"/>
      <c r="D147" s="226"/>
      <c r="E147" s="43"/>
    </row>
    <row r="148" spans="1:5" ht="15.75" customHeight="1">
      <c r="A148" s="181"/>
      <c r="B148" s="43"/>
      <c r="C148" s="207"/>
      <c r="D148" s="226"/>
      <c r="E148" s="43"/>
    </row>
    <row r="149" spans="1:5" ht="15.75" customHeight="1">
      <c r="A149" s="181"/>
      <c r="B149" s="43"/>
      <c r="C149" s="207"/>
      <c r="D149" s="226"/>
      <c r="E149" s="43"/>
    </row>
    <row r="150" spans="1:5" ht="15.75" customHeight="1">
      <c r="A150" s="181"/>
      <c r="B150" s="43"/>
      <c r="C150" s="207"/>
      <c r="D150" s="226"/>
      <c r="E150" s="43"/>
    </row>
    <row r="151" spans="1:5" ht="15.75" customHeight="1">
      <c r="A151" s="181"/>
      <c r="B151" s="43"/>
      <c r="C151" s="207"/>
      <c r="D151" s="226"/>
      <c r="E151" s="43"/>
    </row>
    <row r="152" spans="1:5" ht="15.75" customHeight="1">
      <c r="A152" s="181"/>
      <c r="B152" s="43"/>
      <c r="C152" s="207"/>
      <c r="D152" s="226"/>
      <c r="E152" s="43"/>
    </row>
    <row r="153" spans="1:5" ht="15.75" customHeight="1">
      <c r="A153" s="181"/>
      <c r="B153" s="43"/>
      <c r="C153" s="207"/>
      <c r="D153" s="226"/>
      <c r="E153" s="43"/>
    </row>
    <row r="154" spans="1:5" ht="15.75" customHeight="1">
      <c r="A154" s="181"/>
      <c r="B154" s="43"/>
      <c r="C154" s="207"/>
      <c r="D154" s="226"/>
      <c r="E154" s="43"/>
    </row>
    <row r="155" spans="1:5" ht="15.75" customHeight="1">
      <c r="A155" s="181"/>
      <c r="B155" s="43"/>
      <c r="C155" s="207"/>
      <c r="D155" s="226"/>
      <c r="E155" s="43"/>
    </row>
    <row r="156" spans="1:5" ht="15.75" customHeight="1">
      <c r="A156" s="181"/>
      <c r="B156" s="43"/>
      <c r="C156" s="207"/>
      <c r="D156" s="226"/>
      <c r="E156" s="43"/>
    </row>
    <row r="157" spans="1:5" ht="15.75" customHeight="1">
      <c r="A157" s="181"/>
      <c r="B157" s="43"/>
      <c r="C157" s="207"/>
      <c r="D157" s="226"/>
      <c r="E157" s="43"/>
    </row>
    <row r="158" spans="1:5" ht="15.75" customHeight="1">
      <c r="A158" s="181"/>
      <c r="B158" s="43"/>
      <c r="C158" s="207"/>
      <c r="D158" s="226"/>
      <c r="E158" s="43"/>
    </row>
    <row r="159" spans="1:5" ht="15.75" customHeight="1">
      <c r="A159" s="181"/>
      <c r="B159" s="43"/>
      <c r="C159" s="207"/>
      <c r="D159" s="226"/>
      <c r="E159" s="43"/>
    </row>
    <row r="160" spans="1:5" ht="15.75" customHeight="1">
      <c r="A160" s="181"/>
      <c r="B160" s="43"/>
      <c r="C160" s="207"/>
      <c r="D160" s="226"/>
      <c r="E160" s="43"/>
    </row>
    <row r="161" spans="1:5" ht="15.75" customHeight="1">
      <c r="A161" s="181"/>
      <c r="B161" s="43"/>
      <c r="C161" s="207"/>
      <c r="D161" s="226"/>
      <c r="E161" s="43"/>
    </row>
    <row r="162" spans="1:5" ht="15.75" customHeight="1">
      <c r="A162" s="181"/>
      <c r="B162" s="43"/>
      <c r="C162" s="207"/>
      <c r="D162" s="226"/>
      <c r="E162" s="43"/>
    </row>
    <row r="163" spans="1:5" ht="15.75" customHeight="1">
      <c r="A163" s="181"/>
      <c r="B163" s="43"/>
      <c r="C163" s="207"/>
      <c r="D163" s="226"/>
      <c r="E163" s="43"/>
    </row>
    <row r="164" spans="1:5" ht="15.75" customHeight="1">
      <c r="A164" s="181"/>
      <c r="B164" s="43"/>
      <c r="C164" s="207"/>
      <c r="D164" s="226"/>
      <c r="E164" s="43"/>
    </row>
    <row r="165" spans="1:5" ht="15.75" customHeight="1">
      <c r="A165" s="181"/>
      <c r="B165" s="43"/>
      <c r="C165" s="207"/>
      <c r="D165" s="226"/>
      <c r="E165" s="43"/>
    </row>
    <row r="166" spans="1:5" ht="15.75" customHeight="1">
      <c r="A166" s="181"/>
      <c r="B166" s="43"/>
      <c r="C166" s="207"/>
      <c r="D166" s="226"/>
      <c r="E166" s="43"/>
    </row>
    <row r="167" spans="1:5" ht="15.75" customHeight="1">
      <c r="A167" s="181"/>
      <c r="B167" s="43"/>
      <c r="C167" s="207"/>
      <c r="D167" s="226"/>
      <c r="E167" s="43"/>
    </row>
    <row r="168" spans="1:5" ht="15.75" customHeight="1">
      <c r="A168" s="181"/>
      <c r="B168" s="43"/>
      <c r="C168" s="207"/>
      <c r="D168" s="226"/>
      <c r="E168" s="43"/>
    </row>
    <row r="169" spans="1:5" ht="15.75" customHeight="1">
      <c r="A169" s="181"/>
      <c r="B169" s="43"/>
      <c r="C169" s="207"/>
      <c r="D169" s="226"/>
      <c r="E169" s="43"/>
    </row>
    <row r="170" spans="1:5" ht="15.75" customHeight="1">
      <c r="A170" s="181"/>
      <c r="B170" s="43"/>
      <c r="C170" s="207"/>
      <c r="D170" s="226"/>
      <c r="E170" s="43"/>
    </row>
    <row r="171" spans="1:5" ht="15.75" customHeight="1">
      <c r="A171" s="181"/>
      <c r="B171" s="43"/>
      <c r="C171" s="207"/>
      <c r="D171" s="226"/>
      <c r="E171" s="43"/>
    </row>
    <row r="172" spans="1:5" ht="15.75" customHeight="1">
      <c r="A172" s="181"/>
      <c r="B172" s="43"/>
      <c r="C172" s="207"/>
      <c r="D172" s="226"/>
      <c r="E172" s="43"/>
    </row>
    <row r="173" spans="1:5" ht="15.75" customHeight="1">
      <c r="A173" s="181"/>
      <c r="B173" s="43"/>
      <c r="C173" s="207"/>
      <c r="D173" s="226"/>
      <c r="E173" s="43"/>
    </row>
    <row r="174" spans="1:5" ht="15.75" customHeight="1">
      <c r="A174" s="181"/>
      <c r="B174" s="43"/>
      <c r="C174" s="207"/>
      <c r="D174" s="226"/>
      <c r="E174" s="43"/>
    </row>
    <row r="175" spans="1:5" ht="15.75" customHeight="1">
      <c r="A175" s="181"/>
      <c r="B175" s="43"/>
      <c r="C175" s="207"/>
      <c r="D175" s="226"/>
      <c r="E175" s="43"/>
    </row>
    <row r="176" spans="1:5" ht="15.75" customHeight="1">
      <c r="A176" s="181"/>
      <c r="B176" s="43"/>
      <c r="C176" s="207"/>
      <c r="D176" s="226"/>
      <c r="E176" s="43"/>
    </row>
    <row r="177" spans="1:5" ht="15.75" customHeight="1">
      <c r="A177" s="181"/>
      <c r="B177" s="43"/>
      <c r="C177" s="207"/>
      <c r="D177" s="226"/>
      <c r="E177" s="43"/>
    </row>
    <row r="178" spans="1:5" ht="15.75" customHeight="1">
      <c r="A178" s="181"/>
      <c r="B178" s="43"/>
      <c r="C178" s="207"/>
      <c r="D178" s="226"/>
      <c r="E178" s="43"/>
    </row>
    <row r="179" spans="1:5" ht="15.75" customHeight="1">
      <c r="A179" s="181"/>
      <c r="B179" s="43"/>
      <c r="C179" s="207"/>
      <c r="D179" s="226"/>
      <c r="E179" s="43"/>
    </row>
    <row r="180" spans="1:5" ht="15.75" customHeight="1">
      <c r="A180" s="181"/>
      <c r="B180" s="43"/>
      <c r="C180" s="207"/>
      <c r="D180" s="226"/>
      <c r="E180" s="43"/>
    </row>
    <row r="181" spans="1:5" ht="15.75" customHeight="1">
      <c r="A181" s="181"/>
      <c r="B181" s="43"/>
      <c r="C181" s="207"/>
      <c r="D181" s="226"/>
      <c r="E181" s="43"/>
    </row>
    <row r="182" spans="1:5" ht="15.75" customHeight="1">
      <c r="A182" s="181"/>
      <c r="B182" s="43"/>
      <c r="C182" s="207"/>
      <c r="D182" s="226"/>
      <c r="E182" s="43"/>
    </row>
    <row r="183" spans="1:5" ht="15.75" customHeight="1">
      <c r="A183" s="181"/>
      <c r="B183" s="43"/>
      <c r="C183" s="207"/>
      <c r="D183" s="226"/>
      <c r="E183" s="43"/>
    </row>
    <row r="184" spans="1:5" ht="15.75" customHeight="1">
      <c r="A184" s="181"/>
      <c r="B184" s="43"/>
      <c r="C184" s="207"/>
      <c r="D184" s="226"/>
      <c r="E184" s="43"/>
    </row>
    <row r="185" spans="1:5" ht="15.75" customHeight="1">
      <c r="A185" s="181"/>
      <c r="B185" s="43"/>
      <c r="C185" s="207"/>
      <c r="D185" s="226"/>
      <c r="E185" s="43"/>
    </row>
    <row r="186" spans="1:5" ht="15.75" customHeight="1">
      <c r="A186" s="181"/>
      <c r="B186" s="43"/>
      <c r="C186" s="207"/>
      <c r="D186" s="226"/>
      <c r="E186" s="43"/>
    </row>
    <row r="187" spans="1:5" ht="15.75" customHeight="1">
      <c r="A187" s="181"/>
      <c r="B187" s="43"/>
      <c r="C187" s="207"/>
      <c r="D187" s="226"/>
      <c r="E187" s="43"/>
    </row>
    <row r="188" spans="1:5" ht="15.75" customHeight="1">
      <c r="A188" s="181"/>
      <c r="B188" s="43"/>
      <c r="C188" s="207"/>
      <c r="D188" s="226"/>
      <c r="E188" s="43"/>
    </row>
    <row r="189" spans="1:5" ht="15.75" customHeight="1">
      <c r="A189" s="181"/>
      <c r="B189" s="43"/>
      <c r="C189" s="207"/>
      <c r="D189" s="226"/>
      <c r="E189" s="43"/>
    </row>
    <row r="190" spans="1:5" ht="15.75" customHeight="1">
      <c r="A190" s="181"/>
      <c r="B190" s="43"/>
      <c r="C190" s="207"/>
      <c r="D190" s="226"/>
      <c r="E190" s="43"/>
    </row>
    <row r="191" spans="1:5" ht="15.75" customHeight="1">
      <c r="A191" s="181"/>
      <c r="B191" s="43"/>
      <c r="C191" s="207"/>
      <c r="D191" s="226"/>
      <c r="E191" s="43"/>
    </row>
    <row r="192" spans="1:5" ht="15.75" customHeight="1">
      <c r="A192" s="181"/>
      <c r="B192" s="43"/>
      <c r="C192" s="207"/>
      <c r="D192" s="226"/>
      <c r="E192" s="43"/>
    </row>
    <row r="193" spans="1:5" ht="15.75" customHeight="1">
      <c r="A193" s="181"/>
      <c r="B193" s="43"/>
      <c r="C193" s="207"/>
      <c r="D193" s="226"/>
      <c r="E193" s="43"/>
    </row>
    <row r="194" spans="1:5" ht="15.75" customHeight="1">
      <c r="A194" s="181"/>
      <c r="B194" s="43"/>
      <c r="C194" s="207"/>
      <c r="D194" s="226"/>
      <c r="E194" s="43"/>
    </row>
    <row r="195" spans="1:5" ht="15.75" customHeight="1">
      <c r="A195" s="181"/>
      <c r="B195" s="43"/>
      <c r="C195" s="207"/>
      <c r="D195" s="226"/>
      <c r="E195" s="43"/>
    </row>
    <row r="196" spans="1:5" ht="15.75" customHeight="1">
      <c r="A196" s="181"/>
      <c r="B196" s="43"/>
      <c r="C196" s="207"/>
      <c r="D196" s="226"/>
      <c r="E196" s="43"/>
    </row>
    <row r="197" spans="1:5" ht="15.75" customHeight="1">
      <c r="A197" s="181"/>
      <c r="B197" s="43"/>
      <c r="C197" s="207"/>
      <c r="D197" s="226"/>
      <c r="E197" s="43"/>
    </row>
    <row r="198" spans="1:5" ht="15.75" customHeight="1">
      <c r="A198" s="181"/>
      <c r="B198" s="43"/>
      <c r="C198" s="207"/>
      <c r="D198" s="226"/>
      <c r="E198" s="43"/>
    </row>
    <row r="199" spans="1:5" ht="15.75" customHeight="1">
      <c r="A199" s="181"/>
      <c r="B199" s="43"/>
      <c r="C199" s="207"/>
      <c r="D199" s="226"/>
      <c r="E199" s="43"/>
    </row>
    <row r="200" spans="1:5" ht="15.75" customHeight="1">
      <c r="A200" s="181"/>
      <c r="B200" s="43"/>
      <c r="C200" s="207"/>
      <c r="D200" s="226"/>
      <c r="E200" s="43"/>
    </row>
    <row r="201" spans="1:5" ht="15.75" customHeight="1">
      <c r="A201" s="181"/>
      <c r="B201" s="43"/>
      <c r="C201" s="207"/>
      <c r="D201" s="226"/>
      <c r="E201" s="43"/>
    </row>
    <row r="202" spans="1:5" ht="15.75" customHeight="1">
      <c r="A202" s="181"/>
      <c r="B202" s="43"/>
      <c r="C202" s="207"/>
      <c r="D202" s="226"/>
      <c r="E202" s="43"/>
    </row>
    <row r="203" spans="1:5" ht="15.75" customHeight="1">
      <c r="A203" s="181"/>
      <c r="B203" s="43"/>
      <c r="C203" s="207"/>
      <c r="D203" s="226"/>
      <c r="E203" s="43"/>
    </row>
    <row r="204" spans="1:5" ht="15.75" customHeight="1">
      <c r="A204" s="181"/>
      <c r="B204" s="43"/>
      <c r="C204" s="207"/>
      <c r="D204" s="226"/>
      <c r="E204" s="43"/>
    </row>
    <row r="205" spans="1:5" ht="15.75" customHeight="1">
      <c r="A205" s="181"/>
      <c r="B205" s="43"/>
      <c r="C205" s="207"/>
      <c r="D205" s="226"/>
      <c r="E205" s="43"/>
    </row>
    <row r="206" spans="1:5" ht="15.75" customHeight="1">
      <c r="A206" s="181"/>
      <c r="B206" s="43"/>
      <c r="C206" s="207"/>
      <c r="D206" s="226"/>
      <c r="E206" s="43"/>
    </row>
    <row r="207" spans="1:5" ht="15.75" customHeight="1">
      <c r="A207" s="181"/>
      <c r="B207" s="43"/>
      <c r="C207" s="207"/>
      <c r="D207" s="226"/>
      <c r="E207" s="43"/>
    </row>
    <row r="208" spans="1:5" ht="15.75" customHeight="1">
      <c r="A208" s="181"/>
      <c r="B208" s="43"/>
      <c r="C208" s="207"/>
      <c r="D208" s="226"/>
      <c r="E208" s="43"/>
    </row>
    <row r="209" spans="1:5" ht="15.75" customHeight="1">
      <c r="A209" s="181"/>
      <c r="B209" s="43"/>
      <c r="C209" s="207"/>
      <c r="D209" s="226"/>
      <c r="E209" s="43"/>
    </row>
    <row r="210" spans="1:5" ht="15.75" customHeight="1">
      <c r="A210" s="181"/>
      <c r="B210" s="43"/>
      <c r="C210" s="207"/>
      <c r="D210" s="226"/>
      <c r="E210" s="43"/>
    </row>
    <row r="211" spans="1:5" ht="15.75" customHeight="1">
      <c r="A211" s="181"/>
      <c r="B211" s="43"/>
      <c r="C211" s="207"/>
      <c r="D211" s="226"/>
      <c r="E211" s="43"/>
    </row>
    <row r="212" spans="1:5" ht="15.75" customHeight="1">
      <c r="A212" s="181"/>
      <c r="B212" s="43"/>
      <c r="C212" s="207"/>
      <c r="D212" s="226"/>
      <c r="E212" s="43"/>
    </row>
    <row r="213" spans="1:5" ht="15.75" customHeight="1">
      <c r="A213" s="181"/>
      <c r="B213" s="43"/>
      <c r="C213" s="207"/>
      <c r="D213" s="226"/>
      <c r="E213" s="43"/>
    </row>
    <row r="214" spans="1:5" ht="15.75" customHeight="1">
      <c r="A214" s="181"/>
      <c r="B214" s="43"/>
      <c r="C214" s="207"/>
      <c r="D214" s="226"/>
      <c r="E214" s="43"/>
    </row>
    <row r="215" spans="1:5" ht="15.75" customHeight="1">
      <c r="A215" s="181"/>
      <c r="B215" s="43"/>
      <c r="C215" s="207"/>
      <c r="D215" s="226"/>
      <c r="E215" s="43"/>
    </row>
    <row r="216" spans="1:5" ht="15.75" customHeight="1">
      <c r="A216" s="181"/>
      <c r="B216" s="43"/>
      <c r="C216" s="207"/>
      <c r="D216" s="226"/>
      <c r="E216" s="43"/>
    </row>
    <row r="217" spans="1:5" ht="15.75" customHeight="1">
      <c r="A217" s="181"/>
      <c r="B217" s="43"/>
      <c r="C217" s="207"/>
      <c r="D217" s="226"/>
      <c r="E217" s="43"/>
    </row>
    <row r="218" spans="1:5" ht="15.75" customHeight="1">
      <c r="A218" s="181"/>
      <c r="B218" s="43"/>
      <c r="C218" s="207"/>
      <c r="D218" s="226"/>
      <c r="E218" s="43"/>
    </row>
    <row r="219" spans="1:5" ht="15.75" customHeight="1">
      <c r="A219" s="181"/>
      <c r="B219" s="43"/>
      <c r="C219" s="207"/>
      <c r="D219" s="226"/>
      <c r="E219" s="43"/>
    </row>
    <row r="220" spans="1:5" ht="15.75" customHeight="1">
      <c r="A220" s="181"/>
      <c r="B220" s="43"/>
      <c r="C220" s="207"/>
      <c r="D220" s="226"/>
      <c r="E220" s="43"/>
    </row>
    <row r="221" spans="1:5" ht="15.75" customHeight="1">
      <c r="A221" s="181"/>
      <c r="B221" s="43"/>
      <c r="C221" s="207"/>
      <c r="D221" s="226"/>
      <c r="E221" s="43"/>
    </row>
    <row r="222" spans="1:5" ht="15.75" customHeight="1">
      <c r="A222" s="181"/>
      <c r="B222" s="43"/>
      <c r="C222" s="207"/>
      <c r="D222" s="226"/>
      <c r="E222" s="43"/>
    </row>
    <row r="223" spans="1:5" ht="15.75" customHeight="1">
      <c r="A223" s="181"/>
      <c r="B223" s="43"/>
      <c r="C223" s="207"/>
      <c r="D223" s="226"/>
      <c r="E223" s="43"/>
    </row>
    <row r="224" spans="1:5" ht="15.75" customHeight="1">
      <c r="A224" s="181"/>
      <c r="B224" s="43"/>
      <c r="C224" s="207"/>
      <c r="D224" s="226"/>
      <c r="E224" s="43"/>
    </row>
    <row r="225" spans="1:5" ht="15.75" customHeight="1">
      <c r="A225" s="181"/>
      <c r="B225" s="43"/>
      <c r="C225" s="207"/>
      <c r="D225" s="226"/>
      <c r="E225" s="43"/>
    </row>
    <row r="226" spans="1:5" ht="15.75" customHeight="1">
      <c r="A226" s="181"/>
      <c r="B226" s="43"/>
      <c r="C226" s="207"/>
      <c r="D226" s="226"/>
      <c r="E226" s="43"/>
    </row>
    <row r="227" spans="1:5" ht="15.75" customHeight="1">
      <c r="A227" s="181"/>
      <c r="B227" s="43"/>
      <c r="C227" s="207"/>
      <c r="D227" s="226"/>
      <c r="E227" s="43"/>
    </row>
    <row r="228" spans="1:5" ht="15.75" customHeight="1">
      <c r="A228" s="181"/>
      <c r="B228" s="43"/>
      <c r="C228" s="207"/>
      <c r="D228" s="226"/>
      <c r="E228" s="43"/>
    </row>
    <row r="229" spans="1:5" ht="15.75" customHeight="1">
      <c r="A229" s="181"/>
      <c r="B229" s="43"/>
      <c r="C229" s="207"/>
      <c r="D229" s="226"/>
      <c r="E229" s="43"/>
    </row>
    <row r="230" spans="1:5" ht="15.75" customHeight="1">
      <c r="A230" s="181"/>
      <c r="B230" s="43"/>
      <c r="C230" s="207"/>
      <c r="D230" s="226"/>
      <c r="E230" s="43"/>
    </row>
    <row r="231" spans="1:5" ht="15.75" customHeight="1">
      <c r="A231" s="181"/>
      <c r="B231" s="43"/>
      <c r="C231" s="207"/>
      <c r="D231" s="226"/>
      <c r="E231" s="43"/>
    </row>
    <row r="232" spans="1:5" ht="15.75" customHeight="1">
      <c r="A232" s="181"/>
      <c r="B232" s="43"/>
      <c r="C232" s="207"/>
      <c r="D232" s="226"/>
      <c r="E232" s="43"/>
    </row>
    <row r="233" spans="1:5" ht="15.75" customHeight="1">
      <c r="A233" s="181"/>
      <c r="B233" s="43"/>
      <c r="C233" s="207"/>
      <c r="D233" s="226"/>
      <c r="E233" s="43"/>
    </row>
    <row r="234" spans="1:5" ht="15.75" customHeight="1">
      <c r="A234" s="181"/>
      <c r="B234" s="43"/>
      <c r="C234" s="207"/>
      <c r="D234" s="226"/>
      <c r="E234" s="43"/>
    </row>
    <row r="235" spans="1:5" ht="15.75" customHeight="1">
      <c r="A235" s="181"/>
      <c r="B235" s="43"/>
      <c r="C235" s="207"/>
      <c r="D235" s="226"/>
      <c r="E235" s="43"/>
    </row>
    <row r="236" spans="1:5" ht="15.75" customHeight="1">
      <c r="A236" s="181"/>
      <c r="B236" s="43"/>
      <c r="C236" s="207"/>
      <c r="D236" s="226"/>
      <c r="E236" s="43"/>
    </row>
    <row r="237" spans="1:5" ht="15.75" customHeight="1">
      <c r="A237" s="181"/>
      <c r="B237" s="43"/>
      <c r="C237" s="207"/>
      <c r="D237" s="226"/>
      <c r="E237" s="43"/>
    </row>
    <row r="238" spans="1:5" ht="15.75" customHeight="1">
      <c r="A238" s="181"/>
      <c r="B238" s="43"/>
      <c r="C238" s="207"/>
      <c r="D238" s="226"/>
      <c r="E238" s="43"/>
    </row>
    <row r="239" spans="1:5" ht="15.75" customHeight="1">
      <c r="A239" s="181"/>
      <c r="B239" s="43"/>
      <c r="C239" s="207"/>
      <c r="D239" s="226"/>
      <c r="E239" s="43"/>
    </row>
    <row r="240" spans="1:5" ht="15.75" customHeight="1">
      <c r="A240" s="181"/>
      <c r="B240" s="43"/>
      <c r="C240" s="207"/>
      <c r="D240" s="226"/>
      <c r="E240" s="43"/>
    </row>
    <row r="241" spans="1:5" ht="15.75" customHeight="1">
      <c r="A241" s="181"/>
      <c r="B241" s="43"/>
      <c r="C241" s="207"/>
      <c r="D241" s="226"/>
      <c r="E241" s="43"/>
    </row>
    <row r="242" spans="1:5" ht="15.75" customHeight="1">
      <c r="A242" s="181"/>
      <c r="B242" s="43"/>
      <c r="C242" s="207"/>
      <c r="D242" s="226"/>
      <c r="E242" s="43"/>
    </row>
    <row r="243" spans="1:5" ht="15.75" customHeight="1">
      <c r="A243" s="181"/>
      <c r="B243" s="43"/>
      <c r="C243" s="207"/>
      <c r="D243" s="226"/>
      <c r="E243" s="43"/>
    </row>
    <row r="244" spans="1:5" ht="15.75" customHeight="1">
      <c r="A244" s="181"/>
      <c r="B244" s="43"/>
      <c r="C244" s="207"/>
      <c r="D244" s="226"/>
      <c r="E244" s="43"/>
    </row>
    <row r="245" spans="1:5" ht="15.75" customHeight="1">
      <c r="A245" s="181"/>
      <c r="B245" s="43"/>
      <c r="C245" s="207"/>
      <c r="D245" s="226"/>
      <c r="E245" s="43"/>
    </row>
    <row r="246" spans="1:5" ht="15.75" customHeight="1">
      <c r="A246" s="181"/>
      <c r="B246" s="43"/>
      <c r="C246" s="207"/>
      <c r="D246" s="226"/>
      <c r="E246" s="43"/>
    </row>
    <row r="247" spans="1:5" ht="15.75" customHeight="1">
      <c r="A247" s="181"/>
      <c r="B247" s="43"/>
      <c r="C247" s="207"/>
      <c r="D247" s="226"/>
      <c r="E247" s="43"/>
    </row>
    <row r="248" spans="1:5" ht="15.75" customHeight="1">
      <c r="A248" s="181"/>
      <c r="B248" s="43"/>
      <c r="C248" s="207"/>
      <c r="D248" s="226"/>
      <c r="E248" s="43"/>
    </row>
    <row r="249" spans="1:5" ht="15.75" customHeight="1">
      <c r="A249" s="181"/>
      <c r="B249" s="43"/>
      <c r="C249" s="207"/>
      <c r="D249" s="226"/>
      <c r="E249" s="43"/>
    </row>
    <row r="250" spans="1:5" ht="15.75" customHeight="1">
      <c r="A250" s="181"/>
      <c r="B250" s="43"/>
      <c r="C250" s="207"/>
      <c r="D250" s="226"/>
      <c r="E250" s="43"/>
    </row>
    <row r="251" spans="1:5" ht="15.75" customHeight="1">
      <c r="A251" s="181"/>
      <c r="B251" s="43"/>
      <c r="C251" s="207"/>
      <c r="D251" s="226"/>
      <c r="E251" s="43"/>
    </row>
    <row r="252" spans="1:5" ht="15.75" customHeight="1">
      <c r="A252" s="181"/>
      <c r="B252" s="43"/>
      <c r="C252" s="207"/>
      <c r="D252" s="226"/>
      <c r="E252" s="43"/>
    </row>
    <row r="253" spans="1:5" ht="15.75" customHeight="1">
      <c r="A253" s="181"/>
      <c r="B253" s="43"/>
      <c r="C253" s="207"/>
      <c r="D253" s="226"/>
      <c r="E253" s="43"/>
    </row>
    <row r="254" spans="1:5" ht="15.75" customHeight="1">
      <c r="A254" s="181"/>
      <c r="B254" s="43"/>
      <c r="C254" s="207"/>
      <c r="D254" s="226"/>
      <c r="E254" s="43"/>
    </row>
    <row r="255" spans="1:5" ht="15.75" customHeight="1">
      <c r="A255" s="181"/>
      <c r="B255" s="43"/>
      <c r="C255" s="207"/>
      <c r="D255" s="226"/>
      <c r="E255" s="43"/>
    </row>
    <row r="256" spans="1:5" ht="15.75" customHeight="1">
      <c r="A256" s="181"/>
      <c r="B256" s="43"/>
      <c r="C256" s="207"/>
      <c r="D256" s="226"/>
      <c r="E256" s="43"/>
    </row>
    <row r="257" spans="1:5" ht="15.75" customHeight="1">
      <c r="A257" s="181"/>
      <c r="B257" s="43"/>
      <c r="C257" s="207"/>
      <c r="D257" s="226"/>
      <c r="E257" s="43"/>
    </row>
    <row r="258" spans="1:5" ht="15.75" customHeight="1">
      <c r="A258" s="181"/>
      <c r="B258" s="43"/>
      <c r="C258" s="207"/>
      <c r="D258" s="226"/>
      <c r="E258" s="43"/>
    </row>
    <row r="259" spans="1:5" ht="15.75" customHeight="1">
      <c r="A259" s="181"/>
      <c r="B259" s="43"/>
      <c r="C259" s="207"/>
      <c r="D259" s="226"/>
      <c r="E259" s="43"/>
    </row>
    <row r="260" spans="1:5" ht="15.75" customHeight="1">
      <c r="A260" s="181"/>
      <c r="B260" s="43"/>
      <c r="C260" s="207"/>
      <c r="D260" s="226"/>
      <c r="E260" s="43"/>
    </row>
    <row r="261" spans="1:5" ht="15.75" customHeight="1">
      <c r="A261" s="181"/>
      <c r="B261" s="43"/>
      <c r="C261" s="207"/>
      <c r="D261" s="226"/>
      <c r="E261" s="43"/>
    </row>
    <row r="262" spans="1:5" ht="15.75" customHeight="1">
      <c r="A262" s="181"/>
      <c r="B262" s="43"/>
      <c r="C262" s="207"/>
      <c r="D262" s="226"/>
      <c r="E262" s="43"/>
    </row>
    <row r="263" spans="1:5" ht="15.75" customHeight="1">
      <c r="A263" s="181"/>
      <c r="B263" s="43"/>
      <c r="C263" s="207"/>
      <c r="D263" s="226"/>
      <c r="E263" s="43"/>
    </row>
    <row r="264" spans="1:5" ht="15.75" customHeight="1">
      <c r="A264" s="181"/>
      <c r="B264" s="43"/>
      <c r="C264" s="207"/>
      <c r="D264" s="226"/>
      <c r="E264" s="43"/>
    </row>
    <row r="265" spans="1:5" ht="15.75" customHeight="1">
      <c r="A265" s="181"/>
      <c r="B265" s="43"/>
      <c r="C265" s="207"/>
      <c r="D265" s="226"/>
      <c r="E265" s="43"/>
    </row>
    <row r="266" spans="1:5" ht="15.75" customHeight="1">
      <c r="A266" s="181"/>
      <c r="B266" s="43"/>
      <c r="C266" s="207"/>
      <c r="D266" s="226"/>
      <c r="E266" s="43"/>
    </row>
    <row r="267" spans="1:5" ht="15.75" customHeight="1">
      <c r="A267" s="181"/>
      <c r="B267" s="43"/>
      <c r="C267" s="207"/>
      <c r="D267" s="226"/>
      <c r="E267" s="43"/>
    </row>
    <row r="268" spans="1:5" ht="15.75" customHeight="1">
      <c r="A268" s="181"/>
      <c r="B268" s="43"/>
      <c r="C268" s="207"/>
      <c r="D268" s="226"/>
      <c r="E268" s="43"/>
    </row>
    <row r="269" spans="1:5" ht="15.75" customHeight="1">
      <c r="A269" s="181"/>
      <c r="B269" s="43"/>
      <c r="C269" s="207"/>
      <c r="D269" s="226"/>
      <c r="E269" s="43"/>
    </row>
    <row r="270" spans="1:5" ht="15.75" customHeight="1">
      <c r="A270" s="181"/>
      <c r="B270" s="43"/>
      <c r="C270" s="207"/>
      <c r="D270" s="226"/>
      <c r="E270" s="43"/>
    </row>
    <row r="271" spans="1:5" ht="15.75" customHeight="1">
      <c r="A271" s="181"/>
      <c r="B271" s="43"/>
      <c r="C271" s="207"/>
      <c r="D271" s="226"/>
      <c r="E271" s="43"/>
    </row>
    <row r="272" spans="1:5" ht="15.75" customHeight="1">
      <c r="A272" s="181"/>
      <c r="B272" s="43"/>
      <c r="C272" s="207"/>
      <c r="D272" s="226"/>
      <c r="E272" s="43"/>
    </row>
    <row r="273" spans="1:5" ht="15.75" customHeight="1">
      <c r="A273" s="181"/>
      <c r="B273" s="43"/>
      <c r="C273" s="207"/>
      <c r="D273" s="226"/>
      <c r="E273" s="43"/>
    </row>
    <row r="274" spans="1:5" ht="15.75" customHeight="1">
      <c r="A274" s="181"/>
      <c r="B274" s="43"/>
      <c r="C274" s="207"/>
      <c r="D274" s="226"/>
      <c r="E274" s="43"/>
    </row>
    <row r="275" spans="1:5" ht="15.75" customHeight="1">
      <c r="A275" s="181"/>
      <c r="B275" s="43"/>
      <c r="C275" s="207"/>
      <c r="D275" s="226"/>
      <c r="E275" s="43"/>
    </row>
    <row r="276" spans="1:5" ht="15.75" customHeight="1">
      <c r="A276" s="181"/>
      <c r="B276" s="43"/>
      <c r="C276" s="207"/>
      <c r="D276" s="226"/>
      <c r="E276" s="43"/>
    </row>
    <row r="277" spans="1:5" ht="15.75" customHeight="1">
      <c r="A277" s="181"/>
      <c r="B277" s="43"/>
      <c r="C277" s="207"/>
      <c r="D277" s="226"/>
      <c r="E277" s="43"/>
    </row>
    <row r="278" spans="1:5" ht="15.75" customHeight="1">
      <c r="A278" s="181"/>
      <c r="B278" s="43"/>
      <c r="C278" s="207"/>
      <c r="D278" s="226"/>
      <c r="E278" s="43"/>
    </row>
    <row r="279" spans="1:5" ht="15.75" customHeight="1">
      <c r="A279" s="181"/>
      <c r="B279" s="43"/>
      <c r="C279" s="207"/>
      <c r="D279" s="226"/>
      <c r="E279" s="43"/>
    </row>
    <row r="280" spans="1:5" ht="15.75" customHeight="1">
      <c r="A280" s="181"/>
      <c r="B280" s="43"/>
      <c r="C280" s="207"/>
      <c r="D280" s="226"/>
      <c r="E280" s="43"/>
    </row>
    <row r="281" spans="1:5" ht="15.75" customHeight="1">
      <c r="A281" s="181"/>
      <c r="B281" s="43"/>
      <c r="C281" s="207"/>
      <c r="D281" s="226"/>
      <c r="E281" s="43"/>
    </row>
    <row r="282" spans="1:5" ht="15.75" customHeight="1">
      <c r="A282" s="181"/>
      <c r="B282" s="43"/>
      <c r="C282" s="207"/>
      <c r="D282" s="226"/>
      <c r="E282" s="43"/>
    </row>
    <row r="283" spans="1:5" ht="15.75" customHeight="1">
      <c r="A283" s="181"/>
      <c r="B283" s="43"/>
      <c r="C283" s="207"/>
      <c r="D283" s="226"/>
      <c r="E283" s="43"/>
    </row>
    <row r="284" spans="1:5" ht="15.75" customHeight="1">
      <c r="A284" s="181"/>
      <c r="B284" s="43"/>
      <c r="C284" s="207"/>
      <c r="D284" s="226"/>
      <c r="E284" s="43"/>
    </row>
    <row r="285" spans="1:5" ht="15.75" customHeight="1">
      <c r="A285" s="181"/>
      <c r="B285" s="43"/>
      <c r="C285" s="207"/>
      <c r="D285" s="226"/>
      <c r="E285" s="43"/>
    </row>
    <row r="286" spans="1:5" ht="15.75" customHeight="1">
      <c r="A286" s="181"/>
      <c r="B286" s="43"/>
      <c r="C286" s="207"/>
      <c r="D286" s="226"/>
      <c r="E286" s="43"/>
    </row>
    <row r="287" spans="1:5" ht="15.75" customHeight="1">
      <c r="A287" s="181"/>
      <c r="B287" s="43"/>
      <c r="C287" s="207"/>
      <c r="D287" s="226"/>
      <c r="E287" s="43"/>
    </row>
    <row r="288" spans="1:5" ht="15.75" customHeight="1">
      <c r="A288" s="181"/>
      <c r="B288" s="43"/>
      <c r="C288" s="207"/>
      <c r="D288" s="226"/>
      <c r="E288" s="43"/>
    </row>
    <row r="289" spans="1:5" ht="15.75" customHeight="1">
      <c r="A289" s="181"/>
      <c r="B289" s="43"/>
      <c r="C289" s="207"/>
      <c r="D289" s="226"/>
      <c r="E289" s="43"/>
    </row>
    <row r="290" spans="1:5" ht="15.75" customHeight="1">
      <c r="A290" s="181"/>
      <c r="B290" s="43"/>
      <c r="C290" s="207"/>
      <c r="D290" s="226"/>
      <c r="E290" s="43"/>
    </row>
    <row r="291" spans="1:5" ht="15.75" customHeight="1">
      <c r="A291" s="181"/>
      <c r="B291" s="43"/>
      <c r="C291" s="207"/>
      <c r="D291" s="226"/>
      <c r="E291" s="43"/>
    </row>
    <row r="292" spans="1:5" ht="15.75" customHeight="1">
      <c r="A292" s="181"/>
      <c r="B292" s="43"/>
      <c r="C292" s="207"/>
      <c r="D292" s="226"/>
      <c r="E292" s="43"/>
    </row>
    <row r="293" spans="1:5" ht="15.75" customHeight="1">
      <c r="A293" s="181"/>
      <c r="B293" s="43"/>
      <c r="C293" s="207"/>
      <c r="D293" s="226"/>
      <c r="E293" s="43"/>
    </row>
    <row r="294" spans="1:5" ht="15.75" customHeight="1">
      <c r="A294" s="181"/>
      <c r="B294" s="43"/>
      <c r="C294" s="207"/>
      <c r="D294" s="226"/>
      <c r="E294" s="43"/>
    </row>
    <row r="295" spans="1:5" ht="15.75" customHeight="1">
      <c r="A295" s="181"/>
      <c r="B295" s="43"/>
      <c r="C295" s="207"/>
      <c r="D295" s="226"/>
      <c r="E295" s="43"/>
    </row>
    <row r="296" spans="1:5" ht="15.75" customHeight="1">
      <c r="A296" s="181"/>
      <c r="B296" s="43"/>
      <c r="C296" s="207"/>
      <c r="D296" s="226"/>
      <c r="E296" s="43"/>
    </row>
    <row r="297" spans="1:5" ht="15.75" customHeight="1">
      <c r="A297" s="181"/>
      <c r="B297" s="43"/>
      <c r="C297" s="207"/>
      <c r="D297" s="226"/>
      <c r="E297" s="43"/>
    </row>
    <row r="298" spans="1:5" ht="15.75" customHeight="1">
      <c r="A298" s="181"/>
      <c r="B298" s="43"/>
      <c r="C298" s="207"/>
      <c r="D298" s="226"/>
      <c r="E298" s="43"/>
    </row>
    <row r="299" spans="1:5" ht="15.75" customHeight="1">
      <c r="A299" s="181"/>
      <c r="B299" s="43"/>
      <c r="C299" s="207"/>
      <c r="D299" s="226"/>
      <c r="E299" s="43"/>
    </row>
    <row r="300" spans="1:5" ht="15.75" customHeight="1">
      <c r="A300" s="181"/>
      <c r="B300" s="43"/>
      <c r="C300" s="207"/>
      <c r="D300" s="226"/>
      <c r="E300" s="43"/>
    </row>
    <row r="301" spans="1:5" ht="15.75" customHeight="1">
      <c r="A301" s="181"/>
      <c r="B301" s="43"/>
      <c r="C301" s="207"/>
      <c r="D301" s="226"/>
      <c r="E301" s="43"/>
    </row>
    <row r="302" spans="1:5" ht="15.75" customHeight="1">
      <c r="A302" s="181"/>
      <c r="B302" s="43"/>
      <c r="C302" s="207"/>
      <c r="D302" s="226"/>
      <c r="E302" s="43"/>
    </row>
    <row r="303" spans="1:5" ht="15.75" customHeight="1">
      <c r="A303" s="181"/>
      <c r="B303" s="43"/>
      <c r="C303" s="207"/>
      <c r="D303" s="226"/>
      <c r="E303" s="43"/>
    </row>
    <row r="304" spans="1:5" ht="15.75" customHeight="1">
      <c r="A304" s="181"/>
      <c r="B304" s="43"/>
      <c r="C304" s="207"/>
      <c r="D304" s="226"/>
      <c r="E304" s="43"/>
    </row>
    <row r="305" spans="1:5" ht="15.75" customHeight="1">
      <c r="A305" s="181"/>
      <c r="B305" s="43"/>
      <c r="C305" s="207"/>
      <c r="D305" s="226"/>
      <c r="E305" s="43"/>
    </row>
    <row r="306" spans="1:5" ht="15.75" customHeight="1">
      <c r="A306" s="209"/>
    </row>
    <row r="307" spans="1:5" ht="15.75" customHeight="1">
      <c r="A307" s="209"/>
    </row>
    <row r="308" spans="1:5" ht="15.75" customHeight="1">
      <c r="A308" s="209"/>
    </row>
    <row r="309" spans="1:5" ht="15.75" customHeight="1">
      <c r="A309" s="209"/>
    </row>
    <row r="310" spans="1:5" ht="15.75" customHeight="1">
      <c r="A310" s="209"/>
    </row>
    <row r="311" spans="1:5" ht="15.75" customHeight="1">
      <c r="A311" s="209"/>
    </row>
    <row r="312" spans="1:5" ht="15.75" customHeight="1">
      <c r="A312" s="209"/>
    </row>
    <row r="313" spans="1:5" ht="15.75" customHeight="1">
      <c r="A313" s="209"/>
    </row>
    <row r="314" spans="1:5" ht="15.75" customHeight="1">
      <c r="A314" s="209"/>
    </row>
    <row r="315" spans="1:5" ht="15.75" customHeight="1">
      <c r="A315" s="209"/>
    </row>
    <row r="316" spans="1:5" ht="15.75" customHeight="1">
      <c r="A316" s="209"/>
    </row>
    <row r="317" spans="1:5" ht="15.75" customHeight="1">
      <c r="A317" s="209"/>
    </row>
    <row r="318" spans="1:5" ht="15.75" customHeight="1">
      <c r="A318" s="209"/>
    </row>
    <row r="319" spans="1:5" ht="15.75" customHeight="1">
      <c r="A319" s="209"/>
    </row>
    <row r="320" spans="1:5"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row r="971" spans="1:1" ht="15.75" customHeight="1">
      <c r="A971" s="209"/>
    </row>
    <row r="972" spans="1:1" ht="15.75" customHeight="1">
      <c r="A972" s="209"/>
    </row>
    <row r="973" spans="1:1" ht="15.75" customHeight="1">
      <c r="A973" s="209"/>
    </row>
    <row r="974" spans="1:1" ht="15.75" customHeight="1">
      <c r="A974" s="209"/>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pane ySplit="1" topLeftCell="A2" activePane="bottomLeft" state="frozen"/>
      <selection pane="bottomLeft"/>
    </sheetView>
  </sheetViews>
  <sheetFormatPr defaultColWidth="14.42578125" defaultRowHeight="15" customHeight="1"/>
  <cols>
    <col min="1" max="1" width="14.42578125" customWidth="1"/>
    <col min="2" max="2" width="36.7109375" customWidth="1"/>
    <col min="3" max="3" width="56.7109375" customWidth="1"/>
    <col min="4" max="5" width="16.7109375" customWidth="1"/>
    <col min="6" max="6" width="56.7109375" customWidth="1"/>
  </cols>
  <sheetData>
    <row r="1" spans="1:26" ht="15.75">
      <c r="A1" s="24" t="s">
        <v>47</v>
      </c>
      <c r="B1" s="188" t="s">
        <v>273</v>
      </c>
      <c r="C1" s="188" t="s">
        <v>274</v>
      </c>
      <c r="D1" s="87" t="s">
        <v>1712</v>
      </c>
      <c r="E1" s="87" t="s">
        <v>2015</v>
      </c>
      <c r="F1" s="31" t="s">
        <v>1713</v>
      </c>
    </row>
    <row r="2" spans="1:26" ht="47.25">
      <c r="A2" s="24" t="s">
        <v>62</v>
      </c>
      <c r="B2" s="24" t="str">
        <f t="shared" ref="B2:B11" si="0">VLOOKUP(A2,ProcessDefinitionsTab,2, FALSE)</f>
        <v>Identity Information Determination</v>
      </c>
      <c r="C2" s="34" t="str">
        <f t="shared" ref="C2:C11" si="1">VLOOKUP(A2,ProcessDefinitionsTab,3,FALSE)</f>
        <v>Identity Information Determination is the process of determining the identity context, the identity information requirements, and the identifier.</v>
      </c>
      <c r="D2" s="180"/>
      <c r="E2" s="125"/>
      <c r="F2" s="33"/>
      <c r="G2" s="1"/>
      <c r="H2" s="1"/>
      <c r="I2" s="1"/>
      <c r="J2" s="1"/>
      <c r="K2" s="1"/>
      <c r="L2" s="1"/>
      <c r="M2" s="1"/>
      <c r="N2" s="1"/>
      <c r="O2" s="1"/>
      <c r="P2" s="1"/>
      <c r="Q2" s="1"/>
      <c r="R2" s="1"/>
      <c r="S2" s="1"/>
      <c r="T2" s="1"/>
      <c r="U2" s="1"/>
      <c r="V2" s="1"/>
      <c r="W2" s="1"/>
      <c r="X2" s="1"/>
      <c r="Y2" s="1"/>
      <c r="Z2" s="1"/>
    </row>
    <row r="3" spans="1:26" ht="126">
      <c r="A3" s="24" t="s">
        <v>69</v>
      </c>
      <c r="B3" s="24" t="str">
        <f t="shared" si="0"/>
        <v>Identity Evidence Determination</v>
      </c>
      <c r="C3" s="34" t="str">
        <f t="shared" si="1"/>
        <v>Identity Evidence Determination is the process of determining the acceptable evidence of identity (whether physical or electronic).</v>
      </c>
      <c r="D3" s="180">
        <v>79</v>
      </c>
      <c r="E3" s="125"/>
      <c r="F3" s="33" t="s">
        <v>2175</v>
      </c>
      <c r="G3" s="1"/>
      <c r="H3" s="1"/>
      <c r="I3" s="1"/>
      <c r="J3" s="1"/>
      <c r="K3" s="1"/>
      <c r="L3" s="1"/>
      <c r="M3" s="1"/>
      <c r="N3" s="1"/>
      <c r="O3" s="1"/>
      <c r="P3" s="1"/>
      <c r="Q3" s="1"/>
      <c r="R3" s="1"/>
      <c r="S3" s="1"/>
      <c r="T3" s="1"/>
      <c r="U3" s="1"/>
      <c r="V3" s="1"/>
      <c r="W3" s="1"/>
      <c r="X3" s="1"/>
      <c r="Y3" s="1"/>
      <c r="Z3" s="1"/>
    </row>
    <row r="4" spans="1:26" ht="47.25">
      <c r="A4" s="24" t="s">
        <v>76</v>
      </c>
      <c r="B4" s="24" t="str">
        <f t="shared" si="0"/>
        <v>Identity Evidence Acceptance</v>
      </c>
      <c r="C4" s="34" t="str">
        <f t="shared" si="1"/>
        <v>Identity Evidence Acceptance is the process of confirming that the evidence of identity presented (whether physical or electronic) is acceptable.</v>
      </c>
      <c r="D4" s="180"/>
      <c r="E4" s="125"/>
      <c r="F4" s="33"/>
      <c r="G4" s="1"/>
      <c r="H4" s="1"/>
      <c r="I4" s="1"/>
      <c r="J4" s="1"/>
      <c r="K4" s="1"/>
      <c r="L4" s="1"/>
      <c r="M4" s="1"/>
      <c r="N4" s="1"/>
      <c r="O4" s="1"/>
      <c r="P4" s="1"/>
      <c r="Q4" s="1"/>
      <c r="R4" s="1"/>
      <c r="S4" s="1"/>
      <c r="T4" s="1"/>
      <c r="U4" s="1"/>
      <c r="V4" s="1"/>
      <c r="W4" s="1"/>
      <c r="X4" s="1"/>
      <c r="Y4" s="1"/>
      <c r="Z4" s="1"/>
    </row>
    <row r="5" spans="1:26" ht="47.25">
      <c r="A5" s="24" t="s">
        <v>81</v>
      </c>
      <c r="B5" s="24" t="str">
        <f t="shared" si="0"/>
        <v>Identity Information Validation</v>
      </c>
      <c r="C5" s="34" t="str">
        <f t="shared" si="1"/>
        <v xml:space="preserve">Identity Information Validation is the process of confirming the accuracy of identity information about a Subject as established by the Issuer. </v>
      </c>
      <c r="D5" s="180"/>
      <c r="E5" s="125"/>
      <c r="F5" s="33"/>
      <c r="G5" s="1"/>
      <c r="H5" s="1"/>
      <c r="I5" s="1"/>
      <c r="J5" s="1"/>
      <c r="K5" s="1"/>
      <c r="L5" s="1"/>
      <c r="M5" s="1"/>
      <c r="N5" s="1"/>
      <c r="O5" s="1"/>
      <c r="P5" s="1"/>
      <c r="Q5" s="1"/>
      <c r="R5" s="1"/>
      <c r="S5" s="1"/>
      <c r="T5" s="1"/>
      <c r="U5" s="1"/>
      <c r="V5" s="1"/>
      <c r="W5" s="1"/>
      <c r="X5" s="1"/>
      <c r="Y5" s="1"/>
      <c r="Z5" s="1"/>
    </row>
    <row r="6" spans="1:26" ht="47.25">
      <c r="A6" s="24" t="s">
        <v>87</v>
      </c>
      <c r="B6" s="24" t="str">
        <f t="shared" si="0"/>
        <v>Identity Resolution</v>
      </c>
      <c r="C6" s="34" t="str">
        <f t="shared" si="1"/>
        <v xml:space="preserve">Identity Resolution is the process of establishing the uniqueness of a Subject within a program/service population through the use of identity information. </v>
      </c>
      <c r="D6" s="180"/>
      <c r="E6" s="125"/>
      <c r="F6" s="33"/>
    </row>
    <row r="7" spans="1:26" ht="94.5">
      <c r="A7" s="24" t="s">
        <v>93</v>
      </c>
      <c r="B7" s="24" t="str">
        <f t="shared" si="0"/>
        <v>Identity Establishment</v>
      </c>
      <c r="C7" s="34" t="str">
        <f t="shared" si="1"/>
        <v>Identity Establishment is the process of creating a record of identity of a Subject within a program/service population that may be relied on by others for subsequent programs, services, and activities.</v>
      </c>
      <c r="D7" s="180">
        <v>78</v>
      </c>
      <c r="E7" s="125"/>
      <c r="F7" s="33" t="s">
        <v>2176</v>
      </c>
    </row>
    <row r="8" spans="1:26" ht="31.5">
      <c r="A8" s="24" t="s">
        <v>98</v>
      </c>
      <c r="B8" s="24" t="str">
        <f t="shared" si="0"/>
        <v>Identity Verification</v>
      </c>
      <c r="C8" s="34" t="str">
        <f t="shared" si="1"/>
        <v>Identity Verification is the process of confirming that the identity information is under the control of the Subject.</v>
      </c>
      <c r="D8" s="180"/>
      <c r="E8" s="125"/>
      <c r="F8" s="33"/>
    </row>
    <row r="9" spans="1:26" ht="81" customHeight="1">
      <c r="A9" s="24" t="s">
        <v>104</v>
      </c>
      <c r="B9" s="24" t="str">
        <f t="shared" si="0"/>
        <v>Identity Continuity</v>
      </c>
      <c r="C9"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80"/>
      <c r="E9" s="125"/>
      <c r="F9" s="33"/>
      <c r="G9" s="1"/>
      <c r="H9" s="1"/>
      <c r="I9" s="1"/>
      <c r="J9" s="1"/>
      <c r="K9" s="1"/>
      <c r="L9" s="1"/>
      <c r="M9" s="1"/>
      <c r="N9" s="1"/>
      <c r="O9" s="1"/>
      <c r="P9" s="1"/>
      <c r="Q9" s="1"/>
      <c r="R9" s="1"/>
      <c r="S9" s="1"/>
      <c r="T9" s="1"/>
      <c r="U9" s="1"/>
      <c r="V9" s="1"/>
      <c r="W9" s="1"/>
      <c r="X9" s="1"/>
      <c r="Y9" s="1"/>
      <c r="Z9" s="1"/>
    </row>
    <row r="10" spans="1:26" ht="47.25">
      <c r="A10" s="24" t="s">
        <v>110</v>
      </c>
      <c r="B10" s="24" t="str">
        <f t="shared" si="0"/>
        <v>Identity Maintenance</v>
      </c>
      <c r="C10" s="34" t="str">
        <f t="shared" si="1"/>
        <v>Identity Maintenance is the process of ensuring that a Subject’s identity information is accurate, complete, and up-to-date.</v>
      </c>
      <c r="D10" s="180"/>
      <c r="E10" s="125"/>
      <c r="F10" s="33"/>
    </row>
    <row r="11" spans="1:26" ht="173.25">
      <c r="A11" s="24" t="s">
        <v>116</v>
      </c>
      <c r="B11" s="24" t="str">
        <f t="shared" si="0"/>
        <v>Identity Linking</v>
      </c>
      <c r="C11" s="34" t="str">
        <f t="shared" si="1"/>
        <v>Identity Linking is the process of mapping one or more assigned identifiers to a Subject.</v>
      </c>
      <c r="D11" s="180">
        <v>80</v>
      </c>
      <c r="E11" s="125"/>
      <c r="F11" s="239" t="s">
        <v>2177</v>
      </c>
    </row>
    <row r="12" spans="1:26" ht="15.75" customHeight="1">
      <c r="D12" s="240"/>
      <c r="F12" s="81"/>
    </row>
    <row r="13" spans="1:26" ht="15.75" customHeight="1">
      <c r="D13" s="240"/>
      <c r="F13" s="81"/>
    </row>
    <row r="14" spans="1:26" ht="15.75" customHeight="1">
      <c r="D14" s="240"/>
      <c r="F14" s="81"/>
    </row>
    <row r="15" spans="1:26" ht="15.75" customHeight="1">
      <c r="D15" s="240"/>
      <c r="F15" s="81"/>
    </row>
    <row r="16" spans="1:26" ht="15.75" customHeight="1">
      <c r="D16" s="240"/>
      <c r="F16" s="81"/>
    </row>
    <row r="17" spans="4:6" ht="15.75" customHeight="1">
      <c r="D17" s="240"/>
      <c r="F17" s="81"/>
    </row>
    <row r="18" spans="4:6" ht="15.75" customHeight="1">
      <c r="D18" s="240"/>
      <c r="F18" s="81"/>
    </row>
    <row r="19" spans="4:6" ht="15.75" customHeight="1">
      <c r="D19" s="240"/>
      <c r="F19" s="81"/>
    </row>
    <row r="20" spans="4:6" ht="15.75" customHeight="1">
      <c r="D20" s="240"/>
      <c r="F20" s="81"/>
    </row>
    <row r="21" spans="4:6" ht="15.75" customHeight="1">
      <c r="D21" s="240"/>
      <c r="F21" s="81"/>
    </row>
    <row r="22" spans="4:6" ht="15.75" customHeight="1">
      <c r="D22" s="240"/>
      <c r="F22" s="81"/>
    </row>
    <row r="23" spans="4:6" ht="15.75" customHeight="1">
      <c r="D23" s="240"/>
      <c r="F23" s="81"/>
    </row>
    <row r="24" spans="4:6" ht="15.75" customHeight="1">
      <c r="D24" s="240"/>
      <c r="F24" s="81"/>
    </row>
    <row r="25" spans="4:6" ht="15.75" customHeight="1">
      <c r="D25" s="240"/>
      <c r="F25" s="81"/>
    </row>
    <row r="26" spans="4:6" ht="15.75" customHeight="1">
      <c r="D26" s="240"/>
      <c r="F26" s="81"/>
    </row>
    <row r="27" spans="4:6" ht="15.75" customHeight="1">
      <c r="D27" s="240"/>
      <c r="F27" s="81"/>
    </row>
    <row r="28" spans="4:6" ht="15.75" customHeight="1">
      <c r="D28" s="240"/>
      <c r="F28" s="81"/>
    </row>
    <row r="29" spans="4:6" ht="15.75" customHeight="1">
      <c r="D29" s="240"/>
      <c r="F29" s="81"/>
    </row>
    <row r="30" spans="4:6" ht="15.75" customHeight="1">
      <c r="D30" s="240"/>
      <c r="F30" s="81"/>
    </row>
    <row r="31" spans="4:6" ht="15.75" customHeight="1">
      <c r="D31" s="240"/>
      <c r="F31" s="81"/>
    </row>
    <row r="32" spans="4:6" ht="15.75" customHeight="1">
      <c r="D32" s="240"/>
      <c r="F32" s="81"/>
    </row>
    <row r="33" spans="4:6" ht="15.75" customHeight="1">
      <c r="D33" s="240"/>
      <c r="F33" s="81"/>
    </row>
    <row r="34" spans="4:6" ht="15.75" customHeight="1">
      <c r="D34" s="240"/>
      <c r="F34" s="81"/>
    </row>
    <row r="35" spans="4:6" ht="15.75" customHeight="1">
      <c r="D35" s="240"/>
      <c r="F35" s="81"/>
    </row>
    <row r="36" spans="4:6" ht="15.75" customHeight="1">
      <c r="D36" s="240"/>
      <c r="F36" s="81"/>
    </row>
    <row r="37" spans="4:6" ht="15.75" customHeight="1">
      <c r="D37" s="240"/>
      <c r="F37" s="81"/>
    </row>
    <row r="38" spans="4:6" ht="15.75" customHeight="1">
      <c r="D38" s="240"/>
      <c r="F38" s="81"/>
    </row>
    <row r="39" spans="4:6" ht="15.75" customHeight="1">
      <c r="D39" s="240"/>
      <c r="F39" s="81"/>
    </row>
    <row r="40" spans="4:6" ht="15.75" customHeight="1">
      <c r="D40" s="240"/>
      <c r="F40" s="81"/>
    </row>
    <row r="41" spans="4:6" ht="15.75" customHeight="1">
      <c r="D41" s="240"/>
      <c r="F41" s="81"/>
    </row>
    <row r="42" spans="4:6" ht="15.75" customHeight="1">
      <c r="D42" s="240"/>
      <c r="F42" s="81"/>
    </row>
    <row r="43" spans="4:6" ht="15.75" customHeight="1">
      <c r="D43" s="240"/>
      <c r="F43" s="81"/>
    </row>
    <row r="44" spans="4:6" ht="15.75" customHeight="1">
      <c r="D44" s="240"/>
      <c r="F44" s="81"/>
    </row>
    <row r="45" spans="4:6" ht="15.75" customHeight="1">
      <c r="D45" s="240"/>
      <c r="F45" s="81"/>
    </row>
    <row r="46" spans="4:6" ht="15.75" customHeight="1">
      <c r="D46" s="240"/>
      <c r="F46" s="81"/>
    </row>
    <row r="47" spans="4:6" ht="15.75" customHeight="1">
      <c r="D47" s="240"/>
      <c r="F47" s="81"/>
    </row>
    <row r="48" spans="4:6" ht="15.75" customHeight="1">
      <c r="D48" s="240"/>
      <c r="F48" s="81"/>
    </row>
    <row r="49" spans="4:6" ht="15.75" customHeight="1">
      <c r="D49" s="240"/>
      <c r="F49" s="81"/>
    </row>
    <row r="50" spans="4:6" ht="15.75" customHeight="1">
      <c r="D50" s="240"/>
      <c r="F50" s="81"/>
    </row>
    <row r="51" spans="4:6" ht="15.75" customHeight="1">
      <c r="D51" s="240"/>
      <c r="F51" s="81"/>
    </row>
    <row r="52" spans="4:6" ht="15.75" customHeight="1">
      <c r="D52" s="240"/>
      <c r="F52" s="81"/>
    </row>
    <row r="53" spans="4:6" ht="15.75" customHeight="1">
      <c r="D53" s="240"/>
      <c r="F53" s="81"/>
    </row>
    <row r="54" spans="4:6" ht="15.75" customHeight="1">
      <c r="D54" s="240"/>
      <c r="F54" s="81"/>
    </row>
    <row r="55" spans="4:6" ht="15.75" customHeight="1">
      <c r="D55" s="240"/>
      <c r="F55" s="81"/>
    </row>
    <row r="56" spans="4:6" ht="15.75" customHeight="1">
      <c r="D56" s="240"/>
      <c r="F56" s="81"/>
    </row>
    <row r="57" spans="4:6" ht="15.75" customHeight="1">
      <c r="D57" s="240"/>
      <c r="F57" s="81"/>
    </row>
    <row r="58" spans="4:6" ht="15.75" customHeight="1">
      <c r="D58" s="240"/>
      <c r="F58" s="81"/>
    </row>
    <row r="59" spans="4:6" ht="15.75" customHeight="1">
      <c r="D59" s="240"/>
      <c r="F59" s="81"/>
    </row>
    <row r="60" spans="4:6" ht="15.75" customHeight="1">
      <c r="D60" s="240"/>
      <c r="F60" s="81"/>
    </row>
    <row r="61" spans="4:6" ht="15.75" customHeight="1">
      <c r="D61" s="240"/>
      <c r="F61" s="81"/>
    </row>
    <row r="62" spans="4:6" ht="15.75" customHeight="1">
      <c r="D62" s="240"/>
      <c r="F62" s="81"/>
    </row>
    <row r="63" spans="4:6" ht="15.75" customHeight="1">
      <c r="D63" s="240"/>
      <c r="F63" s="81"/>
    </row>
    <row r="64" spans="4:6" ht="15.75" customHeight="1">
      <c r="D64" s="240"/>
      <c r="F64" s="81"/>
    </row>
    <row r="65" spans="4:6" ht="15.75" customHeight="1">
      <c r="D65" s="240"/>
      <c r="F65" s="81"/>
    </row>
    <row r="66" spans="4:6" ht="15.75" customHeight="1">
      <c r="D66" s="240"/>
      <c r="F66" s="81"/>
    </row>
    <row r="67" spans="4:6" ht="15.75" customHeight="1">
      <c r="D67" s="240"/>
      <c r="F67" s="81"/>
    </row>
    <row r="68" spans="4:6" ht="15.75" customHeight="1">
      <c r="D68" s="240"/>
      <c r="F68" s="81"/>
    </row>
    <row r="69" spans="4:6" ht="15.75" customHeight="1">
      <c r="D69" s="240"/>
      <c r="F69" s="81"/>
    </row>
    <row r="70" spans="4:6" ht="15.75" customHeight="1">
      <c r="D70" s="240"/>
      <c r="F70" s="81"/>
    </row>
    <row r="71" spans="4:6" ht="15.75" customHeight="1">
      <c r="D71" s="240"/>
      <c r="F71" s="81"/>
    </row>
    <row r="72" spans="4:6" ht="15.75" customHeight="1">
      <c r="D72" s="240"/>
      <c r="F72" s="81"/>
    </row>
    <row r="73" spans="4:6" ht="15.75" customHeight="1">
      <c r="D73" s="240"/>
      <c r="F73" s="81"/>
    </row>
    <row r="74" spans="4:6" ht="15.75" customHeight="1">
      <c r="D74" s="240"/>
      <c r="F74" s="81"/>
    </row>
    <row r="75" spans="4:6" ht="15.75" customHeight="1">
      <c r="D75" s="240"/>
      <c r="F75" s="81"/>
    </row>
    <row r="76" spans="4:6" ht="15.75" customHeight="1">
      <c r="D76" s="240"/>
      <c r="F76" s="81"/>
    </row>
    <row r="77" spans="4:6" ht="15.75" customHeight="1">
      <c r="D77" s="240"/>
      <c r="F77" s="81"/>
    </row>
    <row r="78" spans="4:6" ht="15.75" customHeight="1">
      <c r="D78" s="240"/>
      <c r="F78" s="81"/>
    </row>
    <row r="79" spans="4:6" ht="15.75" customHeight="1">
      <c r="D79" s="240"/>
      <c r="F79" s="81"/>
    </row>
    <row r="80" spans="4:6" ht="15.75" customHeight="1">
      <c r="D80" s="240"/>
      <c r="F80" s="81"/>
    </row>
    <row r="81" spans="4:6" ht="15.75" customHeight="1">
      <c r="D81" s="240"/>
      <c r="F81" s="81"/>
    </row>
    <row r="82" spans="4:6" ht="15.75" customHeight="1">
      <c r="D82" s="240"/>
      <c r="F82" s="81"/>
    </row>
    <row r="83" spans="4:6" ht="15.75" customHeight="1">
      <c r="D83" s="240"/>
      <c r="F83" s="81"/>
    </row>
    <row r="84" spans="4:6" ht="15.75" customHeight="1">
      <c r="D84" s="240"/>
      <c r="F84" s="81"/>
    </row>
    <row r="85" spans="4:6" ht="15.75" customHeight="1">
      <c r="D85" s="240"/>
      <c r="F85" s="81"/>
    </row>
    <row r="86" spans="4:6" ht="15.75" customHeight="1">
      <c r="D86" s="240"/>
      <c r="F86" s="81"/>
    </row>
    <row r="87" spans="4:6" ht="15.75" customHeight="1">
      <c r="D87" s="240"/>
      <c r="F87" s="81"/>
    </row>
    <row r="88" spans="4:6" ht="15.75" customHeight="1">
      <c r="D88" s="240"/>
      <c r="F88" s="81"/>
    </row>
    <row r="89" spans="4:6" ht="15.75" customHeight="1">
      <c r="D89" s="240"/>
      <c r="F89" s="81"/>
    </row>
    <row r="90" spans="4:6" ht="15.75" customHeight="1">
      <c r="D90" s="240"/>
      <c r="F90" s="81"/>
    </row>
    <row r="91" spans="4:6" ht="15.75" customHeight="1">
      <c r="D91" s="240"/>
      <c r="F91" s="81"/>
    </row>
    <row r="92" spans="4:6" ht="15.75" customHeight="1">
      <c r="D92" s="240"/>
      <c r="F92" s="81"/>
    </row>
    <row r="93" spans="4:6" ht="15.75" customHeight="1">
      <c r="D93" s="240"/>
      <c r="F93" s="81"/>
    </row>
    <row r="94" spans="4:6" ht="15.75" customHeight="1">
      <c r="D94" s="240"/>
      <c r="F94" s="81"/>
    </row>
    <row r="95" spans="4:6" ht="15.75" customHeight="1">
      <c r="D95" s="240"/>
      <c r="F95" s="81"/>
    </row>
    <row r="96" spans="4:6" ht="15.75" customHeight="1">
      <c r="D96" s="240"/>
      <c r="F96" s="81"/>
    </row>
    <row r="97" spans="4:6" ht="15.75" customHeight="1">
      <c r="D97" s="240"/>
      <c r="F97" s="81"/>
    </row>
    <row r="98" spans="4:6" ht="15.75" customHeight="1">
      <c r="D98" s="240"/>
      <c r="F98" s="81"/>
    </row>
    <row r="99" spans="4:6" ht="15.75" customHeight="1">
      <c r="D99" s="240"/>
      <c r="F99" s="81"/>
    </row>
    <row r="100" spans="4:6" ht="15.75" customHeight="1">
      <c r="D100" s="240"/>
      <c r="F100" s="81"/>
    </row>
    <row r="101" spans="4:6" ht="15.75" customHeight="1">
      <c r="D101" s="240"/>
      <c r="F101" s="81"/>
    </row>
    <row r="102" spans="4:6" ht="15.75" customHeight="1">
      <c r="D102" s="240"/>
      <c r="F102" s="81"/>
    </row>
    <row r="103" spans="4:6" ht="15.75" customHeight="1">
      <c r="D103" s="240"/>
      <c r="F103" s="81"/>
    </row>
    <row r="104" spans="4:6" ht="15.75" customHeight="1">
      <c r="D104" s="240"/>
      <c r="F104" s="81"/>
    </row>
    <row r="105" spans="4:6" ht="15.75" customHeight="1">
      <c r="D105" s="240"/>
      <c r="F105" s="81"/>
    </row>
    <row r="106" spans="4:6" ht="15.75" customHeight="1">
      <c r="D106" s="240"/>
      <c r="F106" s="81"/>
    </row>
    <row r="107" spans="4:6" ht="15.75" customHeight="1">
      <c r="D107" s="240"/>
      <c r="F107" s="81"/>
    </row>
    <row r="108" spans="4:6" ht="15.75" customHeight="1">
      <c r="D108" s="240"/>
      <c r="F108" s="81"/>
    </row>
    <row r="109" spans="4:6" ht="15.75" customHeight="1">
      <c r="D109" s="240"/>
      <c r="F109" s="81"/>
    </row>
    <row r="110" spans="4:6" ht="15.75" customHeight="1">
      <c r="D110" s="240"/>
      <c r="F110" s="81"/>
    </row>
    <row r="111" spans="4:6" ht="15.75" customHeight="1">
      <c r="D111" s="240"/>
      <c r="F111" s="81"/>
    </row>
    <row r="112" spans="4:6" ht="15.75" customHeight="1">
      <c r="D112" s="240"/>
      <c r="F112" s="81"/>
    </row>
    <row r="113" spans="4:6" ht="15.75" customHeight="1">
      <c r="D113" s="240"/>
      <c r="F113" s="81"/>
    </row>
    <row r="114" spans="4:6" ht="15.75" customHeight="1">
      <c r="D114" s="240"/>
      <c r="F114" s="81"/>
    </row>
    <row r="115" spans="4:6" ht="15.75" customHeight="1">
      <c r="D115" s="240"/>
      <c r="F115" s="81"/>
    </row>
    <row r="116" spans="4:6" ht="15.75" customHeight="1">
      <c r="D116" s="240"/>
      <c r="F116" s="81"/>
    </row>
    <row r="117" spans="4:6" ht="15.75" customHeight="1">
      <c r="D117" s="240"/>
      <c r="F117" s="81"/>
    </row>
    <row r="118" spans="4:6" ht="15.75" customHeight="1">
      <c r="D118" s="240"/>
      <c r="F118" s="81"/>
    </row>
    <row r="119" spans="4:6" ht="15.75" customHeight="1">
      <c r="D119" s="240"/>
      <c r="F119" s="81"/>
    </row>
    <row r="120" spans="4:6" ht="15.75" customHeight="1">
      <c r="D120" s="240"/>
      <c r="F120" s="81"/>
    </row>
    <row r="121" spans="4:6" ht="15.75" customHeight="1">
      <c r="D121" s="240"/>
      <c r="F121" s="81"/>
    </row>
    <row r="122" spans="4:6" ht="15.75" customHeight="1">
      <c r="D122" s="240"/>
      <c r="F122" s="81"/>
    </row>
    <row r="123" spans="4:6" ht="15.75" customHeight="1">
      <c r="D123" s="240"/>
      <c r="F123" s="81"/>
    </row>
    <row r="124" spans="4:6" ht="15.75" customHeight="1">
      <c r="D124" s="240"/>
      <c r="F124" s="81"/>
    </row>
    <row r="125" spans="4:6" ht="15.75" customHeight="1">
      <c r="D125" s="240"/>
      <c r="F125" s="81"/>
    </row>
    <row r="126" spans="4:6" ht="15.75" customHeight="1">
      <c r="D126" s="240"/>
      <c r="F126" s="81"/>
    </row>
    <row r="127" spans="4:6" ht="15.75" customHeight="1">
      <c r="D127" s="240"/>
      <c r="F127" s="81"/>
    </row>
    <row r="128" spans="4:6" ht="15.75" customHeight="1">
      <c r="D128" s="240"/>
      <c r="F128" s="81"/>
    </row>
    <row r="129" spans="4:6" ht="15.75" customHeight="1">
      <c r="D129" s="240"/>
      <c r="F129" s="81"/>
    </row>
    <row r="130" spans="4:6" ht="15.75" customHeight="1">
      <c r="D130" s="240"/>
      <c r="F130" s="81"/>
    </row>
    <row r="131" spans="4:6" ht="15.75" customHeight="1">
      <c r="D131" s="240"/>
      <c r="F131" s="81"/>
    </row>
    <row r="132" spans="4:6" ht="15.75" customHeight="1">
      <c r="D132" s="240"/>
      <c r="F132" s="81"/>
    </row>
    <row r="133" spans="4:6" ht="15.75" customHeight="1">
      <c r="D133" s="240"/>
      <c r="F133" s="81"/>
    </row>
    <row r="134" spans="4:6" ht="15.75" customHeight="1">
      <c r="D134" s="240"/>
      <c r="F134" s="81"/>
    </row>
    <row r="135" spans="4:6" ht="15.75" customHeight="1">
      <c r="D135" s="240"/>
      <c r="F135" s="81"/>
    </row>
    <row r="136" spans="4:6" ht="15.75" customHeight="1">
      <c r="D136" s="240"/>
      <c r="F136" s="81"/>
    </row>
    <row r="137" spans="4:6" ht="15.75" customHeight="1">
      <c r="D137" s="240"/>
      <c r="F137" s="81"/>
    </row>
    <row r="138" spans="4:6" ht="15.75" customHeight="1">
      <c r="D138" s="240"/>
      <c r="F138" s="81"/>
    </row>
    <row r="139" spans="4:6" ht="15.75" customHeight="1">
      <c r="D139" s="240"/>
      <c r="F139" s="81"/>
    </row>
    <row r="140" spans="4:6" ht="15.75" customHeight="1">
      <c r="D140" s="240"/>
      <c r="F140" s="81"/>
    </row>
    <row r="141" spans="4:6" ht="15.75" customHeight="1">
      <c r="D141" s="240"/>
      <c r="F141" s="81"/>
    </row>
    <row r="142" spans="4:6" ht="15.75" customHeight="1">
      <c r="D142" s="240"/>
      <c r="F142" s="81"/>
    </row>
    <row r="143" spans="4:6" ht="15.75" customHeight="1">
      <c r="D143" s="240"/>
      <c r="F143" s="81"/>
    </row>
    <row r="144" spans="4:6" ht="15.75" customHeight="1">
      <c r="D144" s="240"/>
      <c r="F144" s="81"/>
    </row>
    <row r="145" spans="4:6" ht="15.75" customHeight="1">
      <c r="D145" s="240"/>
      <c r="F145" s="81"/>
    </row>
    <row r="146" spans="4:6" ht="15.75" customHeight="1">
      <c r="D146" s="240"/>
      <c r="F146" s="81"/>
    </row>
    <row r="147" spans="4:6" ht="15.75" customHeight="1">
      <c r="D147" s="240"/>
      <c r="F147" s="81"/>
    </row>
    <row r="148" spans="4:6" ht="15.75" customHeight="1">
      <c r="D148" s="240"/>
      <c r="F148" s="81"/>
    </row>
    <row r="149" spans="4:6" ht="15.75" customHeight="1">
      <c r="D149" s="240"/>
      <c r="F149" s="81"/>
    </row>
    <row r="150" spans="4:6" ht="15.75" customHeight="1">
      <c r="D150" s="240"/>
      <c r="F150" s="81"/>
    </row>
    <row r="151" spans="4:6" ht="15.75" customHeight="1">
      <c r="D151" s="240"/>
      <c r="F151" s="81"/>
    </row>
    <row r="152" spans="4:6" ht="15.75" customHeight="1">
      <c r="D152" s="240"/>
      <c r="F152" s="81"/>
    </row>
    <row r="153" spans="4:6" ht="15.75" customHeight="1">
      <c r="D153" s="240"/>
      <c r="F153" s="81"/>
    </row>
    <row r="154" spans="4:6" ht="15.75" customHeight="1">
      <c r="D154" s="240"/>
      <c r="F154" s="81"/>
    </row>
    <row r="155" spans="4:6" ht="15.75" customHeight="1">
      <c r="D155" s="240"/>
      <c r="F155" s="81"/>
    </row>
    <row r="156" spans="4:6" ht="15.75" customHeight="1">
      <c r="D156" s="240"/>
      <c r="F156" s="81"/>
    </row>
    <row r="157" spans="4:6" ht="15.75" customHeight="1">
      <c r="D157" s="240"/>
      <c r="F157" s="81"/>
    </row>
    <row r="158" spans="4:6" ht="15.75" customHeight="1">
      <c r="D158" s="240"/>
      <c r="F158" s="81"/>
    </row>
    <row r="159" spans="4:6" ht="15.75" customHeight="1">
      <c r="D159" s="240"/>
      <c r="F159" s="81"/>
    </row>
    <row r="160" spans="4:6" ht="15.75" customHeight="1">
      <c r="D160" s="240"/>
      <c r="F160" s="81"/>
    </row>
    <row r="161" spans="4:6" ht="15.75" customHeight="1">
      <c r="D161" s="240"/>
      <c r="F161" s="81"/>
    </row>
    <row r="162" spans="4:6" ht="15.75" customHeight="1">
      <c r="D162" s="240"/>
      <c r="F162" s="81"/>
    </row>
    <row r="163" spans="4:6" ht="15.75" customHeight="1">
      <c r="D163" s="240"/>
      <c r="F163" s="81"/>
    </row>
    <row r="164" spans="4:6" ht="15.75" customHeight="1">
      <c r="D164" s="240"/>
      <c r="F164" s="81"/>
    </row>
    <row r="165" spans="4:6" ht="15.75" customHeight="1">
      <c r="D165" s="240"/>
      <c r="F165" s="81"/>
    </row>
    <row r="166" spans="4:6" ht="15.75" customHeight="1">
      <c r="D166" s="240"/>
      <c r="F166" s="81"/>
    </row>
    <row r="167" spans="4:6" ht="15.75" customHeight="1">
      <c r="D167" s="240"/>
      <c r="F167" s="81"/>
    </row>
    <row r="168" spans="4:6" ht="15.75" customHeight="1">
      <c r="D168" s="240"/>
      <c r="F168" s="81"/>
    </row>
    <row r="169" spans="4:6" ht="15.75" customHeight="1">
      <c r="D169" s="240"/>
      <c r="F169" s="81"/>
    </row>
    <row r="170" spans="4:6" ht="15.75" customHeight="1">
      <c r="D170" s="240"/>
      <c r="F170" s="81"/>
    </row>
    <row r="171" spans="4:6" ht="15.75" customHeight="1">
      <c r="D171" s="240"/>
      <c r="F171" s="81"/>
    </row>
    <row r="172" spans="4:6" ht="15.75" customHeight="1">
      <c r="D172" s="240"/>
      <c r="F172" s="81"/>
    </row>
    <row r="173" spans="4:6" ht="15.75" customHeight="1">
      <c r="D173" s="240"/>
      <c r="F173" s="81"/>
    </row>
    <row r="174" spans="4:6" ht="15.75" customHeight="1">
      <c r="D174" s="240"/>
      <c r="F174" s="81"/>
    </row>
    <row r="175" spans="4:6" ht="15.75" customHeight="1">
      <c r="D175" s="240"/>
      <c r="F175" s="81"/>
    </row>
    <row r="176" spans="4:6" ht="15.75" customHeight="1">
      <c r="D176" s="240"/>
      <c r="F176" s="81"/>
    </row>
    <row r="177" spans="4:6" ht="15.75" customHeight="1">
      <c r="D177" s="240"/>
      <c r="F177" s="81"/>
    </row>
    <row r="178" spans="4:6" ht="15.75" customHeight="1">
      <c r="D178" s="240"/>
      <c r="F178" s="81"/>
    </row>
    <row r="179" spans="4:6" ht="15.75" customHeight="1">
      <c r="D179" s="240"/>
      <c r="F179" s="81"/>
    </row>
    <row r="180" spans="4:6" ht="15.75" customHeight="1">
      <c r="D180" s="240"/>
      <c r="F180" s="81"/>
    </row>
    <row r="181" spans="4:6" ht="15.75" customHeight="1">
      <c r="D181" s="240"/>
      <c r="F181" s="81"/>
    </row>
    <row r="182" spans="4:6" ht="15.75" customHeight="1">
      <c r="D182" s="240"/>
      <c r="F182" s="81"/>
    </row>
    <row r="183" spans="4:6" ht="15.75" customHeight="1">
      <c r="D183" s="240"/>
      <c r="F183" s="81"/>
    </row>
    <row r="184" spans="4:6" ht="15.75" customHeight="1">
      <c r="D184" s="240"/>
      <c r="F184" s="81"/>
    </row>
    <row r="185" spans="4:6" ht="15.75" customHeight="1">
      <c r="D185" s="240"/>
      <c r="F185" s="81"/>
    </row>
    <row r="186" spans="4:6" ht="15.75" customHeight="1">
      <c r="D186" s="240"/>
      <c r="F186" s="81"/>
    </row>
    <row r="187" spans="4:6" ht="15.75" customHeight="1">
      <c r="D187" s="240"/>
      <c r="F187" s="81"/>
    </row>
    <row r="188" spans="4:6" ht="15.75" customHeight="1">
      <c r="D188" s="240"/>
      <c r="F188" s="81"/>
    </row>
    <row r="189" spans="4:6" ht="15.75" customHeight="1">
      <c r="D189" s="240"/>
      <c r="F189" s="81"/>
    </row>
    <row r="190" spans="4:6" ht="15.75" customHeight="1">
      <c r="D190" s="240"/>
      <c r="F190" s="81"/>
    </row>
    <row r="191" spans="4:6" ht="15.75" customHeight="1">
      <c r="D191" s="240"/>
      <c r="F191" s="81"/>
    </row>
    <row r="192" spans="4:6" ht="15.75" customHeight="1">
      <c r="D192" s="240"/>
      <c r="F192" s="81"/>
    </row>
    <row r="193" spans="4:6" ht="15.75" customHeight="1">
      <c r="D193" s="240"/>
      <c r="F193" s="81"/>
    </row>
    <row r="194" spans="4:6" ht="15.75" customHeight="1">
      <c r="D194" s="240"/>
      <c r="F194" s="81"/>
    </row>
    <row r="195" spans="4:6" ht="15.75" customHeight="1">
      <c r="D195" s="240"/>
      <c r="F195" s="81"/>
    </row>
    <row r="196" spans="4:6" ht="15.75" customHeight="1">
      <c r="D196" s="240"/>
      <c r="F196" s="81"/>
    </row>
    <row r="197" spans="4:6" ht="15.75" customHeight="1">
      <c r="D197" s="240"/>
      <c r="F197" s="81"/>
    </row>
    <row r="198" spans="4:6" ht="15.75" customHeight="1">
      <c r="D198" s="240"/>
      <c r="F198" s="81"/>
    </row>
    <row r="199" spans="4:6" ht="15.75" customHeight="1">
      <c r="D199" s="240"/>
      <c r="F199" s="81"/>
    </row>
    <row r="200" spans="4:6" ht="15.75" customHeight="1">
      <c r="D200" s="240"/>
      <c r="F200" s="81"/>
    </row>
    <row r="201" spans="4:6" ht="15.75" customHeight="1">
      <c r="D201" s="240"/>
      <c r="F201" s="81"/>
    </row>
    <row r="202" spans="4:6" ht="15.75" customHeight="1">
      <c r="D202" s="240"/>
      <c r="F202" s="81"/>
    </row>
    <row r="203" spans="4:6" ht="15.75" customHeight="1">
      <c r="D203" s="240"/>
      <c r="F203" s="81"/>
    </row>
    <row r="204" spans="4:6" ht="15.75" customHeight="1">
      <c r="D204" s="240"/>
      <c r="F204" s="81"/>
    </row>
    <row r="205" spans="4:6" ht="15.75" customHeight="1">
      <c r="D205" s="240"/>
      <c r="F205" s="81"/>
    </row>
    <row r="206" spans="4:6" ht="15.75" customHeight="1">
      <c r="D206" s="240"/>
      <c r="F206" s="81"/>
    </row>
    <row r="207" spans="4:6" ht="15.75" customHeight="1">
      <c r="D207" s="240"/>
      <c r="F207" s="81"/>
    </row>
    <row r="208" spans="4:6" ht="15.75" customHeight="1">
      <c r="D208" s="240"/>
      <c r="F208" s="81"/>
    </row>
    <row r="209" spans="4:6" ht="15.75" customHeight="1">
      <c r="D209" s="240"/>
      <c r="F209" s="81"/>
    </row>
    <row r="210" spans="4:6" ht="15.75" customHeight="1">
      <c r="D210" s="240"/>
      <c r="F210" s="81"/>
    </row>
    <row r="211" spans="4:6" ht="15.75" customHeight="1">
      <c r="D211" s="240"/>
      <c r="F211" s="81"/>
    </row>
    <row r="212" spans="4:6" ht="15.75" customHeight="1">
      <c r="D212" s="240"/>
      <c r="F212" s="81"/>
    </row>
    <row r="213" spans="4:6" ht="15.75" customHeight="1">
      <c r="D213" s="240"/>
      <c r="F213" s="81"/>
    </row>
    <row r="214" spans="4:6" ht="15.75" customHeight="1">
      <c r="D214" s="240"/>
      <c r="F214" s="81"/>
    </row>
    <row r="215" spans="4:6" ht="15.75" customHeight="1">
      <c r="D215" s="240"/>
      <c r="F215" s="81"/>
    </row>
    <row r="216" spans="4:6" ht="15.75" customHeight="1">
      <c r="D216" s="240"/>
      <c r="F216" s="81"/>
    </row>
    <row r="217" spans="4:6" ht="15.75" customHeight="1">
      <c r="D217" s="240"/>
      <c r="F217" s="81"/>
    </row>
    <row r="218" spans="4:6" ht="15.75" customHeight="1">
      <c r="D218" s="240"/>
      <c r="F218" s="81"/>
    </row>
    <row r="219" spans="4:6" ht="15.75" customHeight="1">
      <c r="D219" s="240"/>
      <c r="F219" s="81"/>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3" topLeftCell="A4" activePane="bottomLeft" state="frozen"/>
      <selection pane="bottomLeft" sqref="A1:E1"/>
    </sheetView>
  </sheetViews>
  <sheetFormatPr defaultColWidth="14.42578125" defaultRowHeight="15" customHeight="1"/>
  <cols>
    <col min="1" max="1" width="10.7109375" customWidth="1"/>
    <col min="2" max="2" width="30.7109375" customWidth="1"/>
    <col min="3" max="3" width="56.7109375" customWidth="1"/>
    <col min="4" max="5" width="46.7109375" customWidth="1"/>
    <col min="6" max="6" width="14.42578125" customWidth="1"/>
  </cols>
  <sheetData>
    <row r="1" spans="1:26" ht="15.75">
      <c r="A1" s="407" t="s">
        <v>2178</v>
      </c>
      <c r="B1" s="381"/>
      <c r="C1" s="381"/>
      <c r="D1" s="381"/>
      <c r="E1" s="382"/>
      <c r="F1" s="1"/>
      <c r="G1" s="1"/>
      <c r="H1" s="1"/>
      <c r="I1" s="1"/>
      <c r="J1" s="1"/>
      <c r="K1" s="1"/>
      <c r="L1" s="1"/>
      <c r="M1" s="1"/>
      <c r="N1" s="1"/>
      <c r="O1" s="1"/>
      <c r="P1" s="1"/>
      <c r="Q1" s="1"/>
      <c r="R1" s="1"/>
      <c r="S1" s="1"/>
      <c r="T1" s="1"/>
      <c r="U1" s="1"/>
      <c r="V1" s="1"/>
      <c r="W1" s="1"/>
      <c r="X1" s="1"/>
      <c r="Y1" s="1"/>
      <c r="Z1" s="1"/>
    </row>
    <row r="2" spans="1:26" ht="15.75">
      <c r="A2" s="408" t="s">
        <v>2179</v>
      </c>
      <c r="B2" s="382"/>
      <c r="C2" s="186" t="s">
        <v>2180</v>
      </c>
      <c r="D2" s="184"/>
      <c r="E2" s="184"/>
    </row>
    <row r="3" spans="1:26" ht="15.75">
      <c r="A3" s="24" t="s">
        <v>47</v>
      </c>
      <c r="B3" s="30" t="s">
        <v>273</v>
      </c>
      <c r="C3" s="30" t="s">
        <v>274</v>
      </c>
      <c r="D3" s="24" t="s">
        <v>50</v>
      </c>
      <c r="E3" s="24" t="s">
        <v>51</v>
      </c>
      <c r="F3" s="241"/>
      <c r="G3" s="242"/>
      <c r="H3" s="242"/>
      <c r="I3" s="192"/>
      <c r="J3" s="192"/>
      <c r="K3" s="192"/>
      <c r="L3" s="192"/>
      <c r="M3" s="192"/>
      <c r="N3" s="192"/>
      <c r="O3" s="192"/>
      <c r="P3" s="192"/>
      <c r="Q3" s="192"/>
      <c r="R3" s="192"/>
      <c r="S3" s="192"/>
      <c r="T3" s="192"/>
      <c r="U3" s="192"/>
      <c r="V3" s="192"/>
      <c r="W3" s="192"/>
      <c r="X3" s="192"/>
      <c r="Y3" s="192"/>
    </row>
    <row r="4" spans="1:26" ht="47.25">
      <c r="A4" s="26" t="s">
        <v>55</v>
      </c>
      <c r="B4" s="34" t="str">
        <f ca="1">IFERROR(__xludf.DUMMYFUNCTION("googletranslate(vlookup(A4,ProcessDefinitionsTab,2, FALSE),""en"",TargetLang)"),"Enterprise-Wide Management")</f>
        <v>Enterprise-Wide Management</v>
      </c>
      <c r="C4" s="34"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186" t="s">
        <v>38</v>
      </c>
      <c r="E4" s="184"/>
    </row>
    <row r="5" spans="1:26" ht="31.5">
      <c r="A5" s="26" t="s">
        <v>58</v>
      </c>
      <c r="B5" s="34" t="str">
        <f ca="1">IFERROR(__xludf.DUMMYFUNCTION("googletranslate(vlookup(A5,ProcessDefinitionsTab,2, FALSE),""en"",TargetLang)"),"Identität Domain Allgemein")</f>
        <v>Identität Domain Allgemein</v>
      </c>
      <c r="C5" s="34" t="str">
        <f ca="1">IFERROR(__xludf.DUMMYFUNCTION("googletranslate(vlookup(A5,ProcessDefinitionsTab,3, FALSE),""en"",TargetLang)"),"Allgemeine Anforderungen für die Identität Domain atomaren Prozesse")</f>
        <v>Allgemeine Anforderungen für die Identität Domain atomaren Prozesse</v>
      </c>
      <c r="D5" s="186" t="s">
        <v>38</v>
      </c>
      <c r="E5" s="184"/>
    </row>
    <row r="6" spans="1:26" ht="78.75">
      <c r="A6" s="28" t="s">
        <v>62</v>
      </c>
      <c r="B6" s="34" t="str">
        <f ca="1">IFERROR(__xludf.DUMMYFUNCTION("googletranslate(vlookup(A6,ProcessDefinitionsTab,2, FALSE),""en"",TargetLang)"),"Identitätsinformationen Bestimmung")</f>
        <v>Identitätsinformationen Bestimmung</v>
      </c>
      <c r="C6" s="34"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34"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34"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6" ht="47.25">
      <c r="A7" s="28" t="s">
        <v>69</v>
      </c>
      <c r="B7" s="34" t="str">
        <f ca="1">IFERROR(__xludf.DUMMYFUNCTION("googletranslate(vlookup(A7,ProcessDefinitionsTab,2, FALSE),""en"",TargetLang)"),"Identität Evidence Bestimmung")</f>
        <v>Identität Evidence Bestimmung</v>
      </c>
      <c r="C7" s="34"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34"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34"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6" ht="47.25">
      <c r="A8" s="28" t="s">
        <v>76</v>
      </c>
      <c r="B8" s="34" t="str">
        <f ca="1">IFERROR(__xludf.DUMMYFUNCTION("googletranslate(vlookup(A8,ProcessDefinitionsTab,2, FALSE),""en"",TargetLang)"),"Identität Evidence Acceptance")</f>
        <v>Identität Evidence Acceptance</v>
      </c>
      <c r="C8" s="34"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34"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34"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6" ht="63">
      <c r="A9" s="28" t="s">
        <v>81</v>
      </c>
      <c r="B9" s="34" t="str">
        <f ca="1">IFERROR(__xludf.DUMMYFUNCTION("googletranslate(vlookup(A9,ProcessDefinitionsTab,2, FALSE),""en"",TargetLang)"),"Identitätsinformationen Validation")</f>
        <v>Identitätsinformationen Validation</v>
      </c>
      <c r="C9" s="34"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34"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34"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6" ht="63">
      <c r="A10" s="28" t="s">
        <v>87</v>
      </c>
      <c r="B10" s="34" t="str">
        <f ca="1">IFERROR(__xludf.DUMMYFUNCTION("googletranslate(vlookup(A10,ProcessDefinitionsTab,2, FALSE),""en"",TargetLang)"),"Identity Resolution")</f>
        <v>Identity Resolution</v>
      </c>
      <c r="C10" s="34"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34"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34"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6" ht="78.75">
      <c r="A11" s="28" t="s">
        <v>93</v>
      </c>
      <c r="B11" s="34" t="str">
        <f ca="1">IFERROR(__xludf.DUMMYFUNCTION("googletranslate(vlookup(A11,ProcessDefinitionsTab,2, FALSE),""en"",TargetLang)"),"Identität Establishment")</f>
        <v>Identität Establishment</v>
      </c>
      <c r="C11" s="34"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34" t="str">
        <f ca="1">IFERROR(__xludf.DUMMYFUNCTION("googletranslate(vlookup(A11,ProcessDefinitionsTab,4, FALSE),""en"",TargetLang)"),"Keine Aufzeichnung der Identität: Keine Aufzeichnung der Identität existiert")</f>
        <v>Keine Aufzeichnung der Identität: Keine Aufzeichnung der Identität existiert</v>
      </c>
      <c r="E11" s="34" t="str">
        <f ca="1">IFERROR(__xludf.DUMMYFUNCTION("googletranslate(vlookup(A11,ProcessDefinitionsTab,5, FALSE),""en"",TargetLang)"),"Die Bilanz der Identität: Eine Aufzeichnung der Identität existiert")</f>
        <v>Die Bilanz der Identität: Eine Aufzeichnung der Identität existiert</v>
      </c>
    </row>
    <row r="12" spans="1:26" ht="47.25">
      <c r="A12" s="28" t="s">
        <v>98</v>
      </c>
      <c r="B12" s="34" t="str">
        <f ca="1">IFERROR(__xludf.DUMMYFUNCTION("googletranslate(vlookup(A12,ProcessDefinitionsTab,2, FALSE),""en"",TargetLang)"),"Identity Verification")</f>
        <v>Identity Verification</v>
      </c>
      <c r="C12" s="34"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34"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34"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6" ht="110.25">
      <c r="A13" s="28" t="s">
        <v>104</v>
      </c>
      <c r="B13" s="34" t="str">
        <f ca="1">IFERROR(__xludf.DUMMYFUNCTION("googletranslate(vlookup(A13,ProcessDefinitionsTab,2, FALSE),""en"",TargetLang)"),"Identität Kontinuität")</f>
        <v>Identität Kontinuität</v>
      </c>
      <c r="C13" s="34"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34"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34"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6" ht="47.25">
      <c r="A14" s="28" t="s">
        <v>110</v>
      </c>
      <c r="B14" s="34" t="str">
        <f ca="1">IFERROR(__xludf.DUMMYFUNCTION("googletranslate(vlookup(A14,ProcessDefinitionsTab,2, FALSE),""en"",TargetLang)"),"Identität Wartung")</f>
        <v>Identität Wartung</v>
      </c>
      <c r="C14" s="34"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34" t="str">
        <f ca="1">IFERROR(__xludf.DUMMYFUNCTION("googletranslate(vlookup(A14,ProcessDefinitionsTab,4, FALSE),""en"",TargetLang)"),"Identitätsinformationen: Die Identitätsinformationen sind nicht up-to-date")</f>
        <v>Identitätsinformationen: Die Identitätsinformationen sind nicht up-to-date</v>
      </c>
      <c r="E14" s="34" t="str">
        <f ca="1">IFERROR(__xludf.DUMMYFUNCTION("googletranslate(vlookup(A14,ProcessDefinitionsTab,5, FALSE),""en"",TargetLang)"),"Identität Information: Die Identitätsinformationen sind up-to-date")</f>
        <v>Identität Information: Die Identitätsinformationen sind up-to-date</v>
      </c>
    </row>
    <row r="15" spans="1:26" ht="47.25">
      <c r="A15" s="28" t="s">
        <v>116</v>
      </c>
      <c r="B15" s="34" t="str">
        <f ca="1">IFERROR(__xludf.DUMMYFUNCTION("googletranslate(vlookup(A15,ProcessDefinitionsTab,2, FALSE),""en"",TargetLang)"),"Identität Linking")</f>
        <v>Identität Linking</v>
      </c>
      <c r="C15" s="34"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34" t="str">
        <f ca="1">IFERROR(__xludf.DUMMYFUNCTION("googletranslate(vlookup(A15,ProcessDefinitionsTab,4, FALSE),""en"",TargetLang)"),"Unlinked Identität: Keine zugewiesen Kennung hat zum Thema kartiert")</f>
        <v>Unlinked Identität: Keine zugewiesen Kennung hat zum Thema kartiert</v>
      </c>
      <c r="E15" s="34"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6" ht="31.5">
      <c r="A16" s="26" t="s">
        <v>122</v>
      </c>
      <c r="B16" s="34" t="str">
        <f ca="1">IFERROR(__xludf.DUMMYFUNCTION("googletranslate(vlookup(A16,ProcessDefinitionsTab,2, FALSE),""en"",TargetLang)"),"Beziehung Domain Allgemein")</f>
        <v>Beziehung Domain Allgemein</v>
      </c>
      <c r="C16" s="34" t="str">
        <f ca="1">IFERROR(__xludf.DUMMYFUNCTION("googletranslate(vlookup(A16,ProcessDefinitionsTab,3, FALSE),""en"",TargetLang)"),"Allgemeine Anforderungen für die Beziehung Domain atomaren Prozesse")</f>
        <v>Allgemeine Anforderungen für die Beziehung Domain atomaren Prozesse</v>
      </c>
      <c r="D16" s="186" t="s">
        <v>38</v>
      </c>
      <c r="E16" s="186" t="s">
        <v>38</v>
      </c>
    </row>
    <row r="17" spans="1:5" ht="63">
      <c r="A17" s="28" t="s">
        <v>125</v>
      </c>
      <c r="B17" s="34" t="str">
        <f ca="1">IFERROR(__xludf.DUMMYFUNCTION("googletranslate(vlookup(A17,ProcessDefinitionsTab,2, FALSE),""en"",TargetLang)"),"Beziehungsinformationen Bestimmung")</f>
        <v>Beziehungsinformationen Bestimmung</v>
      </c>
      <c r="C17" s="34"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34"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34"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47.25">
      <c r="A18" s="28" t="s">
        <v>129</v>
      </c>
      <c r="B18" s="34" t="str">
        <f ca="1">IFERROR(__xludf.DUMMYFUNCTION("googletranslate(vlookup(A18,ProcessDefinitionsTab,2, FALSE),""en"",TargetLang)"),"Beziehung Evidence Bestimmung")</f>
        <v>Beziehung Evidence Bestimmung</v>
      </c>
      <c r="C18" s="34"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34"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34"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47.25">
      <c r="A19" s="28" t="s">
        <v>133</v>
      </c>
      <c r="B19" s="34" t="str">
        <f ca="1">IFERROR(__xludf.DUMMYFUNCTION("googletranslate(vlookup(A19,ProcessDefinitionsTab,2, FALSE),""en"",TargetLang)"),"Beziehung Evidence Acceptance")</f>
        <v>Beziehung Evidence Acceptance</v>
      </c>
      <c r="C19" s="34"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34"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34"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3">
      <c r="A20" s="28" t="s">
        <v>137</v>
      </c>
      <c r="B20" s="34" t="str">
        <f ca="1">IFERROR(__xludf.DUMMYFUNCTION("googletranslate(vlookup(A20,ProcessDefinitionsTab,2, FALSE),""en"",TargetLang)"),"Relationship Informationen Validation")</f>
        <v>Relationship Informationen Validation</v>
      </c>
      <c r="C20" s="34"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34"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34"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78.75">
      <c r="A21" s="28" t="s">
        <v>141</v>
      </c>
      <c r="B21" s="34" t="str">
        <f ca="1">IFERROR(__xludf.DUMMYFUNCTION("googletranslate(vlookup(A21,ProcessDefinitionsTab,2, FALSE),""en"",TargetLang)"),"Relationship Resolution")</f>
        <v>Relationship Resolution</v>
      </c>
      <c r="C21" s="34"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34"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34"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47.25">
      <c r="A22" s="28" t="s">
        <v>145</v>
      </c>
      <c r="B22" s="34" t="str">
        <f ca="1">IFERROR(__xludf.DUMMYFUNCTION("googletranslate(vlookup(A22,ProcessDefinitionsTab,2, FALSE),""en"",TargetLang)"),"Beziehung Establishment")</f>
        <v>Beziehung Establishment</v>
      </c>
      <c r="C22" s="34"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34" t="str">
        <f ca="1">IFERROR(__xludf.DUMMYFUNCTION("googletranslate(vlookup(A22,ProcessDefinitionsTab,4, FALSE),""en"",TargetLang)"),"Keine Aufzeichnung der Beziehung: Nein Aufzeichnung einer Beziehung besteht")</f>
        <v>Keine Aufzeichnung der Beziehung: Nein Aufzeichnung einer Beziehung besteht</v>
      </c>
      <c r="E22" s="34" t="str">
        <f ca="1">IFERROR(__xludf.DUMMYFUNCTION("googletranslate(vlookup(A22,ProcessDefinitionsTab,5, FALSE),""en"",TargetLang)"),"Die Bilanz der Beziehung: Ein Datensatz eine Beziehung besteht")</f>
        <v>Die Bilanz der Beziehung: Ein Datensatz eine Beziehung besteht</v>
      </c>
    </row>
    <row r="23" spans="1:5" ht="47.25">
      <c r="A23" s="28" t="s">
        <v>149</v>
      </c>
      <c r="B23" s="34" t="str">
        <f ca="1">IFERROR(__xludf.DUMMYFUNCTION("googletranslate(vlookup(A23,ProcessDefinitionsTab,2, FALSE),""en"",TargetLang)"),"Beziehung Verification")</f>
        <v>Beziehung Verification</v>
      </c>
      <c r="C23" s="34"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34"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34"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3">
      <c r="A24" s="28" t="s">
        <v>153</v>
      </c>
      <c r="B24" s="34" t="str">
        <f ca="1">IFERROR(__xludf.DUMMYFUNCTION("googletranslate(vlookup(A24,ProcessDefinitionsTab,2, FALSE),""en"",TargetLang)"),"Beziehung Kontinuität")</f>
        <v>Beziehung Kontinuität</v>
      </c>
      <c r="C24" s="34"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34"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34"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47.25">
      <c r="A25" s="28" t="s">
        <v>157</v>
      </c>
      <c r="B25" s="34" t="str">
        <f ca="1">IFERROR(__xludf.DUMMYFUNCTION("googletranslate(vlookup(A25,ProcessDefinitionsTab,2, FALSE),""en"",TargetLang)"),"Beziehungspflege")</f>
        <v>Beziehungspflege</v>
      </c>
      <c r="C25" s="34"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34" t="str">
        <f ca="1">IFERROR(__xludf.DUMMYFUNCTION("googletranslate(vlookup(A25,ProcessDefinitionsTab,4, FALSE),""en"",TargetLang)"),"Relationship Information: Die Beziehung Informationen ist nicht up-to-date")</f>
        <v>Relationship Information: Die Beziehung Informationen ist nicht up-to-date</v>
      </c>
      <c r="E25" s="34" t="str">
        <f ca="1">IFERROR(__xludf.DUMMYFUNCTION("googletranslate(vlookup(A25,ProcessDefinitionsTab,5, FALSE),""en"",TargetLang)"),"Relationship Information: Die Beziehung Informationen sind up-to-date")</f>
        <v>Relationship Information: Die Beziehung Informationen sind up-to-date</v>
      </c>
    </row>
    <row r="26" spans="1:5" ht="47.25">
      <c r="A26" s="28" t="s">
        <v>161</v>
      </c>
      <c r="B26" s="34" t="str">
        <f ca="1">IFERROR(__xludf.DUMMYFUNCTION("googletranslate(vlookup(A26,ProcessDefinitionsTab,2, FALSE),""en"",TargetLang)"),"Beziehung Suspension")</f>
        <v>Beziehung Suspension</v>
      </c>
      <c r="C26" s="34"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34" t="str">
        <f ca="1">IFERROR(__xludf.DUMMYFUNCTION("googletranslate(vlookup(A26,ProcessDefinitionsTab,4, FALSE),""en"",TargetLang)"),"Die Bilanz der Beziehung: Ein Datensatz eine Beziehung besteht")</f>
        <v>Die Bilanz der Beziehung: Ein Datensatz eine Beziehung besteht</v>
      </c>
      <c r="E26" s="34"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47.25">
      <c r="A27" s="28" t="s">
        <v>165</v>
      </c>
      <c r="B27" s="34" t="str">
        <f ca="1">IFERROR(__xludf.DUMMYFUNCTION("googletranslate(vlookup(A27,ProcessDefinitionsTab,2, FALSE),""en"",TargetLang)"),"Beziehung Wieder")</f>
        <v>Beziehung Wieder</v>
      </c>
      <c r="C27" s="34"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34"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34"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1.5">
      <c r="A28" s="28" t="s">
        <v>169</v>
      </c>
      <c r="B28" s="34" t="str">
        <f ca="1">IFERROR(__xludf.DUMMYFUNCTION("googletranslate(vlookup(A28,ProcessDefinitionsTab,2, FALSE),""en"",TargetLang)"),"Beziehung Revocation")</f>
        <v>Beziehung Revocation</v>
      </c>
      <c r="C28" s="34"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34" t="str">
        <f ca="1">IFERROR(__xludf.DUMMYFUNCTION("googletranslate(vlookup(A28,ProcessDefinitionsTab,4, FALSE),""en"",TargetLang)"),"Die Bilanz der Beziehung: Ein Datensatz eine Beziehung besteht")</f>
        <v>Die Bilanz der Beziehung: Ein Datensatz eine Beziehung besteht</v>
      </c>
      <c r="E28" s="34" t="str">
        <f ca="1">IFERROR(__xludf.DUMMYFUNCTION("googletranslate(vlookup(A28,ProcessDefinitionsTab,5, FALSE),""en"",TargetLang)"),"Gesperrte Beziehung: Die Beziehung ist nicht mehr in Kraft")</f>
        <v>Gesperrte Beziehung: Die Beziehung ist nicht mehr in Kraft</v>
      </c>
    </row>
    <row r="29" spans="1:5" ht="31.5">
      <c r="A29" s="26" t="s">
        <v>173</v>
      </c>
      <c r="B29" s="34" t="str">
        <f ca="1">IFERROR(__xludf.DUMMYFUNCTION("googletranslate(vlookup(A29,ProcessDefinitionsTab,2, FALSE),""en"",TargetLang)"),"Credential Domain Allgemein")</f>
        <v>Credential Domain Allgemein</v>
      </c>
      <c r="C29" s="34" t="str">
        <f ca="1">IFERROR(__xludf.DUMMYFUNCTION("googletranslate(vlookup(A29,ProcessDefinitionsTab,3, FALSE),""en"",TargetLang)"),"Allgemeine Anforderungen an die Anmeldeinformationen Domain atomaren Prozesse")</f>
        <v>Allgemeine Anforderungen an die Anmeldeinformationen Domain atomaren Prozesse</v>
      </c>
      <c r="D29" s="186" t="s">
        <v>38</v>
      </c>
      <c r="E29" s="186" t="s">
        <v>38</v>
      </c>
    </row>
    <row r="30" spans="1:5" ht="63">
      <c r="A30" s="28" t="s">
        <v>181</v>
      </c>
      <c r="B30" s="34" t="str">
        <f ca="1">IFERROR(__xludf.DUMMYFUNCTION("googletranslate(vlookup(A30,ProcessDefinitionsTab,2, FALSE),""en"",TargetLang)"),"Credential Issuance")</f>
        <v>Credential Issuance</v>
      </c>
      <c r="C30" s="34"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34" t="str">
        <f ca="1">IFERROR(__xludf.DUMMYFUNCTION("googletranslate(vlookup(A30,ProcessDefinitionsTab,4, FALSE),""en"",TargetLang)"),"Nein Credential: Keine Ansprüche wurden mit dem Berechtigungsnachweis zugeordnet")</f>
        <v>Nein Credential: Keine Ansprüche wurden mit dem Berechtigungsnachweis zugeordnet</v>
      </c>
      <c r="E30" s="34"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204.75">
      <c r="A31" s="28" t="s">
        <v>186</v>
      </c>
      <c r="B31" s="34" t="str">
        <f ca="1">IFERROR(__xludf.DUMMYFUNCTION("googletranslate(vlookup(A31,ProcessDefinitionsTab,2, FALSE),""en"",TargetLang)"),"Credential Authenticator Bindung")</f>
        <v>Credential Authenticator Bindung</v>
      </c>
      <c r="C31" s="34"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34" t="str">
        <f ca="1">IFERROR(__xludf.DUMMYFUNCTION("googletranslate(vlookup(A31,ProcessDefinitionsTab,4, FALSE),""en"",TargetLang)"),"Ausgestellt Credential: Ein Credential wurde an einen Inhaber zugewiesen")</f>
        <v>Ausgestellt Credential: Ein Credential wurde an einen Inhaber zugewiesen</v>
      </c>
      <c r="E31" s="34"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94.5">
      <c r="A32" s="28" t="s">
        <v>191</v>
      </c>
      <c r="B32" s="34" t="str">
        <f ca="1">IFERROR(__xludf.DUMMYFUNCTION("googletranslate(vlookup(A32,ProcessDefinitionsTab,2, FALSE),""en"",TargetLang)"),"Credential Validation")</f>
        <v>Credential Validation</v>
      </c>
      <c r="C32" s="34"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34" t="str">
        <f ca="1">IFERROR(__xludf.DUMMYFUNCTION("googletranslate(vlookup(A32,ProcessDefinitionsTab,4, FALSE),""en"",TargetLang)"),"Ausgestellt Credential: Ein Credential wurde an einen Inhaber zugewiesen")</f>
        <v>Ausgestellt Credential: Ein Credential wurde an einen Inhaber zugewiesen</v>
      </c>
      <c r="E32" s="34" t="str">
        <f ca="1">IFERROR(__xludf.DUMMYFUNCTION("googletranslate(vlookup(A32,ProcessDefinitionsTab,5, FALSE),""en"",TargetLang)"),"Validated Credential: Das ausgegebene Credential ist gültig")</f>
        <v>Validated Credential: Das ausgegebene Credential ist gültig</v>
      </c>
    </row>
    <row r="33" spans="1:5" ht="126">
      <c r="A33" s="28" t="s">
        <v>196</v>
      </c>
      <c r="B33" s="34" t="str">
        <f ca="1">IFERROR(__xludf.DUMMYFUNCTION("googletranslate(vlookup(A33,ProcessDefinitionsTab,2, FALSE),""en"",TargetLang)"),"Credential Verification")</f>
        <v>Credential Verification</v>
      </c>
      <c r="C33" s="34"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34"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34"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63">
      <c r="A34" s="28" t="s">
        <v>201</v>
      </c>
      <c r="B34" s="34" t="str">
        <f ca="1">IFERROR(__xludf.DUMMYFUNCTION("googletranslate(vlookup(A34,ProcessDefinitionsTab,2, FALSE),""en"",TargetLang)"),"Credential Wartung")</f>
        <v>Credential Wartung</v>
      </c>
      <c r="C34" s="34"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34" t="str">
        <f ca="1">IFERROR(__xludf.DUMMYFUNCTION("googletranslate(vlookup(A34,ProcessDefinitionsTab,4, FALSE),""en"",TargetLang)"),"Ausgestellt Credential: Ein Credential wurde an einen Inhaber zugewiesen")</f>
        <v>Ausgestellt Credential: Ein Credential wurde an einen Inhaber zugewiesen</v>
      </c>
      <c r="E34" s="34"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3">
      <c r="A35" s="28" t="s">
        <v>204</v>
      </c>
      <c r="B35" s="34" t="str">
        <f ca="1">IFERROR(__xludf.DUMMYFUNCTION("googletranslate(vlookup(A35,ProcessDefinitionsTab,2, FALSE),""en"",TargetLang)"),"Credential Suspension")</f>
        <v>Credential Suspension</v>
      </c>
      <c r="C35" s="34"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34" t="str">
        <f ca="1">IFERROR(__xludf.DUMMYFUNCTION("googletranslate(vlookup(A35,ProcessDefinitionsTab,4, FALSE),""en"",TargetLang)"),"Ausgestellt Credential: Ein Credential wurde an einen Inhaber zugewiesen")</f>
        <v>Ausgestellt Credential: Ein Credential wurde an einen Inhaber zugewiesen</v>
      </c>
      <c r="E35" s="34"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63">
      <c r="A36" s="28" t="s">
        <v>209</v>
      </c>
      <c r="B36" s="34" t="str">
        <f ca="1">IFERROR(__xludf.DUMMYFUNCTION("googletranslate(vlookup(A36,ProcessDefinitionsTab,2, FALSE),""en"",TargetLang)"),"Credential Erholung")</f>
        <v>Credential Erholung</v>
      </c>
      <c r="C36" s="34"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34"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34"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47.25">
      <c r="A37" s="28" t="s">
        <v>214</v>
      </c>
      <c r="B37" s="34" t="str">
        <f ca="1">IFERROR(__xludf.DUMMYFUNCTION("googletranslate(vlookup(A37,ProcessDefinitionsTab,2, FALSE),""en"",TargetLang)"),"Credential Widerruf")</f>
        <v>Credential Widerruf</v>
      </c>
      <c r="C37" s="34"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34" t="str">
        <f ca="1">IFERROR(__xludf.DUMMYFUNCTION("googletranslate(vlookup(A37,ProcessDefinitionsTab,4, FALSE),""en"",TargetLang)"),"Ausgestellt Credential: Ein Credential wurde an einen Inhaber zugewiesen")</f>
        <v>Ausgestellt Credential: Ein Credential wurde an einen Inhaber zugewiesen</v>
      </c>
      <c r="E37" s="34"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1.5">
      <c r="A38" s="26" t="s">
        <v>219</v>
      </c>
      <c r="B38" s="34" t="str">
        <f ca="1">IFERROR(__xludf.DUMMYFUNCTION("googletranslate(vlookup(A38,ProcessDefinitionsTab,2, FALSE),""en"",TargetLang)"),"Zustimmung Domain Allgemeine")</f>
        <v>Zustimmung Domain Allgemeine</v>
      </c>
      <c r="C38" s="34" t="str">
        <f ca="1">IFERROR(__xludf.DUMMYFUNCTION("googletranslate(vlookup(A38,ProcessDefinitionsTab,3, FALSE),""en"",TargetLang)"),"Allgemeine Anforderungen an die Einwilligung Domain atomarer Prozesse")</f>
        <v>Allgemeine Anforderungen an die Einwilligung Domain atomarer Prozesse</v>
      </c>
      <c r="D38" s="186" t="s">
        <v>38</v>
      </c>
      <c r="E38" s="186" t="s">
        <v>38</v>
      </c>
    </row>
    <row r="39" spans="1:5" ht="283.5">
      <c r="A39" s="26" t="s">
        <v>222</v>
      </c>
      <c r="B39" s="34" t="str">
        <f ca="1">IFERROR(__xludf.DUMMYFUNCTION("googletranslate(vlookup(A39,ProcessDefinitionsTab,2, FALSE),""en"",TargetLang)"),"Zustimmung Hinweis Formulierung")</f>
        <v>Zustimmung Hinweis Formulierung</v>
      </c>
      <c r="C39" s="34"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34"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34"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47.25">
      <c r="A40" s="26" t="s">
        <v>227</v>
      </c>
      <c r="B40" s="34" t="str">
        <f ca="1">IFERROR(__xludf.DUMMYFUNCTION("googletranslate(vlookup(A40,ProcessDefinitionsTab,2, FALSE),""en"",TargetLang)"),"Zustimmung Hinweis Präsentation")</f>
        <v>Zustimmung Hinweis Präsentation</v>
      </c>
      <c r="C40" s="34"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34" t="str">
        <f ca="1">IFERROR(__xludf.DUMMYFUNCTION("googletranslate(vlookup(A40,ProcessDefinitionsTab,4, FALSE),""en"",TargetLang)"),"Zustimmung Hinweis Statement: Eine Zustimmung Mitteilung Anweisung vorhanden")</f>
        <v>Zustimmung Hinweis Statement: Eine Zustimmung Mitteilung Anweisung vorhanden</v>
      </c>
      <c r="E40" s="34"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94.5">
      <c r="A41" s="28" t="s">
        <v>232</v>
      </c>
      <c r="B41" s="34" t="str">
        <f ca="1">IFERROR(__xludf.DUMMYFUNCTION("googletranslate(vlookup(A41,ProcessDefinitionsTab,2, FALSE),""en"",TargetLang)"),"Zustimmung anfordern")</f>
        <v>Zustimmung anfordern</v>
      </c>
      <c r="C41" s="34"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34"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34" t="str">
        <f ca="1">IFERROR(__xludf.DUMMYFUNCTION("googletranslate(vlookup(A41,ProcessDefinitionsTab,5, FALSE),""en"",TargetLang)"),"Zustimmung Beschluss: Eine Zustimmung Entscheidung besteht")</f>
        <v>Zustimmung Beschluss: Eine Zustimmung Entscheidung besteht</v>
      </c>
    </row>
    <row r="42" spans="1:5" ht="204.75">
      <c r="A42" s="28" t="s">
        <v>237</v>
      </c>
      <c r="B42" s="34" t="str">
        <f ca="1">IFERROR(__xludf.DUMMYFUNCTION("googletranslate(vlookup(A42,ProcessDefinitionsTab,2, FALSE),""en"",TargetLang)"),"Zustimmung Registrierung")</f>
        <v>Zustimmung Registrierung</v>
      </c>
      <c r="C42" s="34"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34" t="str">
        <f ca="1">IFERROR(__xludf.DUMMYFUNCTION("googletranslate(vlookup(A42,ProcessDefinitionsTab,4, FALSE),""en"",TargetLang)"),"Zustimmung Beschluss: Eine Zustimmung Entscheidung besteht")</f>
        <v>Zustimmung Beschluss: Eine Zustimmung Entscheidung besteht</v>
      </c>
      <c r="E42" s="34"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3">
      <c r="A43" s="28" t="s">
        <v>242</v>
      </c>
      <c r="B43" s="34" t="str">
        <f ca="1">IFERROR(__xludf.DUMMYFUNCTION("googletranslate(vlookup(A43,ProcessDefinitionsTab,2, FALSE),""en"",TargetLang)"),"Zustimmung Bewertung")</f>
        <v>Zustimmung Bewertung</v>
      </c>
      <c r="C43" s="34"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34" t="str">
        <f ca="1">IFERROR(__xludf.DUMMYFUNCTION("googletranslate(vlookup(A43,ProcessDefinitionsTab,4, FALSE),""en"",TargetLang)"),"Stored Zustimmung Entscheidung: Eine gespeicherte Zustimmung Entscheidung besteht")</f>
        <v>Stored Zustimmung Entscheidung: Eine gespeicherte Zustimmung Entscheidung besteht</v>
      </c>
      <c r="E43" s="34"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47.25">
      <c r="A44" s="28" t="s">
        <v>247</v>
      </c>
      <c r="B44" s="34" t="str">
        <f ca="1">IFERROR(__xludf.DUMMYFUNCTION("googletranslate(vlookup(A44,ProcessDefinitionsTab,2, FALSE),""en"",TargetLang)"),"Zustimmung Erneuerung")</f>
        <v>Zustimmung Erneuerung</v>
      </c>
      <c r="C44" s="34"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34" t="str">
        <f ca="1">IFERROR(__xludf.DUMMYFUNCTION("googletranslate(vlookup(A44,ProcessDefinitionsTab,4, FALSE),""en"",TargetLang)"),"Stored Zustimmung Entscheidung: Eine gespeicherte Zustimmung Entscheidung besteht")</f>
        <v>Stored Zustimmung Entscheidung: Eine gespeicherte Zustimmung Entscheidung besteht</v>
      </c>
      <c r="E44" s="34"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63">
      <c r="A45" s="28" t="s">
        <v>252</v>
      </c>
      <c r="B45" s="34" t="str">
        <f ca="1">IFERROR(__xludf.DUMMYFUNCTION("googletranslate(vlookup(A45,ProcessDefinitionsTab,2, FALSE),""en"",TargetLang)"),"Zustimmung Expiration")</f>
        <v>Zustimmung Expiration</v>
      </c>
      <c r="C45" s="34"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34" t="str">
        <f ca="1">IFERROR(__xludf.DUMMYFUNCTION("googletranslate(vlookup(A45,ProcessDefinitionsTab,4, FALSE),""en"",TargetLang)"),"Stored Zustimmung Entscheidung: Eine gespeicherte Zustimmung Entscheidung besteht")</f>
        <v>Stored Zustimmung Entscheidung: Eine gespeicherte Zustimmung Entscheidung besteht</v>
      </c>
      <c r="E45" s="34"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94.5">
      <c r="A46" s="28" t="s">
        <v>257</v>
      </c>
      <c r="B46" s="34" t="str">
        <f ca="1">IFERROR(__xludf.DUMMYFUNCTION("googletranslate(vlookup(A46,ProcessDefinitionsTab,2, FALSE),""en"",TargetLang)"),"Zustimmung Widerruf")</f>
        <v>Zustimmung Widerruf</v>
      </c>
      <c r="C46" s="34"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34" t="str">
        <f ca="1">IFERROR(__xludf.DUMMYFUNCTION("googletranslate(vlookup(A46,ProcessDefinitionsTab,4, FALSE),""en"",TargetLang)"),"Stored Zustimmung Entscheidung: Eine gespeicherte Zustimmung Entscheidung besteht")</f>
        <v>Stored Zustimmung Entscheidung: Eine gespeicherte Zustimmung Entscheidung besteht</v>
      </c>
      <c r="E46" s="34"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1.5">
      <c r="A47" s="26" t="s">
        <v>262</v>
      </c>
      <c r="B47" s="34" t="str">
        <f ca="1">IFERROR(__xludf.DUMMYFUNCTION("googletranslate(vlookup(A47,ProcessDefinitionsTab,2, FALSE),""en"",TargetLang)"),"Signature Domain Allgemein")</f>
        <v>Signature Domain Allgemein</v>
      </c>
      <c r="C47" s="34" t="str">
        <f ca="1">IFERROR(__xludf.DUMMYFUNCTION("googletranslate(vlookup(A47,ProcessDefinitionsTab,3, FALSE),""en"",TargetLang)"),"Allgemeine Anforderungen an die Signatur Domain atomaren Prozesse")</f>
        <v>Allgemeine Anforderungen an die Signatur Domain atomaren Prozesse</v>
      </c>
      <c r="D47" s="186" t="s">
        <v>38</v>
      </c>
      <c r="E47" s="186" t="s">
        <v>38</v>
      </c>
    </row>
    <row r="48" spans="1:5" ht="31.5">
      <c r="A48" s="28" t="s">
        <v>265</v>
      </c>
      <c r="B48" s="34" t="str">
        <f ca="1">IFERROR(__xludf.DUMMYFUNCTION("googletranslate(vlookup(A48,ProcessDefinitionsTab,2, FALSE),""en"",TargetLang)"),"Signaturerstellungs")</f>
        <v>Signaturerstellungs</v>
      </c>
      <c r="C48" s="34" t="str">
        <f ca="1">IFERROR(__xludf.DUMMYFUNCTION("googletranslate(vlookup(A48,ProcessDefinitionsTab,3, FALSE),""en"",TargetLang)"),"Signaturerstellung ist der Prozess, um eine Signatur zu schaffen.")</f>
        <v>Signaturerstellung ist der Prozess, um eine Signatur zu schaffen.</v>
      </c>
      <c r="D48" s="34" t="str">
        <f ca="1">IFERROR(__xludf.DUMMYFUNCTION("googletranslate(vlookup(A48,ProcessDefinitionsTab,4, FALSE),""en"",TargetLang)"),"Keine Signatur: Keine Signatur vorhanden")</f>
        <v>Keine Signatur: Keine Signatur vorhanden</v>
      </c>
      <c r="E48" s="34" t="str">
        <f ca="1">IFERROR(__xludf.DUMMYFUNCTION("googletranslate(vlookup(A48,ProcessDefinitionsTab,5, FALSE),""en"",TargetLang)"),"Unterschrift: Eine Signatur besteht")</f>
        <v>Unterschrift: Eine Signatur besteht</v>
      </c>
    </row>
    <row r="49" spans="1:5" ht="31.5">
      <c r="A49" s="28" t="s">
        <v>269</v>
      </c>
      <c r="B49" s="34" t="str">
        <f ca="1">IFERROR(__xludf.DUMMYFUNCTION("googletranslate(vlookup(A49,ProcessDefinitionsTab,2, FALSE),""en"",TargetLang)"),"Signaturüberprüfung")</f>
        <v>Signaturüberprüfung</v>
      </c>
      <c r="C49" s="34"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34" t="str">
        <f ca="1">IFERROR(__xludf.DUMMYFUNCTION("googletranslate(vlookup(A49,ProcessDefinitionsTab,4, FALSE),""en"",TargetLang)"),"Unterschrift: Eine Signatur besteht")</f>
        <v>Unterschrift: Eine Signatur besteht</v>
      </c>
      <c r="E49" s="34" t="str">
        <f ca="1">IFERROR(__xludf.DUMMYFUNCTION("googletranslate(vlookup(A49,ProcessDefinitionsTab,5, FALSE),""en"",TargetLang)"),"Geprüft Signatur: Die Signatur ist gültig")</f>
        <v>Geprüft Signatur: Die Signatur ist gültig</v>
      </c>
    </row>
    <row r="50" spans="1:5" ht="15.75" customHeight="1">
      <c r="B50" s="212"/>
      <c r="C50" s="81"/>
    </row>
    <row r="51" spans="1:5" ht="15.75" customHeight="1">
      <c r="B51" s="212"/>
      <c r="C51" s="81"/>
    </row>
    <row r="52" spans="1:5" ht="15.75" customHeight="1">
      <c r="B52" s="212"/>
      <c r="C52" s="81"/>
    </row>
    <row r="53" spans="1:5" ht="15.75" customHeight="1">
      <c r="B53" s="212"/>
      <c r="C53" s="81"/>
    </row>
    <row r="54" spans="1:5" ht="15.75" customHeight="1">
      <c r="B54" s="212"/>
      <c r="C54" s="81"/>
    </row>
    <row r="55" spans="1:5" ht="15.75" customHeight="1">
      <c r="B55" s="212"/>
      <c r="C55" s="81"/>
    </row>
    <row r="56" spans="1:5" ht="15.75" customHeight="1">
      <c r="B56" s="212"/>
      <c r="C56" s="81"/>
    </row>
    <row r="57" spans="1:5" ht="15.75" customHeight="1">
      <c r="B57" s="212"/>
      <c r="C57" s="81"/>
    </row>
    <row r="58" spans="1:5" ht="15.75" customHeight="1">
      <c r="B58" s="212"/>
      <c r="C58" s="81"/>
    </row>
    <row r="59" spans="1:5" ht="15.75" customHeight="1">
      <c r="B59" s="212"/>
      <c r="C59" s="81"/>
    </row>
    <row r="60" spans="1:5" ht="15.75" customHeight="1">
      <c r="B60" s="212"/>
      <c r="C60" s="81"/>
    </row>
    <row r="61" spans="1:5" ht="15.75" customHeight="1">
      <c r="B61" s="212"/>
      <c r="C61" s="81"/>
    </row>
    <row r="62" spans="1:5" ht="15.75" customHeight="1">
      <c r="B62" s="212"/>
      <c r="C62" s="81"/>
    </row>
    <row r="63" spans="1:5" ht="15.75" customHeight="1">
      <c r="B63" s="212"/>
      <c r="C63" s="81"/>
    </row>
    <row r="64" spans="1:5" ht="15.75" customHeight="1">
      <c r="B64" s="212"/>
      <c r="C64" s="81"/>
    </row>
    <row r="65" spans="2:3" ht="15.75" customHeight="1">
      <c r="B65" s="212"/>
      <c r="C65" s="81"/>
    </row>
    <row r="66" spans="2:3" ht="15.75" customHeight="1">
      <c r="B66" s="212"/>
      <c r="C66" s="81"/>
    </row>
    <row r="67" spans="2:3" ht="15.75" customHeight="1">
      <c r="B67" s="212"/>
      <c r="C67" s="81"/>
    </row>
    <row r="68" spans="2:3" ht="15.75" customHeight="1">
      <c r="B68" s="212"/>
      <c r="C68" s="81"/>
    </row>
    <row r="69" spans="2:3" ht="15.75" customHeight="1">
      <c r="B69" s="212"/>
      <c r="C69" s="81"/>
    </row>
    <row r="70" spans="2:3" ht="15.75" customHeight="1">
      <c r="B70" s="212"/>
      <c r="C70" s="81"/>
    </row>
    <row r="71" spans="2:3" ht="15.75" customHeight="1">
      <c r="B71" s="212"/>
      <c r="C71" s="81"/>
    </row>
    <row r="72" spans="2:3" ht="15.75" customHeight="1">
      <c r="B72" s="212"/>
      <c r="C72" s="81"/>
    </row>
    <row r="73" spans="2:3" ht="15.75" customHeight="1">
      <c r="B73" s="212"/>
      <c r="C73" s="81"/>
    </row>
    <row r="74" spans="2:3" ht="15.75" customHeight="1">
      <c r="B74" s="212"/>
      <c r="C74" s="81"/>
    </row>
    <row r="75" spans="2:3" ht="15.75" customHeight="1">
      <c r="B75" s="212"/>
      <c r="C75" s="81"/>
    </row>
    <row r="76" spans="2:3" ht="15.75" customHeight="1">
      <c r="B76" s="212"/>
      <c r="C76" s="81"/>
    </row>
    <row r="77" spans="2:3" ht="15.75" customHeight="1">
      <c r="B77" s="212"/>
      <c r="C77" s="81"/>
    </row>
    <row r="78" spans="2:3" ht="15.75" customHeight="1">
      <c r="B78" s="212"/>
      <c r="C78" s="81"/>
    </row>
    <row r="79" spans="2:3" ht="15.75" customHeight="1">
      <c r="B79" s="212"/>
      <c r="C79" s="81"/>
    </row>
    <row r="80" spans="2:3" ht="15.75" customHeight="1">
      <c r="B80" s="212"/>
      <c r="C80" s="81"/>
    </row>
    <row r="81" spans="2:3" ht="15.75" customHeight="1">
      <c r="B81" s="212"/>
      <c r="C81" s="81"/>
    </row>
    <row r="82" spans="2:3" ht="15.75" customHeight="1">
      <c r="B82" s="212"/>
      <c r="C82" s="81"/>
    </row>
    <row r="83" spans="2:3" ht="15.75" customHeight="1">
      <c r="B83" s="212"/>
      <c r="C83" s="81"/>
    </row>
    <row r="84" spans="2:3" ht="15.75" customHeight="1">
      <c r="B84" s="212"/>
      <c r="C84" s="81"/>
    </row>
    <row r="85" spans="2:3" ht="15.75" customHeight="1">
      <c r="B85" s="212"/>
      <c r="C85" s="81"/>
    </row>
    <row r="86" spans="2:3" ht="15.75" customHeight="1">
      <c r="B86" s="212"/>
      <c r="C86" s="81"/>
    </row>
    <row r="87" spans="2:3" ht="15.75" customHeight="1">
      <c r="B87" s="212"/>
      <c r="C87" s="81"/>
    </row>
    <row r="88" spans="2:3" ht="15.75" customHeight="1">
      <c r="B88" s="212"/>
      <c r="C88" s="81"/>
    </row>
    <row r="89" spans="2:3" ht="15.75" customHeight="1">
      <c r="B89" s="212"/>
      <c r="C89" s="81"/>
    </row>
    <row r="90" spans="2:3" ht="15.75" customHeight="1">
      <c r="B90" s="212"/>
      <c r="C90" s="81"/>
    </row>
    <row r="91" spans="2:3" ht="15.75" customHeight="1">
      <c r="B91" s="212"/>
      <c r="C91" s="81"/>
    </row>
    <row r="92" spans="2:3" ht="15.75" customHeight="1">
      <c r="B92" s="212"/>
      <c r="C92" s="81"/>
    </row>
    <row r="93" spans="2:3" ht="15.75" customHeight="1">
      <c r="B93" s="212"/>
      <c r="C93" s="81"/>
    </row>
    <row r="94" spans="2:3" ht="15.75" customHeight="1">
      <c r="B94" s="212"/>
      <c r="C94" s="81"/>
    </row>
    <row r="95" spans="2:3" ht="15.75" customHeight="1">
      <c r="B95" s="212"/>
      <c r="C95" s="81"/>
    </row>
    <row r="96" spans="2:3" ht="15.75" customHeight="1">
      <c r="B96" s="212"/>
      <c r="C96" s="81"/>
    </row>
    <row r="97" spans="2:3" ht="15.75" customHeight="1">
      <c r="B97" s="212"/>
      <c r="C97" s="81"/>
    </row>
    <row r="98" spans="2:3" ht="15.75" customHeight="1">
      <c r="B98" s="212"/>
      <c r="C98" s="81"/>
    </row>
    <row r="99" spans="2:3" ht="15.75" customHeight="1">
      <c r="B99" s="212"/>
      <c r="C99" s="81"/>
    </row>
    <row r="100" spans="2:3" ht="15.75" customHeight="1">
      <c r="B100" s="212"/>
      <c r="C100" s="81"/>
    </row>
    <row r="101" spans="2:3" ht="15.75" customHeight="1">
      <c r="B101" s="212"/>
      <c r="C101" s="81"/>
    </row>
    <row r="102" spans="2:3" ht="15.75" customHeight="1">
      <c r="B102" s="212"/>
      <c r="C102" s="81"/>
    </row>
    <row r="103" spans="2:3" ht="15.75" customHeight="1">
      <c r="B103" s="212"/>
      <c r="C103" s="81"/>
    </row>
    <row r="104" spans="2:3" ht="15.75" customHeight="1">
      <c r="B104" s="212"/>
      <c r="C104" s="81"/>
    </row>
    <row r="105" spans="2:3" ht="15.75" customHeight="1">
      <c r="B105" s="212"/>
      <c r="C105" s="81"/>
    </row>
    <row r="106" spans="2:3" ht="15.75" customHeight="1">
      <c r="B106" s="212"/>
      <c r="C106" s="81"/>
    </row>
    <row r="107" spans="2:3" ht="15.75" customHeight="1">
      <c r="B107" s="212"/>
      <c r="C107" s="81"/>
    </row>
    <row r="108" spans="2:3" ht="15.75" customHeight="1">
      <c r="B108" s="212"/>
      <c r="C108" s="81"/>
    </row>
    <row r="109" spans="2:3" ht="15.75" customHeight="1">
      <c r="B109" s="212"/>
      <c r="C109" s="81"/>
    </row>
    <row r="110" spans="2:3" ht="15.75" customHeight="1">
      <c r="B110" s="212"/>
      <c r="C110" s="81"/>
    </row>
    <row r="111" spans="2:3" ht="15.75" customHeight="1">
      <c r="B111" s="212"/>
      <c r="C111" s="81"/>
    </row>
    <row r="112" spans="2:3" ht="15.75" customHeight="1">
      <c r="B112" s="212"/>
      <c r="C112" s="81"/>
    </row>
    <row r="113" spans="2:3" ht="15.75" customHeight="1">
      <c r="B113" s="212"/>
      <c r="C113" s="81"/>
    </row>
    <row r="114" spans="2:3" ht="15.75" customHeight="1">
      <c r="B114" s="212"/>
      <c r="C114" s="81"/>
    </row>
    <row r="115" spans="2:3" ht="15.75" customHeight="1">
      <c r="B115" s="212"/>
      <c r="C115" s="81"/>
    </row>
    <row r="116" spans="2:3" ht="15.75" customHeight="1">
      <c r="B116" s="212"/>
      <c r="C116" s="81"/>
    </row>
    <row r="117" spans="2:3" ht="15.75" customHeight="1">
      <c r="B117" s="212"/>
      <c r="C117" s="81"/>
    </row>
    <row r="118" spans="2:3" ht="15.75" customHeight="1">
      <c r="B118" s="212"/>
      <c r="C118" s="81"/>
    </row>
    <row r="119" spans="2:3" ht="15.75" customHeight="1">
      <c r="B119" s="212"/>
      <c r="C119" s="81"/>
    </row>
    <row r="120" spans="2:3" ht="15.75" customHeight="1">
      <c r="B120" s="212"/>
      <c r="C120" s="81"/>
    </row>
    <row r="121" spans="2:3" ht="15.75" customHeight="1">
      <c r="B121" s="212"/>
      <c r="C121" s="81"/>
    </row>
    <row r="122" spans="2:3" ht="15.75" customHeight="1">
      <c r="B122" s="212"/>
      <c r="C122" s="81"/>
    </row>
    <row r="123" spans="2:3" ht="15.75" customHeight="1">
      <c r="B123" s="212"/>
      <c r="C123" s="81"/>
    </row>
    <row r="124" spans="2:3" ht="15.75" customHeight="1">
      <c r="B124" s="212"/>
      <c r="C124" s="81"/>
    </row>
    <row r="125" spans="2:3" ht="15.75" customHeight="1">
      <c r="B125" s="212"/>
      <c r="C125" s="81"/>
    </row>
    <row r="126" spans="2:3" ht="15.75" customHeight="1">
      <c r="B126" s="212"/>
      <c r="C126" s="81"/>
    </row>
    <row r="127" spans="2:3" ht="15.75" customHeight="1">
      <c r="B127" s="212"/>
      <c r="C127" s="81"/>
    </row>
    <row r="128" spans="2:3" ht="15.75" customHeight="1">
      <c r="B128" s="212"/>
      <c r="C128" s="81"/>
    </row>
    <row r="129" spans="2:3" ht="15.75" customHeight="1">
      <c r="B129" s="212"/>
      <c r="C129" s="81"/>
    </row>
    <row r="130" spans="2:3" ht="15.75" customHeight="1">
      <c r="B130" s="212"/>
      <c r="C130" s="81"/>
    </row>
    <row r="131" spans="2:3" ht="15.75" customHeight="1">
      <c r="B131" s="212"/>
      <c r="C131" s="81"/>
    </row>
    <row r="132" spans="2:3" ht="15.75" customHeight="1">
      <c r="B132" s="212"/>
      <c r="C132" s="81"/>
    </row>
    <row r="133" spans="2:3" ht="15.75" customHeight="1">
      <c r="B133" s="212"/>
      <c r="C133" s="81"/>
    </row>
    <row r="134" spans="2:3" ht="15.75" customHeight="1">
      <c r="B134" s="212"/>
      <c r="C134" s="81"/>
    </row>
    <row r="135" spans="2:3" ht="15.75" customHeight="1">
      <c r="B135" s="212"/>
      <c r="C135" s="81"/>
    </row>
    <row r="136" spans="2:3" ht="15.75" customHeight="1">
      <c r="B136" s="212"/>
      <c r="C136" s="81"/>
    </row>
    <row r="137" spans="2:3" ht="15.75" customHeight="1">
      <c r="B137" s="212"/>
      <c r="C137" s="81"/>
    </row>
    <row r="138" spans="2:3" ht="15.75" customHeight="1">
      <c r="B138" s="212"/>
      <c r="C138" s="81"/>
    </row>
    <row r="139" spans="2:3" ht="15.75" customHeight="1">
      <c r="B139" s="212"/>
      <c r="C139" s="81"/>
    </row>
    <row r="140" spans="2:3" ht="15.75" customHeight="1">
      <c r="B140" s="212"/>
      <c r="C140" s="81"/>
    </row>
    <row r="141" spans="2:3" ht="15.75" customHeight="1">
      <c r="B141" s="212"/>
      <c r="C141" s="81"/>
    </row>
    <row r="142" spans="2:3" ht="15.75" customHeight="1">
      <c r="B142" s="212"/>
      <c r="C142" s="81"/>
    </row>
    <row r="143" spans="2:3" ht="15.75" customHeight="1">
      <c r="B143" s="212"/>
      <c r="C143" s="81"/>
    </row>
    <row r="144" spans="2:3" ht="15.75" customHeight="1">
      <c r="B144" s="212"/>
      <c r="C144" s="81"/>
    </row>
    <row r="145" spans="2:3" ht="15.75" customHeight="1">
      <c r="B145" s="212"/>
      <c r="C145" s="81"/>
    </row>
    <row r="146" spans="2:3" ht="15.75" customHeight="1">
      <c r="B146" s="212"/>
      <c r="C146" s="81"/>
    </row>
    <row r="147" spans="2:3" ht="15.75" customHeight="1">
      <c r="B147" s="212"/>
      <c r="C147" s="81"/>
    </row>
    <row r="148" spans="2:3" ht="15.75" customHeight="1">
      <c r="B148" s="212"/>
      <c r="C148" s="81"/>
    </row>
    <row r="149" spans="2:3" ht="15.75" customHeight="1">
      <c r="B149" s="212"/>
      <c r="C149" s="81"/>
    </row>
    <row r="150" spans="2:3" ht="15.75" customHeight="1">
      <c r="B150" s="212"/>
      <c r="C150" s="81"/>
    </row>
    <row r="151" spans="2:3" ht="15.75" customHeight="1">
      <c r="B151" s="212"/>
      <c r="C151" s="81"/>
    </row>
    <row r="152" spans="2:3" ht="15.75" customHeight="1">
      <c r="B152" s="212"/>
      <c r="C152" s="81"/>
    </row>
    <row r="153" spans="2:3" ht="15.75" customHeight="1">
      <c r="B153" s="212"/>
      <c r="C153" s="81"/>
    </row>
    <row r="154" spans="2:3" ht="15.75" customHeight="1">
      <c r="B154" s="212"/>
      <c r="C154" s="81"/>
    </row>
    <row r="155" spans="2:3" ht="15.75" customHeight="1">
      <c r="B155" s="212"/>
      <c r="C155" s="81"/>
    </row>
    <row r="156" spans="2:3" ht="15.75" customHeight="1">
      <c r="B156" s="212"/>
      <c r="C156" s="81"/>
    </row>
    <row r="157" spans="2:3" ht="15.75" customHeight="1">
      <c r="B157" s="212"/>
      <c r="C157" s="81"/>
    </row>
    <row r="158" spans="2:3" ht="15.75" customHeight="1">
      <c r="B158" s="212"/>
      <c r="C158" s="81"/>
    </row>
    <row r="159" spans="2:3" ht="15.75" customHeight="1">
      <c r="B159" s="212"/>
      <c r="C159" s="81"/>
    </row>
    <row r="160" spans="2:3" ht="15.75" customHeight="1">
      <c r="B160" s="212"/>
      <c r="C160" s="81"/>
    </row>
    <row r="161" spans="2:3" ht="15.75" customHeight="1">
      <c r="B161" s="212"/>
      <c r="C161" s="81"/>
    </row>
    <row r="162" spans="2:3" ht="15.75" customHeight="1">
      <c r="B162" s="212"/>
      <c r="C162" s="81"/>
    </row>
    <row r="163" spans="2:3" ht="15.75" customHeight="1">
      <c r="B163" s="212"/>
      <c r="C163" s="81"/>
    </row>
    <row r="164" spans="2:3" ht="15.75" customHeight="1">
      <c r="B164" s="212"/>
      <c r="C164" s="81"/>
    </row>
    <row r="165" spans="2:3" ht="15.75" customHeight="1">
      <c r="B165" s="212"/>
      <c r="C165" s="81"/>
    </row>
    <row r="166" spans="2:3" ht="15.75" customHeight="1">
      <c r="B166" s="212"/>
      <c r="C166" s="81"/>
    </row>
    <row r="167" spans="2:3" ht="15.75" customHeight="1">
      <c r="B167" s="212"/>
      <c r="C167" s="81"/>
    </row>
    <row r="168" spans="2:3" ht="15.75" customHeight="1">
      <c r="B168" s="212"/>
      <c r="C168" s="81"/>
    </row>
    <row r="169" spans="2:3" ht="15.75" customHeight="1">
      <c r="B169" s="212"/>
      <c r="C169" s="81"/>
    </row>
    <row r="170" spans="2:3" ht="15.75" customHeight="1">
      <c r="B170" s="212"/>
      <c r="C170" s="81"/>
    </row>
    <row r="171" spans="2:3" ht="15.75" customHeight="1">
      <c r="B171" s="212"/>
      <c r="C171" s="81"/>
    </row>
    <row r="172" spans="2:3" ht="15.75" customHeight="1">
      <c r="B172" s="212"/>
      <c r="C172" s="81"/>
    </row>
    <row r="173" spans="2:3" ht="15.75" customHeight="1">
      <c r="B173" s="212"/>
      <c r="C173" s="81"/>
    </row>
    <row r="174" spans="2:3" ht="15.75" customHeight="1">
      <c r="B174" s="212"/>
      <c r="C174" s="81"/>
    </row>
    <row r="175" spans="2:3" ht="15.75" customHeight="1">
      <c r="B175" s="212"/>
      <c r="C175" s="81"/>
    </row>
    <row r="176" spans="2:3" ht="15.75" customHeight="1">
      <c r="B176" s="212"/>
      <c r="C176" s="81"/>
    </row>
    <row r="177" spans="2:3" ht="15.75" customHeight="1">
      <c r="B177" s="212"/>
      <c r="C177" s="81"/>
    </row>
    <row r="178" spans="2:3" ht="15.75" customHeight="1">
      <c r="B178" s="212"/>
      <c r="C178" s="81"/>
    </row>
    <row r="179" spans="2:3" ht="15.75" customHeight="1">
      <c r="B179" s="212"/>
      <c r="C179" s="81"/>
    </row>
    <row r="180" spans="2:3" ht="15.75" customHeight="1">
      <c r="B180" s="212"/>
      <c r="C180" s="81"/>
    </row>
    <row r="181" spans="2:3" ht="15.75" customHeight="1">
      <c r="B181" s="212"/>
      <c r="C181" s="81"/>
    </row>
    <row r="182" spans="2:3" ht="15.75" customHeight="1">
      <c r="B182" s="212"/>
      <c r="C182" s="81"/>
    </row>
    <row r="183" spans="2:3" ht="15.75" customHeight="1">
      <c r="B183" s="212"/>
      <c r="C183" s="81"/>
    </row>
    <row r="184" spans="2:3" ht="15.75" customHeight="1">
      <c r="B184" s="212"/>
      <c r="C184" s="81"/>
    </row>
    <row r="185" spans="2:3" ht="15.75" customHeight="1">
      <c r="B185" s="212"/>
      <c r="C185" s="81"/>
    </row>
    <row r="186" spans="2:3" ht="15.75" customHeight="1">
      <c r="B186" s="212"/>
      <c r="C186" s="81"/>
    </row>
    <row r="187" spans="2:3" ht="15.75" customHeight="1">
      <c r="B187" s="212"/>
      <c r="C187" s="81"/>
    </row>
    <row r="188" spans="2:3" ht="15.75" customHeight="1">
      <c r="B188" s="212"/>
      <c r="C188" s="81"/>
    </row>
    <row r="189" spans="2:3" ht="15.75" customHeight="1">
      <c r="B189" s="212"/>
      <c r="C189" s="81"/>
    </row>
    <row r="190" spans="2:3" ht="15.75" customHeight="1">
      <c r="B190" s="212"/>
      <c r="C190" s="81"/>
    </row>
    <row r="191" spans="2:3" ht="15.75" customHeight="1">
      <c r="B191" s="212"/>
      <c r="C191" s="81"/>
    </row>
    <row r="192" spans="2:3" ht="15.75" customHeight="1">
      <c r="B192" s="212"/>
      <c r="C192" s="81"/>
    </row>
    <row r="193" spans="2:3" ht="15.75" customHeight="1">
      <c r="B193" s="212"/>
      <c r="C193" s="81"/>
    </row>
    <row r="194" spans="2:3" ht="15.75" customHeight="1">
      <c r="B194" s="212"/>
      <c r="C194" s="81"/>
    </row>
    <row r="195" spans="2:3" ht="15.75" customHeight="1">
      <c r="B195" s="212"/>
      <c r="C195" s="81"/>
    </row>
    <row r="196" spans="2:3" ht="15.75" customHeight="1">
      <c r="B196" s="212"/>
      <c r="C196" s="81"/>
    </row>
    <row r="197" spans="2:3" ht="15.75" customHeight="1">
      <c r="B197" s="212"/>
      <c r="C197" s="81"/>
    </row>
    <row r="198" spans="2:3" ht="15.75" customHeight="1">
      <c r="B198" s="212"/>
      <c r="C198" s="81"/>
    </row>
    <row r="199" spans="2:3" ht="15.75" customHeight="1">
      <c r="B199" s="212"/>
      <c r="C199" s="81"/>
    </row>
    <row r="200" spans="2:3" ht="15.75" customHeight="1">
      <c r="B200" s="212"/>
      <c r="C200" s="81"/>
    </row>
    <row r="201" spans="2:3" ht="15.75" customHeight="1">
      <c r="B201" s="212"/>
      <c r="C201" s="81"/>
    </row>
    <row r="202" spans="2:3" ht="15.75" customHeight="1">
      <c r="B202" s="212"/>
      <c r="C202" s="81"/>
    </row>
    <row r="203" spans="2:3" ht="15.75" customHeight="1">
      <c r="B203" s="212"/>
      <c r="C203" s="81"/>
    </row>
    <row r="204" spans="2:3" ht="15.75" customHeight="1">
      <c r="B204" s="212"/>
      <c r="C204" s="81"/>
    </row>
    <row r="205" spans="2:3" ht="15.75" customHeight="1">
      <c r="B205" s="212"/>
      <c r="C205" s="81"/>
    </row>
    <row r="206" spans="2:3" ht="15.75" customHeight="1">
      <c r="B206" s="212"/>
      <c r="C206" s="81"/>
    </row>
    <row r="207" spans="2:3" ht="15.75" customHeight="1">
      <c r="B207" s="212"/>
      <c r="C207" s="81"/>
    </row>
    <row r="208" spans="2:3" ht="15.75" customHeight="1">
      <c r="B208" s="212"/>
      <c r="C208" s="81"/>
    </row>
    <row r="209" spans="2:3" ht="15.75" customHeight="1">
      <c r="B209" s="212"/>
      <c r="C209" s="81"/>
    </row>
    <row r="210" spans="2:3" ht="15.75" customHeight="1">
      <c r="B210" s="212"/>
      <c r="C210" s="81"/>
    </row>
    <row r="211" spans="2:3" ht="15.75" customHeight="1">
      <c r="B211" s="212"/>
      <c r="C211" s="81"/>
    </row>
    <row r="212" spans="2:3" ht="15.75" customHeight="1">
      <c r="B212" s="212"/>
      <c r="C212" s="81"/>
    </row>
    <row r="213" spans="2:3" ht="15.75" customHeight="1">
      <c r="B213" s="212"/>
      <c r="C213" s="81"/>
    </row>
    <row r="214" spans="2:3" ht="15.75" customHeight="1">
      <c r="B214" s="212"/>
      <c r="C214" s="81"/>
    </row>
    <row r="215" spans="2:3" ht="15.75" customHeight="1">
      <c r="B215" s="212"/>
      <c r="C215" s="81"/>
    </row>
    <row r="216" spans="2:3" ht="15.75" customHeight="1">
      <c r="B216" s="212"/>
      <c r="C216" s="81"/>
    </row>
    <row r="217" spans="2:3" ht="15.75" customHeight="1">
      <c r="B217" s="212"/>
      <c r="C217" s="81"/>
    </row>
    <row r="218" spans="2:3" ht="15.75" customHeight="1">
      <c r="B218" s="212"/>
      <c r="C218" s="81"/>
    </row>
    <row r="219" spans="2:3" ht="15.75" customHeight="1">
      <c r="B219" s="212"/>
      <c r="C219" s="81"/>
    </row>
    <row r="220" spans="2:3" ht="15.75" customHeight="1">
      <c r="B220" s="212"/>
      <c r="C220" s="81"/>
    </row>
    <row r="221" spans="2:3" ht="15.75" customHeight="1">
      <c r="B221" s="212"/>
      <c r="C221" s="81"/>
    </row>
    <row r="222" spans="2:3" ht="15.75" customHeight="1">
      <c r="B222" s="212"/>
      <c r="C222" s="81"/>
    </row>
    <row r="223" spans="2:3" ht="15.75" customHeight="1">
      <c r="B223" s="212"/>
      <c r="C223" s="81"/>
    </row>
    <row r="224" spans="2:3" ht="15.75" customHeight="1">
      <c r="B224" s="212"/>
      <c r="C224" s="81"/>
    </row>
    <row r="225" spans="2:3" ht="15.75" customHeight="1">
      <c r="B225" s="212"/>
      <c r="C225" s="81"/>
    </row>
    <row r="226" spans="2:3" ht="15.75" customHeight="1">
      <c r="B226" s="212"/>
      <c r="C226" s="81"/>
    </row>
    <row r="227" spans="2:3" ht="15.75" customHeight="1">
      <c r="B227" s="212"/>
      <c r="C227" s="81"/>
    </row>
    <row r="228" spans="2:3" ht="15.75" customHeight="1">
      <c r="B228" s="212"/>
      <c r="C228" s="81"/>
    </row>
    <row r="229" spans="2:3" ht="15.75" customHeight="1">
      <c r="B229" s="212"/>
      <c r="C229" s="81"/>
    </row>
    <row r="230" spans="2:3" ht="15.75" customHeight="1">
      <c r="B230" s="212"/>
      <c r="C230" s="81"/>
    </row>
    <row r="231" spans="2:3" ht="15.75" customHeight="1">
      <c r="B231" s="212"/>
      <c r="C231" s="81"/>
    </row>
    <row r="232" spans="2:3" ht="15.75" customHeight="1">
      <c r="B232" s="212"/>
      <c r="C232" s="81"/>
    </row>
    <row r="233" spans="2:3" ht="15.75" customHeight="1">
      <c r="B233" s="212"/>
      <c r="C233" s="81"/>
    </row>
    <row r="234" spans="2:3" ht="15.75" customHeight="1">
      <c r="B234" s="212"/>
      <c r="C234" s="81"/>
    </row>
    <row r="235" spans="2:3" ht="15.75" customHeight="1">
      <c r="B235" s="212"/>
      <c r="C235" s="81"/>
    </row>
    <row r="236" spans="2:3" ht="15.75" customHeight="1">
      <c r="B236" s="212"/>
      <c r="C236" s="81"/>
    </row>
    <row r="237" spans="2:3" ht="15.75" customHeight="1">
      <c r="B237" s="212"/>
      <c r="C237" s="81"/>
    </row>
    <row r="238" spans="2:3" ht="15.75" customHeight="1">
      <c r="B238" s="212"/>
      <c r="C238" s="81"/>
    </row>
    <row r="239" spans="2:3" ht="15.75" customHeight="1">
      <c r="B239" s="212"/>
      <c r="C239" s="81"/>
    </row>
    <row r="240" spans="2:3" ht="15.75" customHeight="1">
      <c r="B240" s="212"/>
      <c r="C240" s="81"/>
    </row>
    <row r="241" spans="2:3" ht="15.75" customHeight="1">
      <c r="B241" s="212"/>
      <c r="C241" s="81"/>
    </row>
    <row r="242" spans="2:3" ht="15.75" customHeight="1">
      <c r="B242" s="212"/>
      <c r="C242" s="81"/>
    </row>
    <row r="243" spans="2:3" ht="15.75" customHeight="1">
      <c r="B243" s="212"/>
      <c r="C243" s="81"/>
    </row>
    <row r="244" spans="2:3" ht="15.75" customHeight="1">
      <c r="B244" s="212"/>
      <c r="C244" s="81"/>
    </row>
    <row r="245" spans="2:3" ht="15.75" customHeight="1">
      <c r="B245" s="212"/>
      <c r="C245" s="81"/>
    </row>
    <row r="246" spans="2:3" ht="15.75" customHeight="1">
      <c r="B246" s="212"/>
      <c r="C246" s="81"/>
    </row>
    <row r="247" spans="2:3" ht="15.75" customHeight="1">
      <c r="B247" s="212"/>
      <c r="C247" s="81"/>
    </row>
    <row r="248" spans="2:3" ht="15.75" customHeight="1">
      <c r="B248" s="212"/>
      <c r="C248" s="81"/>
    </row>
    <row r="249" spans="2:3" ht="15.75" customHeight="1">
      <c r="B249" s="212"/>
      <c r="C249" s="81"/>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pane ySplit="1" topLeftCell="A2" activePane="bottomLeft" state="frozen"/>
      <selection pane="bottomLeft"/>
    </sheetView>
  </sheetViews>
  <sheetFormatPr defaultColWidth="14.42578125" defaultRowHeight="15" customHeight="1"/>
  <cols>
    <col min="1" max="1" width="12.7109375" customWidth="1"/>
    <col min="2" max="2" width="28.7109375" customWidth="1"/>
    <col min="3" max="3" width="18.7109375" customWidth="1"/>
    <col min="4" max="4" width="66.7109375" customWidth="1"/>
    <col min="5" max="5" width="166.7109375" customWidth="1"/>
    <col min="6" max="6" width="14.42578125" customWidth="1"/>
  </cols>
  <sheetData>
    <row r="1" spans="1:25" s="334" customFormat="1" ht="15.75">
      <c r="A1" s="330" t="s">
        <v>2181</v>
      </c>
      <c r="B1" s="330" t="s">
        <v>2182</v>
      </c>
      <c r="C1" s="330" t="s">
        <v>2183</v>
      </c>
      <c r="D1" s="330" t="s">
        <v>311</v>
      </c>
      <c r="E1" s="330" t="s">
        <v>2184</v>
      </c>
      <c r="F1" s="333"/>
      <c r="G1" s="333"/>
      <c r="H1" s="333"/>
      <c r="I1" s="333"/>
      <c r="J1" s="333"/>
      <c r="K1" s="333"/>
      <c r="L1" s="333"/>
      <c r="M1" s="333"/>
      <c r="N1" s="333"/>
      <c r="O1" s="333"/>
      <c r="P1" s="333"/>
      <c r="Q1" s="333"/>
      <c r="R1" s="333"/>
      <c r="S1" s="333"/>
      <c r="T1" s="333"/>
      <c r="U1" s="333"/>
      <c r="V1" s="333"/>
      <c r="W1" s="333"/>
      <c r="X1" s="333"/>
      <c r="Y1" s="333"/>
    </row>
    <row r="2" spans="1:25" s="334" customFormat="1" ht="15.75">
      <c r="A2" s="283" t="s">
        <v>2185</v>
      </c>
      <c r="B2" s="283" t="s">
        <v>2186</v>
      </c>
      <c r="C2" s="283"/>
      <c r="D2" s="283" t="s">
        <v>2187</v>
      </c>
      <c r="E2" s="331" t="s">
        <v>2188</v>
      </c>
    </row>
    <row r="3" spans="1:25" s="334" customFormat="1" ht="15.75">
      <c r="A3" s="283" t="s">
        <v>2185</v>
      </c>
      <c r="B3" s="283" t="s">
        <v>2186</v>
      </c>
      <c r="C3" s="283"/>
      <c r="D3" s="283" t="s">
        <v>2189</v>
      </c>
      <c r="E3" s="283" t="s">
        <v>2190</v>
      </c>
    </row>
    <row r="4" spans="1:25" s="334" customFormat="1" ht="15.75">
      <c r="A4" s="283" t="s">
        <v>2185</v>
      </c>
      <c r="B4" s="283" t="s">
        <v>2186</v>
      </c>
      <c r="C4" s="283"/>
      <c r="D4" s="283" t="s">
        <v>2191</v>
      </c>
      <c r="E4" s="331" t="s">
        <v>2192</v>
      </c>
    </row>
    <row r="5" spans="1:25" s="334" customFormat="1" ht="15.75">
      <c r="A5" s="283" t="s">
        <v>2185</v>
      </c>
      <c r="B5" s="283" t="s">
        <v>2186</v>
      </c>
      <c r="C5" s="283"/>
      <c r="D5" s="283" t="s">
        <v>2193</v>
      </c>
      <c r="E5" s="331" t="s">
        <v>2194</v>
      </c>
    </row>
    <row r="6" spans="1:25" s="334" customFormat="1" ht="15.75">
      <c r="A6" s="283" t="s">
        <v>2185</v>
      </c>
      <c r="B6" s="283" t="s">
        <v>2186</v>
      </c>
      <c r="C6" s="283" t="s">
        <v>2195</v>
      </c>
      <c r="D6" s="283" t="s">
        <v>2196</v>
      </c>
      <c r="E6" s="283" t="s">
        <v>2197</v>
      </c>
    </row>
    <row r="7" spans="1:25" s="334" customFormat="1" ht="15.75">
      <c r="A7" s="283" t="s">
        <v>2185</v>
      </c>
      <c r="B7" s="283" t="s">
        <v>2198</v>
      </c>
      <c r="C7" s="283"/>
      <c r="D7" s="283" t="s">
        <v>2199</v>
      </c>
      <c r="E7" s="331" t="s">
        <v>2200</v>
      </c>
    </row>
    <row r="8" spans="1:25" s="334" customFormat="1" ht="15.75">
      <c r="A8" s="283" t="s">
        <v>2185</v>
      </c>
      <c r="B8" s="283" t="s">
        <v>2201</v>
      </c>
      <c r="C8" s="283" t="s">
        <v>2202</v>
      </c>
      <c r="D8" s="283" t="s">
        <v>2203</v>
      </c>
      <c r="E8" s="331" t="s">
        <v>2204</v>
      </c>
    </row>
    <row r="9" spans="1:25" s="334" customFormat="1" ht="15.75">
      <c r="A9" s="283" t="s">
        <v>2205</v>
      </c>
      <c r="B9" s="283" t="s">
        <v>2206</v>
      </c>
      <c r="C9" s="283" t="s">
        <v>2207</v>
      </c>
      <c r="D9" s="283" t="s">
        <v>2208</v>
      </c>
      <c r="E9" s="331" t="s">
        <v>2209</v>
      </c>
    </row>
    <row r="10" spans="1:25" s="334" customFormat="1" ht="15.75">
      <c r="A10" s="283" t="s">
        <v>2205</v>
      </c>
      <c r="B10" s="283" t="s">
        <v>2206</v>
      </c>
      <c r="C10" s="283" t="s">
        <v>2210</v>
      </c>
      <c r="D10" s="283" t="s">
        <v>2211</v>
      </c>
      <c r="E10" s="331" t="s">
        <v>2212</v>
      </c>
    </row>
    <row r="11" spans="1:25" s="334" customFormat="1" ht="15.75">
      <c r="A11" s="283" t="s">
        <v>2205</v>
      </c>
      <c r="B11" s="283" t="s">
        <v>2206</v>
      </c>
      <c r="C11" s="283" t="s">
        <v>2213</v>
      </c>
      <c r="D11" s="283" t="s">
        <v>2214</v>
      </c>
      <c r="E11" s="331" t="s">
        <v>2215</v>
      </c>
    </row>
    <row r="12" spans="1:25" s="334" customFormat="1" ht="31.5">
      <c r="A12" s="283" t="s">
        <v>2216</v>
      </c>
      <c r="B12" s="283" t="s">
        <v>2217</v>
      </c>
      <c r="C12" s="283"/>
      <c r="D12" s="283" t="s">
        <v>2218</v>
      </c>
      <c r="E12" s="331" t="s">
        <v>2219</v>
      </c>
    </row>
    <row r="13" spans="1:25" s="334" customFormat="1" ht="15.75">
      <c r="A13" s="283" t="s">
        <v>2216</v>
      </c>
      <c r="B13" s="283" t="s">
        <v>2217</v>
      </c>
      <c r="C13" s="283"/>
      <c r="D13" s="283" t="s">
        <v>2220</v>
      </c>
      <c r="E13" s="331" t="s">
        <v>2221</v>
      </c>
    </row>
    <row r="14" spans="1:25" s="334" customFormat="1" ht="15.75">
      <c r="A14" s="283" t="s">
        <v>2216</v>
      </c>
      <c r="B14" s="283" t="s">
        <v>2217</v>
      </c>
      <c r="C14" s="283"/>
      <c r="D14" s="283" t="s">
        <v>2222</v>
      </c>
      <c r="E14" s="331" t="s">
        <v>2223</v>
      </c>
    </row>
    <row r="15" spans="1:25" s="334" customFormat="1" ht="15.75">
      <c r="A15" s="283" t="s">
        <v>2216</v>
      </c>
      <c r="B15" s="283" t="s">
        <v>2217</v>
      </c>
      <c r="C15" s="283"/>
      <c r="D15" s="283" t="s">
        <v>2224</v>
      </c>
      <c r="E15" s="332" t="s">
        <v>2225</v>
      </c>
    </row>
    <row r="16" spans="1:25" s="334" customFormat="1" ht="31.5">
      <c r="A16" s="283" t="s">
        <v>2216</v>
      </c>
      <c r="B16" s="283" t="s">
        <v>2217</v>
      </c>
      <c r="C16" s="283"/>
      <c r="D16" s="283" t="s">
        <v>2226</v>
      </c>
      <c r="E16" s="331" t="s">
        <v>2227</v>
      </c>
    </row>
    <row r="17" spans="1:5" s="334" customFormat="1" ht="31.5">
      <c r="A17" s="283" t="s">
        <v>2228</v>
      </c>
      <c r="B17" s="283" t="s">
        <v>2229</v>
      </c>
      <c r="C17" s="283" t="s">
        <v>2230</v>
      </c>
      <c r="D17" s="283" t="s">
        <v>2231</v>
      </c>
      <c r="E17" s="331" t="s">
        <v>2232</v>
      </c>
    </row>
    <row r="18" spans="1:5" s="334" customFormat="1" ht="15.75">
      <c r="A18" s="283" t="s">
        <v>2228</v>
      </c>
      <c r="B18" s="283" t="s">
        <v>2233</v>
      </c>
      <c r="C18" s="283"/>
      <c r="D18" s="283" t="s">
        <v>2234</v>
      </c>
      <c r="E18" s="331" t="s">
        <v>2235</v>
      </c>
    </row>
    <row r="19" spans="1:5" s="334" customFormat="1" ht="15.75">
      <c r="A19" s="283" t="s">
        <v>2236</v>
      </c>
      <c r="B19" s="283" t="s">
        <v>2237</v>
      </c>
      <c r="C19" s="283"/>
      <c r="D19" s="283" t="s">
        <v>2238</v>
      </c>
      <c r="E19" s="331" t="s">
        <v>2239</v>
      </c>
    </row>
    <row r="20" spans="1:5" s="334" customFormat="1" ht="15.75">
      <c r="A20" s="283" t="s">
        <v>2236</v>
      </c>
      <c r="B20" s="283" t="s">
        <v>2240</v>
      </c>
      <c r="C20" s="283"/>
      <c r="D20" s="283" t="s">
        <v>2241</v>
      </c>
      <c r="E20" s="331" t="s">
        <v>2242</v>
      </c>
    </row>
    <row r="21" spans="1:5" s="334" customFormat="1" ht="15.75">
      <c r="A21" s="283" t="s">
        <v>2243</v>
      </c>
      <c r="B21" s="283" t="s">
        <v>2244</v>
      </c>
      <c r="C21" s="283"/>
      <c r="D21" s="283" t="s">
        <v>2245</v>
      </c>
      <c r="E21" s="331" t="s">
        <v>2246</v>
      </c>
    </row>
    <row r="22" spans="1:5" s="334" customFormat="1" ht="15.75">
      <c r="A22" s="283" t="s">
        <v>2243</v>
      </c>
      <c r="B22" s="283" t="s">
        <v>2244</v>
      </c>
      <c r="C22" s="283"/>
      <c r="D22" s="283" t="s">
        <v>2247</v>
      </c>
      <c r="E22" s="331" t="s">
        <v>2248</v>
      </c>
    </row>
    <row r="23" spans="1:5" s="334" customFormat="1" ht="15.75">
      <c r="A23" s="283" t="s">
        <v>2249</v>
      </c>
      <c r="B23" s="283" t="s">
        <v>2250</v>
      </c>
      <c r="C23" s="283"/>
      <c r="D23" s="283" t="s">
        <v>2251</v>
      </c>
      <c r="E23" s="331" t="s">
        <v>2252</v>
      </c>
    </row>
    <row r="24" spans="1:5" ht="15.75" customHeight="1">
      <c r="A24" s="207"/>
      <c r="B24" s="43"/>
      <c r="C24" s="207"/>
      <c r="D24" s="43"/>
      <c r="E24" s="43"/>
    </row>
    <row r="25" spans="1:5" ht="15.75" customHeight="1">
      <c r="A25" s="207"/>
      <c r="B25" s="43"/>
      <c r="C25" s="207"/>
      <c r="D25" s="43"/>
      <c r="E25" s="43"/>
    </row>
    <row r="26" spans="1:5" ht="15.75" customHeight="1">
      <c r="A26" s="207"/>
      <c r="B26" s="43"/>
      <c r="C26" s="207"/>
      <c r="D26" s="43"/>
      <c r="E26" s="43"/>
    </row>
    <row r="27" spans="1:5" ht="15.75" customHeight="1">
      <c r="A27" s="207"/>
      <c r="B27" s="43"/>
      <c r="C27" s="207"/>
      <c r="D27" s="43"/>
      <c r="E27" s="43"/>
    </row>
    <row r="28" spans="1:5" ht="15.75" customHeight="1">
      <c r="A28" s="207"/>
      <c r="B28" s="43"/>
      <c r="C28" s="207"/>
      <c r="D28" s="43"/>
      <c r="E28" s="43"/>
    </row>
    <row r="29" spans="1:5" ht="15.75" customHeight="1">
      <c r="A29" s="207"/>
      <c r="B29" s="43"/>
      <c r="C29" s="207"/>
      <c r="D29" s="43"/>
      <c r="E29" s="43"/>
    </row>
    <row r="30" spans="1:5" ht="15.75" customHeight="1">
      <c r="A30" s="207"/>
      <c r="B30" s="43"/>
      <c r="C30" s="207"/>
      <c r="D30" s="43"/>
      <c r="E30" s="43"/>
    </row>
    <row r="31" spans="1:5" ht="15.75" customHeight="1">
      <c r="A31" s="207"/>
      <c r="B31" s="43"/>
      <c r="C31" s="207"/>
      <c r="D31" s="43"/>
      <c r="E31" s="43"/>
    </row>
    <row r="32" spans="1:5" ht="15.75" customHeight="1">
      <c r="A32" s="207"/>
      <c r="B32" s="43"/>
      <c r="C32" s="207"/>
      <c r="D32" s="43"/>
      <c r="E32" s="43"/>
    </row>
    <row r="33" spans="1:5" ht="15.75" customHeight="1">
      <c r="A33" s="207"/>
      <c r="B33" s="43"/>
      <c r="C33" s="207"/>
      <c r="D33" s="43"/>
      <c r="E33" s="43"/>
    </row>
    <row r="34" spans="1:5" ht="15.75" customHeight="1">
      <c r="A34" s="207"/>
      <c r="B34" s="43"/>
      <c r="C34" s="207"/>
      <c r="D34" s="43"/>
      <c r="E34" s="43"/>
    </row>
    <row r="35" spans="1:5" ht="15.75" customHeight="1">
      <c r="A35" s="207"/>
      <c r="B35" s="43"/>
      <c r="C35" s="207"/>
      <c r="D35" s="43"/>
      <c r="E35" s="43"/>
    </row>
    <row r="36" spans="1:5" ht="15.75" customHeight="1">
      <c r="A36" s="207"/>
      <c r="B36" s="43"/>
      <c r="C36" s="207"/>
      <c r="D36" s="43"/>
      <c r="E36" s="43"/>
    </row>
    <row r="37" spans="1:5" ht="15.75" customHeight="1">
      <c r="A37" s="207"/>
      <c r="B37" s="43"/>
      <c r="C37" s="207"/>
      <c r="D37" s="43"/>
      <c r="E37" s="43"/>
    </row>
    <row r="38" spans="1:5" ht="15.75" customHeight="1">
      <c r="A38" s="207"/>
      <c r="B38" s="43"/>
      <c r="C38" s="207"/>
      <c r="D38" s="43"/>
      <c r="E38" s="43"/>
    </row>
    <row r="39" spans="1:5" ht="15.75" customHeight="1">
      <c r="A39" s="207"/>
      <c r="B39" s="43"/>
      <c r="C39" s="207"/>
      <c r="D39" s="43"/>
      <c r="E39" s="43"/>
    </row>
    <row r="40" spans="1:5" ht="15.75" customHeight="1">
      <c r="A40" s="207"/>
      <c r="B40" s="43"/>
      <c r="C40" s="207"/>
      <c r="D40" s="43"/>
      <c r="E40" s="43"/>
    </row>
    <row r="41" spans="1:5" ht="15.75" customHeight="1">
      <c r="A41" s="207"/>
      <c r="B41" s="43"/>
      <c r="C41" s="207"/>
      <c r="D41" s="43"/>
      <c r="E41" s="43"/>
    </row>
    <row r="42" spans="1:5" ht="15.75" customHeight="1">
      <c r="A42" s="207"/>
      <c r="B42" s="43"/>
      <c r="C42" s="207"/>
      <c r="D42" s="43"/>
      <c r="E42" s="43"/>
    </row>
    <row r="43" spans="1:5" ht="15.75" customHeight="1">
      <c r="A43" s="207"/>
      <c r="B43" s="43"/>
      <c r="C43" s="207"/>
      <c r="D43" s="43"/>
      <c r="E43" s="43"/>
    </row>
    <row r="44" spans="1:5" ht="15.75" customHeight="1">
      <c r="A44" s="207"/>
      <c r="B44" s="43"/>
      <c r="C44" s="207"/>
      <c r="D44" s="43"/>
      <c r="E44" s="43"/>
    </row>
    <row r="45" spans="1:5" ht="15.75" customHeight="1">
      <c r="A45" s="207"/>
      <c r="B45" s="43"/>
      <c r="C45" s="207"/>
      <c r="D45" s="43"/>
      <c r="E45" s="43"/>
    </row>
    <row r="46" spans="1:5" ht="15.75" customHeight="1">
      <c r="A46" s="207"/>
      <c r="B46" s="43"/>
      <c r="C46" s="207"/>
      <c r="D46" s="43"/>
      <c r="E46" s="43"/>
    </row>
    <row r="47" spans="1:5" ht="15.75" customHeight="1">
      <c r="A47" s="207"/>
      <c r="B47" s="43"/>
      <c r="C47" s="207"/>
      <c r="D47" s="43"/>
      <c r="E47" s="43"/>
    </row>
    <row r="48" spans="1:5" ht="15.75" customHeight="1">
      <c r="A48" s="207"/>
      <c r="B48" s="43"/>
      <c r="C48" s="207"/>
      <c r="D48" s="43"/>
      <c r="E48" s="43"/>
    </row>
    <row r="49" spans="1:5" ht="15.75" customHeight="1">
      <c r="A49" s="207"/>
      <c r="B49" s="43"/>
      <c r="C49" s="207"/>
      <c r="D49" s="43"/>
      <c r="E49" s="43"/>
    </row>
    <row r="50" spans="1:5" ht="15.75" customHeight="1">
      <c r="A50" s="207"/>
      <c r="B50" s="43"/>
      <c r="C50" s="207"/>
      <c r="D50" s="43"/>
      <c r="E50" s="43"/>
    </row>
    <row r="51" spans="1:5" ht="15.75" customHeight="1">
      <c r="A51" s="207"/>
      <c r="B51" s="43"/>
      <c r="C51" s="207"/>
      <c r="D51" s="43"/>
      <c r="E51" s="43"/>
    </row>
    <row r="52" spans="1:5" ht="15.75" customHeight="1">
      <c r="A52" s="207"/>
      <c r="B52" s="43"/>
      <c r="C52" s="207"/>
      <c r="D52" s="43"/>
      <c r="E52" s="43"/>
    </row>
    <row r="53" spans="1:5" ht="15.75" customHeight="1">
      <c r="A53" s="207"/>
      <c r="B53" s="43"/>
      <c r="C53" s="207"/>
      <c r="D53" s="43"/>
      <c r="E53" s="43"/>
    </row>
    <row r="54" spans="1:5" ht="15.75" customHeight="1">
      <c r="A54" s="207"/>
      <c r="B54" s="43"/>
      <c r="C54" s="207"/>
      <c r="D54" s="43"/>
      <c r="E54" s="43"/>
    </row>
    <row r="55" spans="1:5" ht="15.75" customHeight="1">
      <c r="A55" s="207"/>
      <c r="B55" s="43"/>
      <c r="C55" s="207"/>
      <c r="D55" s="43"/>
      <c r="E55" s="43"/>
    </row>
    <row r="56" spans="1:5" ht="15.75" customHeight="1">
      <c r="A56" s="207"/>
      <c r="B56" s="43"/>
      <c r="C56" s="207"/>
      <c r="D56" s="43"/>
      <c r="E56" s="43"/>
    </row>
    <row r="57" spans="1:5" ht="15.75" customHeight="1">
      <c r="A57" s="207"/>
      <c r="B57" s="43"/>
      <c r="C57" s="207"/>
      <c r="D57" s="43"/>
      <c r="E57" s="43"/>
    </row>
    <row r="58" spans="1:5" ht="15.75" customHeight="1">
      <c r="A58" s="207"/>
      <c r="B58" s="43"/>
      <c r="C58" s="207"/>
      <c r="D58" s="43"/>
      <c r="E58" s="43"/>
    </row>
    <row r="59" spans="1:5" ht="15.75" customHeight="1">
      <c r="A59" s="207"/>
      <c r="B59" s="43"/>
      <c r="C59" s="207"/>
      <c r="D59" s="43"/>
      <c r="E59" s="43"/>
    </row>
    <row r="60" spans="1:5" ht="15.75" customHeight="1">
      <c r="A60" s="207"/>
      <c r="B60" s="43"/>
      <c r="C60" s="207"/>
      <c r="D60" s="43"/>
      <c r="E60" s="43"/>
    </row>
    <row r="61" spans="1:5" ht="15.75" customHeight="1">
      <c r="A61" s="207"/>
      <c r="B61" s="43"/>
      <c r="C61" s="207"/>
      <c r="D61" s="43"/>
      <c r="E61" s="43"/>
    </row>
    <row r="62" spans="1:5" ht="15.75" customHeight="1">
      <c r="A62" s="207"/>
      <c r="B62" s="43"/>
      <c r="C62" s="207"/>
      <c r="D62" s="43"/>
      <c r="E62" s="43"/>
    </row>
    <row r="63" spans="1:5" ht="15.75" customHeight="1">
      <c r="A63" s="207"/>
      <c r="B63" s="43"/>
      <c r="C63" s="207"/>
      <c r="D63" s="43"/>
      <c r="E63" s="43"/>
    </row>
    <row r="64" spans="1:5" ht="15.75" customHeight="1">
      <c r="A64" s="207"/>
      <c r="B64" s="43"/>
      <c r="C64" s="207"/>
      <c r="D64" s="43"/>
      <c r="E64" s="43"/>
    </row>
    <row r="65" spans="1:5" ht="15.75" customHeight="1">
      <c r="A65" s="207"/>
      <c r="B65" s="43"/>
      <c r="C65" s="207"/>
      <c r="D65" s="43"/>
      <c r="E65" s="43"/>
    </row>
    <row r="66" spans="1:5" ht="15.75" customHeight="1">
      <c r="A66" s="207"/>
      <c r="B66" s="43"/>
      <c r="C66" s="207"/>
      <c r="D66" s="43"/>
      <c r="E66" s="43"/>
    </row>
    <row r="67" spans="1:5" ht="15.75" customHeight="1">
      <c r="A67" s="207"/>
      <c r="B67" s="43"/>
      <c r="C67" s="207"/>
      <c r="D67" s="43"/>
      <c r="E67" s="43"/>
    </row>
    <row r="68" spans="1:5" ht="15.75" customHeight="1">
      <c r="A68" s="207"/>
      <c r="B68" s="43"/>
      <c r="C68" s="207"/>
      <c r="D68" s="43"/>
      <c r="E68" s="43"/>
    </row>
    <row r="69" spans="1:5" ht="15.75" customHeight="1">
      <c r="A69" s="207"/>
      <c r="B69" s="43"/>
      <c r="C69" s="207"/>
      <c r="D69" s="43"/>
      <c r="E69" s="43"/>
    </row>
    <row r="70" spans="1:5" ht="15.75" customHeight="1">
      <c r="A70" s="207"/>
      <c r="B70" s="43"/>
      <c r="C70" s="207"/>
      <c r="D70" s="43"/>
      <c r="E70" s="43"/>
    </row>
    <row r="71" spans="1:5" ht="15.75" customHeight="1">
      <c r="A71" s="207"/>
      <c r="B71" s="43"/>
      <c r="C71" s="207"/>
      <c r="D71" s="43"/>
      <c r="E71" s="43"/>
    </row>
    <row r="72" spans="1:5" ht="15.75" customHeight="1">
      <c r="A72" s="207"/>
      <c r="B72" s="43"/>
      <c r="C72" s="207"/>
      <c r="D72" s="43"/>
      <c r="E72" s="43"/>
    </row>
    <row r="73" spans="1:5" ht="15.75" customHeight="1">
      <c r="A73" s="207"/>
      <c r="B73" s="43"/>
      <c r="C73" s="207"/>
      <c r="D73" s="43"/>
      <c r="E73" s="43"/>
    </row>
    <row r="74" spans="1:5" ht="15.75" customHeight="1">
      <c r="A74" s="207"/>
      <c r="B74" s="43"/>
      <c r="C74" s="207"/>
      <c r="D74" s="43"/>
      <c r="E74" s="43"/>
    </row>
    <row r="75" spans="1:5" ht="15.75" customHeight="1">
      <c r="A75" s="207"/>
      <c r="B75" s="43"/>
      <c r="C75" s="207"/>
      <c r="D75" s="43"/>
      <c r="E75" s="43"/>
    </row>
    <row r="76" spans="1:5" ht="15.75" customHeight="1">
      <c r="A76" s="207"/>
      <c r="B76" s="43"/>
      <c r="C76" s="207"/>
      <c r="D76" s="43"/>
      <c r="E76" s="43"/>
    </row>
    <row r="77" spans="1:5" ht="15.75" customHeight="1">
      <c r="A77" s="207"/>
      <c r="B77" s="43"/>
      <c r="C77" s="207"/>
      <c r="D77" s="43"/>
      <c r="E77" s="43"/>
    </row>
    <row r="78" spans="1:5" ht="15.75" customHeight="1">
      <c r="A78" s="207"/>
      <c r="B78" s="43"/>
      <c r="C78" s="207"/>
      <c r="D78" s="43"/>
      <c r="E78" s="43"/>
    </row>
    <row r="79" spans="1:5" ht="15.75" customHeight="1">
      <c r="A79" s="207"/>
      <c r="B79" s="43"/>
      <c r="C79" s="207"/>
      <c r="D79" s="43"/>
      <c r="E79" s="43"/>
    </row>
    <row r="80" spans="1:5" ht="15.75" customHeight="1">
      <c r="A80" s="207"/>
      <c r="B80" s="43"/>
      <c r="C80" s="207"/>
      <c r="D80" s="43"/>
      <c r="E80" s="43"/>
    </row>
    <row r="81" spans="1:5" ht="15.75" customHeight="1">
      <c r="A81" s="207"/>
      <c r="B81" s="43"/>
      <c r="C81" s="207"/>
      <c r="D81" s="43"/>
      <c r="E81" s="43"/>
    </row>
    <row r="82" spans="1:5" ht="15.75" customHeight="1">
      <c r="A82" s="207"/>
      <c r="B82" s="43"/>
      <c r="C82" s="207"/>
      <c r="D82" s="43"/>
      <c r="E82" s="43"/>
    </row>
    <row r="83" spans="1:5" ht="15.75" customHeight="1">
      <c r="A83" s="207"/>
      <c r="B83" s="43"/>
      <c r="C83" s="207"/>
      <c r="D83" s="43"/>
      <c r="E83" s="43"/>
    </row>
    <row r="84" spans="1:5" ht="15.75" customHeight="1">
      <c r="A84" s="207"/>
      <c r="B84" s="43"/>
      <c r="C84" s="207"/>
      <c r="D84" s="43"/>
      <c r="E84" s="43"/>
    </row>
    <row r="85" spans="1:5" ht="15.75" customHeight="1">
      <c r="A85" s="207"/>
      <c r="B85" s="43"/>
      <c r="C85" s="207"/>
      <c r="D85" s="43"/>
      <c r="E85" s="43"/>
    </row>
    <row r="86" spans="1:5" ht="15.75" customHeight="1">
      <c r="A86" s="207"/>
      <c r="B86" s="43"/>
      <c r="C86" s="207"/>
      <c r="D86" s="43"/>
      <c r="E86" s="43"/>
    </row>
    <row r="87" spans="1:5" ht="15.75" customHeight="1">
      <c r="A87" s="207"/>
      <c r="B87" s="43"/>
      <c r="C87" s="207"/>
      <c r="D87" s="43"/>
      <c r="E87" s="43"/>
    </row>
    <row r="88" spans="1:5" ht="15.75" customHeight="1">
      <c r="A88" s="207"/>
      <c r="B88" s="43"/>
      <c r="C88" s="207"/>
      <c r="D88" s="43"/>
      <c r="E88" s="43"/>
    </row>
    <row r="89" spans="1:5" ht="15.75" customHeight="1">
      <c r="A89" s="207"/>
      <c r="B89" s="43"/>
      <c r="C89" s="207"/>
      <c r="D89" s="43"/>
      <c r="E89" s="43"/>
    </row>
    <row r="90" spans="1:5" ht="15.75" customHeight="1">
      <c r="A90" s="207"/>
      <c r="B90" s="43"/>
      <c r="C90" s="207"/>
      <c r="D90" s="43"/>
      <c r="E90" s="43"/>
    </row>
    <row r="91" spans="1:5" ht="15.75" customHeight="1">
      <c r="A91" s="207"/>
      <c r="B91" s="43"/>
      <c r="C91" s="207"/>
      <c r="D91" s="43"/>
      <c r="E91" s="43"/>
    </row>
    <row r="92" spans="1:5" ht="15.75" customHeight="1">
      <c r="A92" s="207"/>
      <c r="B92" s="43"/>
      <c r="C92" s="207"/>
      <c r="D92" s="43"/>
      <c r="E92" s="43"/>
    </row>
    <row r="93" spans="1:5" ht="15.75" customHeight="1">
      <c r="A93" s="207"/>
      <c r="B93" s="43"/>
      <c r="C93" s="207"/>
      <c r="D93" s="43"/>
      <c r="E93" s="43"/>
    </row>
    <row r="94" spans="1:5" ht="15.75" customHeight="1">
      <c r="A94" s="207"/>
      <c r="B94" s="43"/>
      <c r="C94" s="207"/>
      <c r="D94" s="43"/>
      <c r="E94" s="43"/>
    </row>
    <row r="95" spans="1:5" ht="15.75" customHeight="1">
      <c r="A95" s="207"/>
      <c r="B95" s="43"/>
      <c r="C95" s="207"/>
      <c r="D95" s="43"/>
      <c r="E95" s="43"/>
    </row>
    <row r="96" spans="1:5" ht="15.75" customHeight="1">
      <c r="A96" s="207"/>
      <c r="B96" s="43"/>
      <c r="C96" s="207"/>
      <c r="D96" s="43"/>
      <c r="E96" s="43"/>
    </row>
    <row r="97" spans="1:5" ht="15.75" customHeight="1">
      <c r="A97" s="207"/>
      <c r="B97" s="43"/>
      <c r="C97" s="207"/>
      <c r="D97" s="43"/>
      <c r="E97" s="43"/>
    </row>
    <row r="98" spans="1:5" ht="15.75" customHeight="1">
      <c r="A98" s="207"/>
      <c r="B98" s="43"/>
      <c r="C98" s="207"/>
      <c r="D98" s="43"/>
      <c r="E98" s="43"/>
    </row>
    <row r="99" spans="1:5" ht="15.75" customHeight="1">
      <c r="A99" s="207"/>
      <c r="B99" s="43"/>
      <c r="C99" s="207"/>
      <c r="D99" s="43"/>
      <c r="E99" s="43"/>
    </row>
    <row r="100" spans="1:5" ht="15.75" customHeight="1">
      <c r="A100" s="207"/>
      <c r="B100" s="43"/>
      <c r="C100" s="207"/>
      <c r="D100" s="43"/>
      <c r="E100" s="43"/>
    </row>
    <row r="101" spans="1:5" ht="15.75" customHeight="1">
      <c r="A101" s="207"/>
      <c r="B101" s="43"/>
      <c r="C101" s="207"/>
      <c r="D101" s="43"/>
      <c r="E101" s="43"/>
    </row>
    <row r="102" spans="1:5" ht="15.75" customHeight="1">
      <c r="A102" s="207"/>
      <c r="B102" s="43"/>
      <c r="C102" s="207"/>
      <c r="D102" s="43"/>
      <c r="E102" s="43"/>
    </row>
    <row r="103" spans="1:5" ht="15.75" customHeight="1">
      <c r="A103" s="207"/>
      <c r="B103" s="43"/>
      <c r="C103" s="207"/>
      <c r="D103" s="43"/>
      <c r="E103" s="43"/>
    </row>
    <row r="104" spans="1:5" ht="15.75" customHeight="1">
      <c r="A104" s="207"/>
      <c r="B104" s="43"/>
      <c r="C104" s="207"/>
      <c r="D104" s="43"/>
      <c r="E104" s="43"/>
    </row>
    <row r="105" spans="1:5" ht="15.75" customHeight="1">
      <c r="A105" s="207"/>
      <c r="B105" s="43"/>
      <c r="C105" s="207"/>
      <c r="D105" s="43"/>
      <c r="E105" s="43"/>
    </row>
    <row r="106" spans="1:5" ht="15.75" customHeight="1">
      <c r="A106" s="207"/>
      <c r="B106" s="43"/>
      <c r="C106" s="207"/>
      <c r="D106" s="43"/>
      <c r="E106" s="43"/>
    </row>
    <row r="107" spans="1:5" ht="15.75" customHeight="1">
      <c r="A107" s="207"/>
      <c r="B107" s="43"/>
      <c r="C107" s="207"/>
      <c r="D107" s="43"/>
      <c r="E107" s="43"/>
    </row>
    <row r="108" spans="1:5" ht="15.75" customHeight="1">
      <c r="A108" s="207"/>
      <c r="B108" s="43"/>
      <c r="C108" s="207"/>
      <c r="D108" s="43"/>
      <c r="E108" s="43"/>
    </row>
    <row r="109" spans="1:5" ht="15.75" customHeight="1">
      <c r="A109" s="207"/>
      <c r="B109" s="43"/>
      <c r="C109" s="207"/>
      <c r="D109" s="43"/>
      <c r="E109" s="43"/>
    </row>
    <row r="110" spans="1:5" ht="15.75" customHeight="1">
      <c r="A110" s="207"/>
      <c r="B110" s="43"/>
      <c r="C110" s="207"/>
      <c r="D110" s="43"/>
      <c r="E110" s="43"/>
    </row>
    <row r="111" spans="1:5" ht="15.75" customHeight="1">
      <c r="A111" s="207"/>
      <c r="B111" s="43"/>
      <c r="C111" s="207"/>
      <c r="D111" s="43"/>
      <c r="E111" s="43"/>
    </row>
    <row r="112" spans="1:5" ht="15.75" customHeight="1">
      <c r="A112" s="207"/>
      <c r="B112" s="43"/>
      <c r="C112" s="207"/>
      <c r="D112" s="43"/>
      <c r="E112" s="43"/>
    </row>
    <row r="113" spans="1:5" ht="15.75" customHeight="1">
      <c r="A113" s="207"/>
      <c r="B113" s="43"/>
      <c r="C113" s="207"/>
      <c r="D113" s="43"/>
      <c r="E113" s="43"/>
    </row>
    <row r="114" spans="1:5" ht="15.75" customHeight="1">
      <c r="A114" s="207"/>
      <c r="B114" s="43"/>
      <c r="C114" s="207"/>
      <c r="D114" s="43"/>
      <c r="E114" s="43"/>
    </row>
    <row r="115" spans="1:5" ht="15.75" customHeight="1">
      <c r="A115" s="207"/>
      <c r="B115" s="43"/>
      <c r="C115" s="207"/>
      <c r="D115" s="43"/>
      <c r="E115" s="43"/>
    </row>
    <row r="116" spans="1:5" ht="15.75" customHeight="1">
      <c r="A116" s="207"/>
      <c r="B116" s="43"/>
      <c r="C116" s="207"/>
      <c r="D116" s="43"/>
      <c r="E116" s="43"/>
    </row>
    <row r="117" spans="1:5" ht="15.75" customHeight="1">
      <c r="A117" s="207"/>
      <c r="B117" s="43"/>
      <c r="C117" s="207"/>
      <c r="D117" s="43"/>
      <c r="E117" s="43"/>
    </row>
    <row r="118" spans="1:5" ht="15.75" customHeight="1">
      <c r="A118" s="207"/>
      <c r="B118" s="43"/>
      <c r="C118" s="207"/>
      <c r="D118" s="43"/>
      <c r="E118" s="43"/>
    </row>
    <row r="119" spans="1:5" ht="15.75" customHeight="1">
      <c r="A119" s="207"/>
      <c r="B119" s="43"/>
      <c r="C119" s="207"/>
      <c r="D119" s="43"/>
      <c r="E119" s="43"/>
    </row>
    <row r="120" spans="1:5" ht="15.75" customHeight="1">
      <c r="A120" s="207"/>
      <c r="B120" s="43"/>
      <c r="C120" s="207"/>
      <c r="D120" s="43"/>
      <c r="E120" s="43"/>
    </row>
    <row r="121" spans="1:5" ht="15.75" customHeight="1">
      <c r="A121" s="207"/>
      <c r="B121" s="43"/>
      <c r="C121" s="207"/>
      <c r="D121" s="43"/>
      <c r="E121" s="43"/>
    </row>
    <row r="122" spans="1:5" ht="15.75" customHeight="1">
      <c r="A122" s="207"/>
      <c r="B122" s="43"/>
      <c r="C122" s="207"/>
      <c r="D122" s="43"/>
      <c r="E122" s="43"/>
    </row>
    <row r="123" spans="1:5" ht="15.75" customHeight="1">
      <c r="A123" s="207"/>
      <c r="B123" s="43"/>
      <c r="C123" s="207"/>
      <c r="D123" s="43"/>
      <c r="E123" s="43"/>
    </row>
    <row r="124" spans="1:5" ht="15.75" customHeight="1">
      <c r="A124" s="207"/>
      <c r="B124" s="43"/>
      <c r="C124" s="207"/>
      <c r="D124" s="43"/>
      <c r="E124" s="43"/>
    </row>
    <row r="125" spans="1:5" ht="15.75" customHeight="1">
      <c r="A125" s="207"/>
      <c r="B125" s="43"/>
      <c r="C125" s="207"/>
      <c r="D125" s="43"/>
      <c r="E125" s="43"/>
    </row>
    <row r="126" spans="1:5" ht="15.75" customHeight="1">
      <c r="A126" s="207"/>
      <c r="B126" s="43"/>
      <c r="C126" s="207"/>
      <c r="D126" s="43"/>
      <c r="E126" s="43"/>
    </row>
    <row r="127" spans="1:5" ht="15.75" customHeight="1">
      <c r="A127" s="207"/>
      <c r="B127" s="43"/>
      <c r="C127" s="207"/>
      <c r="D127" s="43"/>
      <c r="E127" s="43"/>
    </row>
    <row r="128" spans="1:5" ht="15.75" customHeight="1">
      <c r="A128" s="207"/>
      <c r="B128" s="43"/>
      <c r="C128" s="207"/>
      <c r="D128" s="43"/>
      <c r="E128" s="43"/>
    </row>
    <row r="129" spans="1:5" ht="15.75" customHeight="1">
      <c r="A129" s="207"/>
      <c r="B129" s="43"/>
      <c r="C129" s="207"/>
      <c r="D129" s="43"/>
      <c r="E129" s="43"/>
    </row>
    <row r="130" spans="1:5" ht="15.75" customHeight="1">
      <c r="A130" s="207"/>
      <c r="B130" s="43"/>
      <c r="C130" s="207"/>
      <c r="D130" s="43"/>
      <c r="E130" s="43"/>
    </row>
    <row r="131" spans="1:5" ht="15.75" customHeight="1">
      <c r="A131" s="207"/>
      <c r="B131" s="43"/>
      <c r="C131" s="207"/>
      <c r="D131" s="43"/>
      <c r="E131" s="43"/>
    </row>
    <row r="132" spans="1:5" ht="15.75" customHeight="1">
      <c r="A132" s="207"/>
      <c r="B132" s="43"/>
      <c r="C132" s="207"/>
      <c r="D132" s="43"/>
      <c r="E132" s="43"/>
    </row>
    <row r="133" spans="1:5" ht="15.75" customHeight="1">
      <c r="A133" s="207"/>
      <c r="B133" s="43"/>
      <c r="C133" s="207"/>
      <c r="D133" s="43"/>
      <c r="E133" s="43"/>
    </row>
    <row r="134" spans="1:5" ht="15.75" customHeight="1">
      <c r="A134" s="207"/>
      <c r="B134" s="43"/>
      <c r="C134" s="207"/>
      <c r="D134" s="43"/>
      <c r="E134" s="43"/>
    </row>
    <row r="135" spans="1:5" ht="15.75" customHeight="1">
      <c r="A135" s="207"/>
      <c r="B135" s="43"/>
      <c r="C135" s="207"/>
      <c r="D135" s="43"/>
      <c r="E135" s="43"/>
    </row>
    <row r="136" spans="1:5" ht="15.75" customHeight="1">
      <c r="A136" s="207"/>
      <c r="B136" s="43"/>
      <c r="C136" s="207"/>
      <c r="D136" s="43"/>
      <c r="E136" s="43"/>
    </row>
    <row r="137" spans="1:5" ht="15.75" customHeight="1">
      <c r="A137" s="207"/>
      <c r="B137" s="43"/>
      <c r="C137" s="207"/>
      <c r="D137" s="43"/>
      <c r="E137" s="43"/>
    </row>
    <row r="138" spans="1:5" ht="15.75" customHeight="1">
      <c r="A138" s="207"/>
      <c r="B138" s="43"/>
      <c r="C138" s="207"/>
      <c r="D138" s="43"/>
      <c r="E138" s="43"/>
    </row>
    <row r="139" spans="1:5" ht="15.75" customHeight="1">
      <c r="A139" s="207"/>
      <c r="B139" s="43"/>
      <c r="C139" s="207"/>
      <c r="D139" s="43"/>
      <c r="E139" s="43"/>
    </row>
    <row r="140" spans="1:5" ht="15.75" customHeight="1">
      <c r="A140" s="207"/>
      <c r="B140" s="43"/>
      <c r="C140" s="207"/>
      <c r="D140" s="43"/>
      <c r="E140" s="43"/>
    </row>
    <row r="141" spans="1:5" ht="15.75" customHeight="1">
      <c r="A141" s="207"/>
      <c r="B141" s="43"/>
      <c r="C141" s="207"/>
      <c r="D141" s="43"/>
      <c r="E141" s="43"/>
    </row>
    <row r="142" spans="1:5" ht="15.75" customHeight="1">
      <c r="A142" s="207"/>
      <c r="B142" s="43"/>
      <c r="C142" s="207"/>
      <c r="D142" s="43"/>
      <c r="E142" s="43"/>
    </row>
    <row r="143" spans="1:5" ht="15.75" customHeight="1">
      <c r="A143" s="207"/>
      <c r="B143" s="43"/>
      <c r="C143" s="207"/>
      <c r="D143" s="43"/>
      <c r="E143" s="43"/>
    </row>
    <row r="144" spans="1:5" ht="15.75" customHeight="1">
      <c r="A144" s="207"/>
      <c r="B144" s="43"/>
      <c r="C144" s="207"/>
      <c r="D144" s="43"/>
      <c r="E144" s="43"/>
    </row>
    <row r="145" spans="1:5" ht="15.75" customHeight="1">
      <c r="A145" s="207"/>
      <c r="B145" s="43"/>
      <c r="C145" s="207"/>
      <c r="D145" s="43"/>
      <c r="E145" s="43"/>
    </row>
    <row r="146" spans="1:5" ht="15.75" customHeight="1">
      <c r="A146" s="207"/>
      <c r="B146" s="43"/>
      <c r="C146" s="207"/>
      <c r="D146" s="43"/>
      <c r="E146" s="43"/>
    </row>
    <row r="147" spans="1:5" ht="15.75" customHeight="1">
      <c r="A147" s="207"/>
      <c r="B147" s="43"/>
      <c r="C147" s="207"/>
      <c r="D147" s="43"/>
      <c r="E147" s="43"/>
    </row>
    <row r="148" spans="1:5" ht="15.75" customHeight="1">
      <c r="A148" s="207"/>
      <c r="B148" s="43"/>
      <c r="C148" s="207"/>
      <c r="D148" s="43"/>
      <c r="E148" s="43"/>
    </row>
    <row r="149" spans="1:5" ht="15.75" customHeight="1">
      <c r="A149" s="207"/>
      <c r="B149" s="43"/>
      <c r="C149" s="207"/>
      <c r="D149" s="43"/>
      <c r="E149" s="43"/>
    </row>
    <row r="150" spans="1:5" ht="15.75" customHeight="1">
      <c r="A150" s="207"/>
      <c r="B150" s="43"/>
      <c r="C150" s="207"/>
      <c r="D150" s="43"/>
      <c r="E150" s="43"/>
    </row>
    <row r="151" spans="1:5" ht="15.75" customHeight="1">
      <c r="A151" s="207"/>
      <c r="B151" s="43"/>
      <c r="C151" s="207"/>
      <c r="D151" s="43"/>
      <c r="E151" s="43"/>
    </row>
    <row r="152" spans="1:5" ht="15.75" customHeight="1">
      <c r="A152" s="207"/>
      <c r="B152" s="43"/>
      <c r="C152" s="207"/>
      <c r="D152" s="43"/>
      <c r="E152" s="43"/>
    </row>
    <row r="153" spans="1:5" ht="15.75" customHeight="1">
      <c r="A153" s="207"/>
      <c r="B153" s="43"/>
      <c r="C153" s="207"/>
      <c r="D153" s="43"/>
      <c r="E153" s="43"/>
    </row>
    <row r="154" spans="1:5" ht="15.75" customHeight="1">
      <c r="A154" s="207"/>
      <c r="B154" s="43"/>
      <c r="C154" s="207"/>
      <c r="D154" s="43"/>
      <c r="E154" s="43"/>
    </row>
    <row r="155" spans="1:5" ht="15.75" customHeight="1">
      <c r="A155" s="207"/>
      <c r="B155" s="43"/>
      <c r="C155" s="207"/>
      <c r="D155" s="43"/>
      <c r="E155" s="43"/>
    </row>
    <row r="156" spans="1:5" ht="15.75" customHeight="1">
      <c r="A156" s="207"/>
      <c r="B156" s="43"/>
      <c r="C156" s="207"/>
      <c r="D156" s="43"/>
      <c r="E156" s="43"/>
    </row>
    <row r="157" spans="1:5" ht="15.75" customHeight="1">
      <c r="A157" s="207"/>
      <c r="B157" s="43"/>
      <c r="C157" s="207"/>
      <c r="D157" s="43"/>
      <c r="E157" s="43"/>
    </row>
    <row r="158" spans="1:5" ht="15.75" customHeight="1">
      <c r="A158" s="207"/>
      <c r="B158" s="43"/>
      <c r="C158" s="207"/>
      <c r="D158" s="43"/>
      <c r="E158" s="43"/>
    </row>
    <row r="159" spans="1:5" ht="15.75" customHeight="1">
      <c r="A159" s="207"/>
      <c r="B159" s="43"/>
      <c r="C159" s="207"/>
      <c r="D159" s="43"/>
      <c r="E159" s="43"/>
    </row>
    <row r="160" spans="1:5" ht="15.75" customHeight="1">
      <c r="A160" s="207"/>
      <c r="B160" s="43"/>
      <c r="C160" s="207"/>
      <c r="D160" s="43"/>
      <c r="E160" s="43"/>
    </row>
    <row r="161" spans="1:5" ht="15.75" customHeight="1">
      <c r="A161" s="207"/>
      <c r="B161" s="43"/>
      <c r="C161" s="207"/>
      <c r="D161" s="43"/>
      <c r="E161" s="43"/>
    </row>
    <row r="162" spans="1:5" ht="15.75" customHeight="1">
      <c r="A162" s="207"/>
      <c r="B162" s="43"/>
      <c r="C162" s="207"/>
      <c r="D162" s="43"/>
      <c r="E162" s="43"/>
    </row>
    <row r="163" spans="1:5" ht="15.75" customHeight="1">
      <c r="A163" s="207"/>
      <c r="B163" s="43"/>
      <c r="C163" s="207"/>
      <c r="D163" s="43"/>
      <c r="E163" s="43"/>
    </row>
    <row r="164" spans="1:5" ht="15.75" customHeight="1">
      <c r="A164" s="207"/>
      <c r="B164" s="43"/>
      <c r="C164" s="207"/>
      <c r="D164" s="43"/>
      <c r="E164" s="43"/>
    </row>
    <row r="165" spans="1:5" ht="15.75" customHeight="1">
      <c r="A165" s="207"/>
      <c r="B165" s="43"/>
      <c r="C165" s="207"/>
      <c r="D165" s="43"/>
      <c r="E165" s="43"/>
    </row>
    <row r="166" spans="1:5" ht="15.75" customHeight="1">
      <c r="A166" s="207"/>
      <c r="B166" s="43"/>
      <c r="C166" s="207"/>
      <c r="D166" s="43"/>
      <c r="E166" s="43"/>
    </row>
    <row r="167" spans="1:5" ht="15.75" customHeight="1">
      <c r="A167" s="207"/>
      <c r="B167" s="43"/>
      <c r="C167" s="207"/>
      <c r="D167" s="43"/>
      <c r="E167" s="43"/>
    </row>
    <row r="168" spans="1:5" ht="15.75" customHeight="1">
      <c r="A168" s="207"/>
      <c r="B168" s="43"/>
      <c r="C168" s="207"/>
      <c r="D168" s="43"/>
      <c r="E168" s="43"/>
    </row>
    <row r="169" spans="1:5" ht="15.75" customHeight="1">
      <c r="A169" s="207"/>
      <c r="B169" s="43"/>
      <c r="C169" s="207"/>
      <c r="D169" s="43"/>
      <c r="E169" s="43"/>
    </row>
    <row r="170" spans="1:5" ht="15.75" customHeight="1">
      <c r="A170" s="207"/>
      <c r="B170" s="43"/>
      <c r="C170" s="207"/>
      <c r="D170" s="43"/>
      <c r="E170" s="43"/>
    </row>
    <row r="171" spans="1:5" ht="15.75" customHeight="1">
      <c r="A171" s="207"/>
      <c r="B171" s="43"/>
      <c r="C171" s="207"/>
      <c r="D171" s="43"/>
      <c r="E171" s="43"/>
    </row>
    <row r="172" spans="1:5" ht="15.75" customHeight="1">
      <c r="A172" s="207"/>
      <c r="B172" s="43"/>
      <c r="C172" s="207"/>
      <c r="D172" s="43"/>
      <c r="E172" s="43"/>
    </row>
    <row r="173" spans="1:5" ht="15.75" customHeight="1">
      <c r="A173" s="207"/>
      <c r="B173" s="43"/>
      <c r="C173" s="207"/>
      <c r="D173" s="43"/>
      <c r="E173" s="43"/>
    </row>
    <row r="174" spans="1:5" ht="15.75" customHeight="1">
      <c r="A174" s="207"/>
      <c r="B174" s="43"/>
      <c r="C174" s="207"/>
      <c r="D174" s="43"/>
      <c r="E174" s="43"/>
    </row>
    <row r="175" spans="1:5" ht="15.75" customHeight="1">
      <c r="A175" s="207"/>
      <c r="B175" s="43"/>
      <c r="C175" s="207"/>
      <c r="D175" s="43"/>
      <c r="E175" s="43"/>
    </row>
    <row r="176" spans="1:5" ht="15.75" customHeight="1">
      <c r="A176" s="207"/>
      <c r="B176" s="43"/>
      <c r="C176" s="207"/>
      <c r="D176" s="43"/>
      <c r="E176" s="43"/>
    </row>
    <row r="177" spans="1:5" ht="15.75" customHeight="1">
      <c r="A177" s="207"/>
      <c r="B177" s="43"/>
      <c r="C177" s="207"/>
      <c r="D177" s="43"/>
      <c r="E177" s="43"/>
    </row>
    <row r="178" spans="1:5" ht="15.75" customHeight="1">
      <c r="A178" s="207"/>
      <c r="B178" s="43"/>
      <c r="C178" s="207"/>
      <c r="D178" s="43"/>
      <c r="E178" s="43"/>
    </row>
    <row r="179" spans="1:5" ht="15.75" customHeight="1">
      <c r="A179" s="207"/>
      <c r="B179" s="43"/>
      <c r="C179" s="207"/>
      <c r="D179" s="43"/>
      <c r="E179" s="43"/>
    </row>
    <row r="180" spans="1:5" ht="15.75" customHeight="1">
      <c r="A180" s="207"/>
      <c r="B180" s="43"/>
      <c r="C180" s="207"/>
      <c r="D180" s="43"/>
      <c r="E180" s="43"/>
    </row>
    <row r="181" spans="1:5" ht="15.75" customHeight="1">
      <c r="A181" s="207"/>
      <c r="B181" s="43"/>
      <c r="C181" s="207"/>
      <c r="D181" s="43"/>
      <c r="E181" s="43"/>
    </row>
    <row r="182" spans="1:5" ht="15.75" customHeight="1">
      <c r="A182" s="207"/>
      <c r="B182" s="43"/>
      <c r="C182" s="207"/>
      <c r="D182" s="43"/>
      <c r="E182" s="43"/>
    </row>
    <row r="183" spans="1:5" ht="15.75" customHeight="1">
      <c r="A183" s="207"/>
      <c r="B183" s="43"/>
      <c r="C183" s="207"/>
      <c r="D183" s="43"/>
      <c r="E183" s="43"/>
    </row>
    <row r="184" spans="1:5" ht="15.75" customHeight="1">
      <c r="A184" s="207"/>
      <c r="B184" s="43"/>
      <c r="C184" s="207"/>
      <c r="D184" s="43"/>
      <c r="E184" s="43"/>
    </row>
    <row r="185" spans="1:5" ht="15.75" customHeight="1">
      <c r="A185" s="207"/>
      <c r="B185" s="43"/>
      <c r="C185" s="207"/>
      <c r="D185" s="43"/>
      <c r="E185" s="43"/>
    </row>
    <row r="186" spans="1:5" ht="15.75" customHeight="1">
      <c r="A186" s="207"/>
      <c r="B186" s="43"/>
      <c r="C186" s="207"/>
      <c r="D186" s="43"/>
      <c r="E186" s="43"/>
    </row>
    <row r="187" spans="1:5" ht="15.75" customHeight="1">
      <c r="A187" s="207"/>
      <c r="B187" s="43"/>
      <c r="C187" s="207"/>
      <c r="D187" s="43"/>
      <c r="E187" s="43"/>
    </row>
    <row r="188" spans="1:5" ht="15.75" customHeight="1">
      <c r="A188" s="207"/>
      <c r="B188" s="43"/>
      <c r="C188" s="207"/>
      <c r="D188" s="43"/>
      <c r="E188" s="43"/>
    </row>
    <row r="189" spans="1:5" ht="15.75" customHeight="1">
      <c r="A189" s="207"/>
      <c r="B189" s="43"/>
      <c r="C189" s="207"/>
      <c r="D189" s="43"/>
      <c r="E189" s="43"/>
    </row>
    <row r="190" spans="1:5" ht="15.75" customHeight="1">
      <c r="A190" s="207"/>
      <c r="B190" s="43"/>
      <c r="C190" s="207"/>
      <c r="D190" s="43"/>
      <c r="E190" s="43"/>
    </row>
    <row r="191" spans="1:5" ht="15.75" customHeight="1">
      <c r="A191" s="207"/>
      <c r="B191" s="43"/>
      <c r="C191" s="207"/>
      <c r="D191" s="43"/>
      <c r="E191" s="43"/>
    </row>
    <row r="192" spans="1:5" ht="15.75" customHeight="1">
      <c r="A192" s="207"/>
      <c r="B192" s="43"/>
      <c r="C192" s="207"/>
      <c r="D192" s="43"/>
      <c r="E192" s="43"/>
    </row>
    <row r="193" spans="1:5" ht="15.75" customHeight="1">
      <c r="A193" s="207"/>
      <c r="B193" s="43"/>
      <c r="C193" s="207"/>
      <c r="D193" s="43"/>
      <c r="E193" s="43"/>
    </row>
    <row r="194" spans="1:5" ht="15.75" customHeight="1">
      <c r="A194" s="207"/>
      <c r="B194" s="43"/>
      <c r="C194" s="207"/>
      <c r="D194" s="43"/>
      <c r="E194" s="43"/>
    </row>
    <row r="195" spans="1:5" ht="15.75" customHeight="1">
      <c r="A195" s="207"/>
      <c r="B195" s="43"/>
      <c r="C195" s="207"/>
      <c r="D195" s="43"/>
      <c r="E195" s="43"/>
    </row>
    <row r="196" spans="1:5" ht="15.75" customHeight="1">
      <c r="A196" s="207"/>
      <c r="B196" s="43"/>
      <c r="C196" s="207"/>
      <c r="D196" s="43"/>
      <c r="E196" s="43"/>
    </row>
    <row r="197" spans="1:5" ht="15.75" customHeight="1">
      <c r="A197" s="207"/>
      <c r="B197" s="43"/>
      <c r="C197" s="207"/>
      <c r="D197" s="43"/>
      <c r="E197" s="43"/>
    </row>
    <row r="198" spans="1:5" ht="15.75" customHeight="1">
      <c r="A198" s="207"/>
      <c r="B198" s="43"/>
      <c r="C198" s="207"/>
      <c r="D198" s="43"/>
      <c r="E198" s="43"/>
    </row>
    <row r="199" spans="1:5" ht="15.75" customHeight="1">
      <c r="A199" s="207"/>
      <c r="B199" s="43"/>
      <c r="C199" s="207"/>
      <c r="D199" s="43"/>
      <c r="E199" s="43"/>
    </row>
    <row r="200" spans="1:5" ht="15.75" customHeight="1">
      <c r="A200" s="207"/>
      <c r="B200" s="43"/>
      <c r="C200" s="207"/>
      <c r="D200" s="43"/>
      <c r="E200" s="43"/>
    </row>
    <row r="201" spans="1:5" ht="15.75" customHeight="1">
      <c r="A201" s="207"/>
      <c r="B201" s="43"/>
      <c r="C201" s="207"/>
      <c r="D201" s="43"/>
      <c r="E201" s="43"/>
    </row>
    <row r="202" spans="1:5" ht="15.75" customHeight="1">
      <c r="A202" s="207"/>
      <c r="B202" s="43"/>
      <c r="C202" s="207"/>
      <c r="D202" s="43"/>
      <c r="E202" s="43"/>
    </row>
    <row r="203" spans="1:5" ht="15.75" customHeight="1">
      <c r="A203" s="207"/>
      <c r="B203" s="43"/>
      <c r="C203" s="207"/>
      <c r="D203" s="43"/>
      <c r="E203" s="43"/>
    </row>
    <row r="204" spans="1:5" ht="15.75" customHeight="1">
      <c r="A204" s="207"/>
      <c r="B204" s="43"/>
      <c r="C204" s="207"/>
      <c r="D204" s="43"/>
      <c r="E204" s="43"/>
    </row>
    <row r="205" spans="1:5" ht="15.75" customHeight="1">
      <c r="A205" s="207"/>
      <c r="B205" s="43"/>
      <c r="C205" s="207"/>
      <c r="D205" s="43"/>
      <c r="E205" s="43"/>
    </row>
    <row r="206" spans="1:5" ht="15.75" customHeight="1">
      <c r="A206" s="207"/>
      <c r="B206" s="43"/>
      <c r="C206" s="207"/>
      <c r="D206" s="43"/>
      <c r="E206" s="43"/>
    </row>
    <row r="207" spans="1:5" ht="15.75" customHeight="1">
      <c r="A207" s="207"/>
      <c r="B207" s="43"/>
      <c r="C207" s="207"/>
      <c r="D207" s="43"/>
      <c r="E207" s="43"/>
    </row>
    <row r="208" spans="1:5" ht="15.75" customHeight="1">
      <c r="A208" s="207"/>
      <c r="B208" s="43"/>
      <c r="C208" s="207"/>
      <c r="D208" s="43"/>
      <c r="E208" s="43"/>
    </row>
    <row r="209" spans="1:5" ht="15.75" customHeight="1">
      <c r="A209" s="207"/>
      <c r="B209" s="43"/>
      <c r="C209" s="207"/>
      <c r="D209" s="43"/>
      <c r="E209" s="43"/>
    </row>
    <row r="210" spans="1:5" ht="15.75" customHeight="1">
      <c r="A210" s="207"/>
      <c r="B210" s="43"/>
      <c r="C210" s="207"/>
      <c r="D210" s="43"/>
      <c r="E210" s="43"/>
    </row>
    <row r="211" spans="1:5" ht="15.75" customHeight="1">
      <c r="A211" s="207"/>
      <c r="B211" s="43"/>
      <c r="C211" s="207"/>
      <c r="D211" s="43"/>
      <c r="E211" s="43"/>
    </row>
    <row r="212" spans="1:5" ht="15.75" customHeight="1">
      <c r="A212" s="207"/>
      <c r="B212" s="43"/>
      <c r="C212" s="207"/>
      <c r="D212" s="43"/>
      <c r="E212" s="43"/>
    </row>
    <row r="213" spans="1:5" ht="15.75" customHeight="1">
      <c r="A213" s="207"/>
      <c r="B213" s="43"/>
      <c r="C213" s="207"/>
      <c r="D213" s="43"/>
      <c r="E213" s="43"/>
    </row>
    <row r="214" spans="1:5" ht="15.75" customHeight="1">
      <c r="A214" s="207"/>
      <c r="B214" s="43"/>
      <c r="C214" s="207"/>
      <c r="D214" s="43"/>
      <c r="E214" s="43"/>
    </row>
    <row r="215" spans="1:5" ht="15.75" customHeight="1">
      <c r="A215" s="207"/>
      <c r="B215" s="43"/>
      <c r="C215" s="207"/>
      <c r="D215" s="43"/>
      <c r="E215" s="43"/>
    </row>
    <row r="216" spans="1:5" ht="15.75" customHeight="1">
      <c r="A216" s="207"/>
      <c r="B216" s="43"/>
      <c r="C216" s="207"/>
      <c r="D216" s="43"/>
      <c r="E216" s="43"/>
    </row>
    <row r="217" spans="1:5" ht="15.75" customHeight="1">
      <c r="A217" s="207"/>
      <c r="B217" s="43"/>
      <c r="C217" s="207"/>
      <c r="D217" s="43"/>
      <c r="E217" s="43"/>
    </row>
    <row r="218" spans="1:5" ht="15.75" customHeight="1">
      <c r="A218" s="207"/>
      <c r="B218" s="43"/>
      <c r="C218" s="207"/>
      <c r="D218" s="43"/>
      <c r="E218" s="43"/>
    </row>
    <row r="219" spans="1:5" ht="15.75" customHeight="1">
      <c r="A219" s="207"/>
      <c r="B219" s="43"/>
      <c r="C219" s="207"/>
      <c r="D219" s="43"/>
      <c r="E219" s="43"/>
    </row>
    <row r="220" spans="1:5" ht="15.75" customHeight="1">
      <c r="A220" s="207"/>
      <c r="B220" s="43"/>
      <c r="C220" s="207"/>
      <c r="D220" s="43"/>
      <c r="E220" s="43"/>
    </row>
    <row r="221" spans="1:5" ht="15.75" customHeight="1">
      <c r="A221" s="207"/>
      <c r="B221" s="43"/>
      <c r="C221" s="207"/>
      <c r="D221" s="43"/>
      <c r="E221" s="43"/>
    </row>
    <row r="222" spans="1:5" ht="15.75" customHeight="1">
      <c r="A222" s="207"/>
      <c r="B222" s="43"/>
      <c r="C222" s="207"/>
      <c r="D222" s="43"/>
      <c r="E222" s="43"/>
    </row>
    <row r="223" spans="1:5" ht="15.75" customHeight="1">
      <c r="A223" s="207"/>
      <c r="B223" s="43"/>
      <c r="C223" s="207"/>
      <c r="D223" s="43"/>
      <c r="E223" s="43"/>
    </row>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hyperlink ref="E4" r:id="rId2"/>
    <hyperlink ref="E5"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pane ySplit="2" topLeftCell="A3" activePane="bottomLeft" state="frozen"/>
      <selection pane="bottomLeft" sqref="A1:E1"/>
    </sheetView>
  </sheetViews>
  <sheetFormatPr defaultColWidth="14.42578125" defaultRowHeight="15" customHeight="1"/>
  <cols>
    <col min="1" max="1" width="10.7109375" customWidth="1"/>
    <col min="2" max="2" width="30.7109375" style="5" customWidth="1"/>
    <col min="3" max="3" width="56.7109375" style="5" customWidth="1"/>
    <col min="4" max="4" width="46.7109375" style="5" customWidth="1"/>
    <col min="5" max="5" width="46.7109375" customWidth="1"/>
    <col min="6" max="6" width="10.7109375" customWidth="1"/>
    <col min="7" max="8" width="56.7109375" customWidth="1"/>
    <col min="9" max="10" width="52.7109375" customWidth="1"/>
    <col min="11" max="26" width="8.7109375" customWidth="1"/>
  </cols>
  <sheetData>
    <row r="1" spans="1:10" s="291" customFormat="1" ht="15.75">
      <c r="A1" s="353" t="s">
        <v>43</v>
      </c>
      <c r="B1" s="354"/>
      <c r="C1" s="354"/>
      <c r="D1" s="354"/>
      <c r="E1" s="355"/>
      <c r="F1" s="356" t="s">
        <v>44</v>
      </c>
      <c r="G1" s="357"/>
      <c r="H1" s="358"/>
      <c r="I1" s="359" t="s">
        <v>45</v>
      </c>
      <c r="J1" s="361" t="s">
        <v>46</v>
      </c>
    </row>
    <row r="2" spans="1:10" s="291" customFormat="1" ht="15.75">
      <c r="A2" s="292" t="s">
        <v>47</v>
      </c>
      <c r="B2" s="293" t="s">
        <v>48</v>
      </c>
      <c r="C2" s="294" t="s">
        <v>49</v>
      </c>
      <c r="D2" s="294" t="s">
        <v>50</v>
      </c>
      <c r="E2" s="294" t="s">
        <v>51</v>
      </c>
      <c r="F2" s="295" t="s">
        <v>52</v>
      </c>
      <c r="G2" s="294" t="s">
        <v>53</v>
      </c>
      <c r="H2" s="294" t="s">
        <v>54</v>
      </c>
      <c r="I2" s="360"/>
      <c r="J2" s="360"/>
    </row>
    <row r="3" spans="1:10" s="291" customFormat="1" ht="31.5">
      <c r="A3" s="296" t="s">
        <v>55</v>
      </c>
      <c r="B3" s="297" t="s">
        <v>56</v>
      </c>
      <c r="C3" s="298" t="s">
        <v>57</v>
      </c>
      <c r="D3" s="299"/>
      <c r="E3" s="299"/>
      <c r="F3" s="300"/>
      <c r="G3" s="299"/>
      <c r="H3" s="299"/>
      <c r="I3" s="299"/>
      <c r="J3" s="301"/>
    </row>
    <row r="4" spans="1:10" s="291" customFormat="1" ht="63">
      <c r="A4" s="296" t="s">
        <v>58</v>
      </c>
      <c r="B4" s="297" t="s">
        <v>59</v>
      </c>
      <c r="C4" s="298" t="s">
        <v>60</v>
      </c>
      <c r="D4" s="299"/>
      <c r="E4" s="299"/>
      <c r="F4" s="300"/>
      <c r="G4" s="299" t="s">
        <v>38</v>
      </c>
      <c r="H4" s="299" t="s">
        <v>38</v>
      </c>
      <c r="I4" s="299" t="s">
        <v>61</v>
      </c>
      <c r="J4" s="301"/>
    </row>
    <row r="5" spans="1:10" s="291" customFormat="1" ht="63">
      <c r="A5" s="296" t="s">
        <v>62</v>
      </c>
      <c r="B5" s="293" t="s">
        <v>63</v>
      </c>
      <c r="C5" s="302" t="s">
        <v>64</v>
      </c>
      <c r="D5" s="299" t="s">
        <v>2268</v>
      </c>
      <c r="E5" s="299" t="s">
        <v>2269</v>
      </c>
      <c r="F5" s="324" t="s">
        <v>65</v>
      </c>
      <c r="G5" s="299" t="s">
        <v>66</v>
      </c>
      <c r="H5" s="299" t="s">
        <v>67</v>
      </c>
      <c r="I5" s="299" t="s">
        <v>68</v>
      </c>
      <c r="J5" s="301"/>
    </row>
    <row r="6" spans="1:10" s="291" customFormat="1" ht="63">
      <c r="A6" s="296" t="s">
        <v>69</v>
      </c>
      <c r="B6" s="293" t="s">
        <v>70</v>
      </c>
      <c r="C6" s="302" t="s">
        <v>71</v>
      </c>
      <c r="D6" s="299" t="s">
        <v>2270</v>
      </c>
      <c r="E6" s="299" t="s">
        <v>2271</v>
      </c>
      <c r="F6" s="324" t="s">
        <v>72</v>
      </c>
      <c r="G6" s="299" t="s">
        <v>73</v>
      </c>
      <c r="H6" s="303" t="s">
        <v>74</v>
      </c>
      <c r="I6" s="299" t="s">
        <v>75</v>
      </c>
      <c r="J6" s="301"/>
    </row>
    <row r="7" spans="1:10" s="291" customFormat="1" ht="63">
      <c r="A7" s="296" t="s">
        <v>76</v>
      </c>
      <c r="B7" s="297" t="s">
        <v>77</v>
      </c>
      <c r="C7" s="298" t="s">
        <v>78</v>
      </c>
      <c r="D7" s="303" t="s">
        <v>2272</v>
      </c>
      <c r="E7" s="303" t="s">
        <v>2273</v>
      </c>
      <c r="F7" s="323" t="s">
        <v>2337</v>
      </c>
      <c r="G7" s="303" t="s">
        <v>79</v>
      </c>
      <c r="H7" s="303" t="s">
        <v>80</v>
      </c>
      <c r="I7" s="302" t="s">
        <v>2274</v>
      </c>
      <c r="J7" s="304" t="str">
        <f>HYPERLINK("https://www.tbs-sct.gc.ca/pol/doc-eng.aspx?id=30678", "TBS Guideline on Identity Assurance Section 3.6")</f>
        <v>TBS Guideline on Identity Assurance Section 3.6</v>
      </c>
    </row>
    <row r="8" spans="1:10" s="291" customFormat="1" ht="94.5">
      <c r="A8" s="296" t="s">
        <v>81</v>
      </c>
      <c r="B8" s="293" t="s">
        <v>82</v>
      </c>
      <c r="C8" s="302" t="s">
        <v>83</v>
      </c>
      <c r="D8" s="299" t="s">
        <v>2275</v>
      </c>
      <c r="E8" s="299" t="s">
        <v>2276</v>
      </c>
      <c r="F8" s="323" t="s">
        <v>2338</v>
      </c>
      <c r="G8" s="299" t="s">
        <v>84</v>
      </c>
      <c r="H8" s="303" t="s">
        <v>85</v>
      </c>
      <c r="I8" s="299" t="s">
        <v>86</v>
      </c>
      <c r="J8" s="301"/>
    </row>
    <row r="9" spans="1:10" s="291" customFormat="1" ht="94.5">
      <c r="A9" s="296" t="s">
        <v>87</v>
      </c>
      <c r="B9" s="293" t="s">
        <v>88</v>
      </c>
      <c r="C9" s="302" t="s">
        <v>89</v>
      </c>
      <c r="D9" s="299" t="s">
        <v>2277</v>
      </c>
      <c r="E9" s="299" t="s">
        <v>2278</v>
      </c>
      <c r="F9" s="323" t="s">
        <v>2339</v>
      </c>
      <c r="G9" s="299" t="s">
        <v>90</v>
      </c>
      <c r="H9" s="303" t="s">
        <v>91</v>
      </c>
      <c r="I9" s="299" t="s">
        <v>92</v>
      </c>
      <c r="J9" s="304" t="str">
        <f>HYPERLINK("https://www.tbs-sct.gc.ca/pol/doc-eng.aspx?id=30678", "TBS Guideline on Identity Assurance Section 3.3")</f>
        <v>TBS Guideline on Identity Assurance Section 3.3</v>
      </c>
    </row>
    <row r="10" spans="1:10" s="291" customFormat="1" ht="94.5">
      <c r="A10" s="296" t="s">
        <v>93</v>
      </c>
      <c r="B10" s="293" t="s">
        <v>94</v>
      </c>
      <c r="C10" s="302" t="s">
        <v>95</v>
      </c>
      <c r="D10" s="302" t="s">
        <v>2279</v>
      </c>
      <c r="E10" s="302" t="s">
        <v>2280</v>
      </c>
      <c r="F10" s="323" t="s">
        <v>2340</v>
      </c>
      <c r="G10" s="303" t="s">
        <v>91</v>
      </c>
      <c r="H10" s="303" t="s">
        <v>96</v>
      </c>
      <c r="I10" s="299" t="s">
        <v>97</v>
      </c>
      <c r="J10" s="301"/>
    </row>
    <row r="11" spans="1:10" s="291" customFormat="1" ht="63">
      <c r="A11" s="296" t="s">
        <v>98</v>
      </c>
      <c r="B11" s="293" t="s">
        <v>99</v>
      </c>
      <c r="C11" s="298" t="s">
        <v>100</v>
      </c>
      <c r="D11" s="299" t="s">
        <v>2281</v>
      </c>
      <c r="E11" s="299" t="s">
        <v>2282</v>
      </c>
      <c r="F11" s="323" t="s">
        <v>2341</v>
      </c>
      <c r="G11" s="303" t="s">
        <v>101</v>
      </c>
      <c r="H11" s="303" t="s">
        <v>102</v>
      </c>
      <c r="I11" s="299" t="s">
        <v>103</v>
      </c>
      <c r="J11" s="304" t="str">
        <f>HYPERLINK("https://www.tbs-sct.gc.ca/pol/doc-eng.aspx?id=30678", "TBS Guideline on Identity Assurance Section 3.3")</f>
        <v>TBS Guideline on Identity Assurance Section 3.3</v>
      </c>
    </row>
    <row r="12" spans="1:10" s="291" customFormat="1" ht="94.5">
      <c r="A12" s="296" t="s">
        <v>104</v>
      </c>
      <c r="B12" s="293" t="s">
        <v>105</v>
      </c>
      <c r="C12" s="302" t="s">
        <v>106</v>
      </c>
      <c r="D12" s="299" t="s">
        <v>2283</v>
      </c>
      <c r="E12" s="299" t="s">
        <v>2284</v>
      </c>
      <c r="F12" s="324" t="s">
        <v>107</v>
      </c>
      <c r="G12" s="299" t="s">
        <v>108</v>
      </c>
      <c r="H12" s="299" t="s">
        <v>109</v>
      </c>
      <c r="I12" s="299" t="s">
        <v>2285</v>
      </c>
      <c r="J12" s="301"/>
    </row>
    <row r="13" spans="1:10" s="291" customFormat="1" ht="94.5">
      <c r="A13" s="296" t="s">
        <v>110</v>
      </c>
      <c r="B13" s="293" t="s">
        <v>111</v>
      </c>
      <c r="C13" s="302" t="s">
        <v>112</v>
      </c>
      <c r="D13" s="299" t="s">
        <v>2286</v>
      </c>
      <c r="E13" s="299" t="s">
        <v>2287</v>
      </c>
      <c r="F13" s="324" t="s">
        <v>113</v>
      </c>
      <c r="G13" s="299" t="s">
        <v>114</v>
      </c>
      <c r="H13" s="303" t="s">
        <v>115</v>
      </c>
      <c r="I13" s="299"/>
      <c r="J13" s="301"/>
    </row>
    <row r="14" spans="1:10" s="291" customFormat="1" ht="63">
      <c r="A14" s="296" t="s">
        <v>116</v>
      </c>
      <c r="B14" s="297" t="s">
        <v>117</v>
      </c>
      <c r="C14" s="305" t="s">
        <v>118</v>
      </c>
      <c r="D14" s="303" t="s">
        <v>2288</v>
      </c>
      <c r="E14" s="303" t="s">
        <v>2289</v>
      </c>
      <c r="F14" s="324" t="s">
        <v>119</v>
      </c>
      <c r="G14" s="303" t="s">
        <v>120</v>
      </c>
      <c r="H14" s="303" t="s">
        <v>121</v>
      </c>
      <c r="I14" s="299"/>
      <c r="J14" s="301"/>
    </row>
    <row r="15" spans="1:10" s="291" customFormat="1" ht="31.5">
      <c r="A15" s="296" t="s">
        <v>122</v>
      </c>
      <c r="B15" s="306" t="s">
        <v>123</v>
      </c>
      <c r="C15" s="307" t="s">
        <v>124</v>
      </c>
      <c r="D15" s="299"/>
      <c r="E15" s="299"/>
      <c r="F15" s="324"/>
      <c r="G15" s="299" t="s">
        <v>38</v>
      </c>
      <c r="H15" s="299" t="s">
        <v>38</v>
      </c>
      <c r="I15" s="299" t="s">
        <v>38</v>
      </c>
      <c r="J15" s="301"/>
    </row>
    <row r="16" spans="1:10" s="291" customFormat="1" ht="63">
      <c r="A16" s="296" t="s">
        <v>125</v>
      </c>
      <c r="B16" s="297" t="s">
        <v>126</v>
      </c>
      <c r="C16" s="298" t="s">
        <v>127</v>
      </c>
      <c r="D16" s="298" t="s">
        <v>2290</v>
      </c>
      <c r="E16" s="298" t="s">
        <v>2291</v>
      </c>
      <c r="F16" s="323" t="s">
        <v>128</v>
      </c>
      <c r="G16" s="299"/>
      <c r="H16" s="299"/>
      <c r="I16" s="299"/>
      <c r="J16" s="301"/>
    </row>
    <row r="17" spans="1:10" s="291" customFormat="1" ht="47.25">
      <c r="A17" s="296" t="s">
        <v>129</v>
      </c>
      <c r="B17" s="297" t="s">
        <v>130</v>
      </c>
      <c r="C17" s="298" t="s">
        <v>131</v>
      </c>
      <c r="D17" s="298" t="s">
        <v>2292</v>
      </c>
      <c r="E17" s="298" t="s">
        <v>2293</v>
      </c>
      <c r="F17" s="323" t="s">
        <v>132</v>
      </c>
      <c r="G17" s="299"/>
      <c r="H17" s="299"/>
      <c r="I17" s="299"/>
      <c r="J17" s="301"/>
    </row>
    <row r="18" spans="1:10" s="291" customFormat="1" ht="47.25">
      <c r="A18" s="296" t="s">
        <v>133</v>
      </c>
      <c r="B18" s="297" t="s">
        <v>134</v>
      </c>
      <c r="C18" s="298" t="s">
        <v>135</v>
      </c>
      <c r="D18" s="298" t="s">
        <v>2294</v>
      </c>
      <c r="E18" s="298" t="s">
        <v>2295</v>
      </c>
      <c r="F18" s="323" t="s">
        <v>136</v>
      </c>
      <c r="G18" s="299"/>
      <c r="H18" s="299"/>
      <c r="I18" s="299"/>
      <c r="J18" s="301"/>
    </row>
    <row r="19" spans="1:10" s="291" customFormat="1" ht="63">
      <c r="A19" s="296" t="s">
        <v>137</v>
      </c>
      <c r="B19" s="297" t="s">
        <v>138</v>
      </c>
      <c r="C19" s="298" t="s">
        <v>139</v>
      </c>
      <c r="D19" s="298" t="s">
        <v>2296</v>
      </c>
      <c r="E19" s="298" t="s">
        <v>2297</v>
      </c>
      <c r="F19" s="323" t="s">
        <v>140</v>
      </c>
      <c r="G19" s="299"/>
      <c r="H19" s="299"/>
      <c r="I19" s="299"/>
      <c r="J19" s="301"/>
    </row>
    <row r="20" spans="1:10" s="291" customFormat="1" ht="63">
      <c r="A20" s="296" t="s">
        <v>141</v>
      </c>
      <c r="B20" s="297" t="s">
        <v>142</v>
      </c>
      <c r="C20" s="298" t="s">
        <v>143</v>
      </c>
      <c r="D20" s="298" t="s">
        <v>2298</v>
      </c>
      <c r="E20" s="298" t="s">
        <v>2299</v>
      </c>
      <c r="F20" s="323" t="s">
        <v>144</v>
      </c>
      <c r="G20" s="299"/>
      <c r="H20" s="299"/>
      <c r="I20" s="299"/>
      <c r="J20" s="301"/>
    </row>
    <row r="21" spans="1:10" s="291" customFormat="1" ht="31.5">
      <c r="A21" s="296" t="s">
        <v>145</v>
      </c>
      <c r="B21" s="297" t="s">
        <v>146</v>
      </c>
      <c r="C21" s="298" t="s">
        <v>147</v>
      </c>
      <c r="D21" s="298" t="s">
        <v>2300</v>
      </c>
      <c r="E21" s="298" t="s">
        <v>2301</v>
      </c>
      <c r="F21" s="323" t="s">
        <v>148</v>
      </c>
      <c r="G21" s="299"/>
      <c r="H21" s="299"/>
      <c r="I21" s="299"/>
      <c r="J21" s="301"/>
    </row>
    <row r="22" spans="1:10" s="291" customFormat="1" ht="47.25">
      <c r="A22" s="296" t="s">
        <v>149</v>
      </c>
      <c r="B22" s="297" t="s">
        <v>150</v>
      </c>
      <c r="C22" s="298" t="s">
        <v>151</v>
      </c>
      <c r="D22" s="298" t="s">
        <v>2302</v>
      </c>
      <c r="E22" s="298" t="s">
        <v>2303</v>
      </c>
      <c r="F22" s="323" t="s">
        <v>152</v>
      </c>
      <c r="G22" s="299"/>
      <c r="H22" s="299"/>
      <c r="I22" s="299"/>
      <c r="J22" s="301"/>
    </row>
    <row r="23" spans="1:10" s="291" customFormat="1" ht="63">
      <c r="A23" s="296" t="s">
        <v>153</v>
      </c>
      <c r="B23" s="297" t="s">
        <v>154</v>
      </c>
      <c r="C23" s="298" t="s">
        <v>155</v>
      </c>
      <c r="D23" s="298" t="s">
        <v>2304</v>
      </c>
      <c r="E23" s="298" t="s">
        <v>2305</v>
      </c>
      <c r="F23" s="323" t="s">
        <v>156</v>
      </c>
      <c r="G23" s="299"/>
      <c r="H23" s="299"/>
      <c r="I23" s="299"/>
      <c r="J23" s="301"/>
    </row>
    <row r="24" spans="1:10" s="291" customFormat="1" ht="47.25">
      <c r="A24" s="296" t="s">
        <v>157</v>
      </c>
      <c r="B24" s="297" t="s">
        <v>158</v>
      </c>
      <c r="C24" s="298" t="s">
        <v>159</v>
      </c>
      <c r="D24" s="298" t="s">
        <v>2306</v>
      </c>
      <c r="E24" s="298" t="s">
        <v>2307</v>
      </c>
      <c r="F24" s="323" t="s">
        <v>160</v>
      </c>
      <c r="G24" s="299"/>
      <c r="H24" s="299"/>
      <c r="I24" s="299"/>
      <c r="J24" s="301"/>
    </row>
    <row r="25" spans="1:10" s="291" customFormat="1" ht="31.5">
      <c r="A25" s="296" t="s">
        <v>161</v>
      </c>
      <c r="B25" s="297" t="s">
        <v>162</v>
      </c>
      <c r="C25" s="298" t="s">
        <v>163</v>
      </c>
      <c r="D25" s="298" t="s">
        <v>2301</v>
      </c>
      <c r="E25" s="298" t="s">
        <v>2308</v>
      </c>
      <c r="F25" s="323" t="s">
        <v>164</v>
      </c>
      <c r="G25" s="299"/>
      <c r="H25" s="299"/>
      <c r="I25" s="299"/>
      <c r="J25" s="301"/>
    </row>
    <row r="26" spans="1:10" s="291" customFormat="1" ht="31.5">
      <c r="A26" s="296" t="s">
        <v>165</v>
      </c>
      <c r="B26" s="297" t="s">
        <v>166</v>
      </c>
      <c r="C26" s="298" t="s">
        <v>167</v>
      </c>
      <c r="D26" s="298" t="s">
        <v>2309</v>
      </c>
      <c r="E26" s="298" t="s">
        <v>2310</v>
      </c>
      <c r="F26" s="323" t="s">
        <v>168</v>
      </c>
      <c r="G26" s="299"/>
      <c r="H26" s="299"/>
      <c r="I26" s="299"/>
      <c r="J26" s="301"/>
    </row>
    <row r="27" spans="1:10" s="291" customFormat="1" ht="31.5">
      <c r="A27" s="296" t="s">
        <v>169</v>
      </c>
      <c r="B27" s="297" t="s">
        <v>170</v>
      </c>
      <c r="C27" s="298" t="s">
        <v>171</v>
      </c>
      <c r="D27" s="298" t="s">
        <v>2301</v>
      </c>
      <c r="E27" s="298" t="s">
        <v>2311</v>
      </c>
      <c r="F27" s="323" t="s">
        <v>172</v>
      </c>
      <c r="G27" s="299"/>
      <c r="H27" s="299"/>
      <c r="I27" s="299"/>
      <c r="J27" s="301"/>
    </row>
    <row r="28" spans="1:10" s="291" customFormat="1" ht="31.5">
      <c r="A28" s="296" t="s">
        <v>173</v>
      </c>
      <c r="B28" s="297" t="s">
        <v>174</v>
      </c>
      <c r="C28" s="298" t="s">
        <v>175</v>
      </c>
      <c r="D28" s="299"/>
      <c r="E28" s="299"/>
      <c r="F28" s="319"/>
      <c r="G28" s="308" t="s">
        <v>38</v>
      </c>
      <c r="H28" s="308" t="s">
        <v>38</v>
      </c>
      <c r="I28" s="299"/>
      <c r="J28" s="301"/>
    </row>
    <row r="29" spans="1:10" s="291" customFormat="1" ht="78.75">
      <c r="A29" s="296" t="s">
        <v>176</v>
      </c>
      <c r="B29" s="297" t="s">
        <v>177</v>
      </c>
      <c r="C29" s="309" t="s">
        <v>178</v>
      </c>
      <c r="D29" s="310" t="s">
        <v>2312</v>
      </c>
      <c r="E29" s="310" t="s">
        <v>2313</v>
      </c>
      <c r="F29" s="325" t="s">
        <v>128</v>
      </c>
      <c r="G29" s="310" t="s">
        <v>179</v>
      </c>
      <c r="H29" s="310" t="s">
        <v>180</v>
      </c>
      <c r="I29" s="302" t="s">
        <v>38</v>
      </c>
      <c r="J29" s="301"/>
    </row>
    <row r="30" spans="1:10" s="291" customFormat="1" ht="63">
      <c r="A30" s="296" t="s">
        <v>181</v>
      </c>
      <c r="B30" s="293" t="s">
        <v>182</v>
      </c>
      <c r="C30" s="302" t="s">
        <v>183</v>
      </c>
      <c r="D30" s="303" t="s">
        <v>2314</v>
      </c>
      <c r="E30" s="298" t="s">
        <v>2315</v>
      </c>
      <c r="F30" s="323" t="s">
        <v>2342</v>
      </c>
      <c r="G30" s="303" t="s">
        <v>184</v>
      </c>
      <c r="H30" s="303" t="s">
        <v>185</v>
      </c>
      <c r="I30" s="299"/>
      <c r="J30" s="301"/>
    </row>
    <row r="31" spans="1:10" s="291" customFormat="1" ht="157.5">
      <c r="A31" s="296" t="s">
        <v>186</v>
      </c>
      <c r="B31" s="293" t="s">
        <v>187</v>
      </c>
      <c r="C31" s="298" t="s">
        <v>188</v>
      </c>
      <c r="D31" s="303" t="s">
        <v>2316</v>
      </c>
      <c r="E31" s="303" t="s">
        <v>2317</v>
      </c>
      <c r="F31" s="323" t="s">
        <v>2343</v>
      </c>
      <c r="G31" s="303" t="s">
        <v>189</v>
      </c>
      <c r="H31" s="303" t="s">
        <v>190</v>
      </c>
      <c r="I31" s="299"/>
      <c r="J31" s="301"/>
    </row>
    <row r="32" spans="1:10" s="291" customFormat="1" ht="78.75">
      <c r="A32" s="296" t="s">
        <v>191</v>
      </c>
      <c r="B32" s="293" t="s">
        <v>192</v>
      </c>
      <c r="C32" s="298" t="s">
        <v>193</v>
      </c>
      <c r="D32" s="303" t="s">
        <v>2316</v>
      </c>
      <c r="E32" s="303" t="s">
        <v>2318</v>
      </c>
      <c r="F32" s="323" t="s">
        <v>2344</v>
      </c>
      <c r="G32" s="303" t="s">
        <v>194</v>
      </c>
      <c r="H32" s="303" t="s">
        <v>195</v>
      </c>
      <c r="I32" s="299"/>
      <c r="J32" s="301"/>
    </row>
    <row r="33" spans="1:10" s="291" customFormat="1" ht="94.5">
      <c r="A33" s="296" t="s">
        <v>196</v>
      </c>
      <c r="B33" s="293" t="s">
        <v>197</v>
      </c>
      <c r="C33" s="298" t="s">
        <v>198</v>
      </c>
      <c r="D33" s="303" t="s">
        <v>2319</v>
      </c>
      <c r="E33" s="303" t="s">
        <v>2320</v>
      </c>
      <c r="F33" s="323" t="s">
        <v>2345</v>
      </c>
      <c r="G33" s="303" t="s">
        <v>199</v>
      </c>
      <c r="H33" s="303" t="s">
        <v>200</v>
      </c>
      <c r="I33" s="299"/>
      <c r="J33" s="301"/>
    </row>
    <row r="34" spans="1:10" s="291" customFormat="1" ht="47.25">
      <c r="A34" s="296" t="s">
        <v>201</v>
      </c>
      <c r="B34" s="293" t="s">
        <v>202</v>
      </c>
      <c r="C34" s="298" t="s">
        <v>203</v>
      </c>
      <c r="D34" s="303" t="s">
        <v>2321</v>
      </c>
      <c r="E34" s="303" t="s">
        <v>2322</v>
      </c>
      <c r="F34" s="323" t="s">
        <v>2346</v>
      </c>
      <c r="G34" s="299"/>
      <c r="H34" s="299"/>
      <c r="I34" s="299"/>
      <c r="J34" s="301"/>
    </row>
    <row r="35" spans="1:10" s="291" customFormat="1" ht="63">
      <c r="A35" s="296" t="s">
        <v>204</v>
      </c>
      <c r="B35" s="293" t="s">
        <v>205</v>
      </c>
      <c r="C35" s="298" t="s">
        <v>206</v>
      </c>
      <c r="D35" s="303" t="s">
        <v>2323</v>
      </c>
      <c r="E35" s="303" t="s">
        <v>2324</v>
      </c>
      <c r="F35" s="323" t="s">
        <v>2347</v>
      </c>
      <c r="G35" s="303" t="s">
        <v>207</v>
      </c>
      <c r="H35" s="303" t="s">
        <v>208</v>
      </c>
      <c r="I35" s="299"/>
      <c r="J35" s="301"/>
    </row>
    <row r="36" spans="1:10" s="291" customFormat="1" ht="63">
      <c r="A36" s="296" t="s">
        <v>209</v>
      </c>
      <c r="B36" s="293" t="s">
        <v>210</v>
      </c>
      <c r="C36" s="298" t="s">
        <v>211</v>
      </c>
      <c r="D36" s="303" t="s">
        <v>2325</v>
      </c>
      <c r="E36" s="303" t="s">
        <v>2326</v>
      </c>
      <c r="F36" s="323" t="s">
        <v>2348</v>
      </c>
      <c r="G36" s="303" t="s">
        <v>212</v>
      </c>
      <c r="H36" s="303" t="s">
        <v>213</v>
      </c>
      <c r="I36" s="299"/>
      <c r="J36" s="301"/>
    </row>
    <row r="37" spans="1:10" s="291" customFormat="1" ht="63">
      <c r="A37" s="296" t="s">
        <v>214</v>
      </c>
      <c r="B37" s="293" t="s">
        <v>215</v>
      </c>
      <c r="C37" s="298" t="s">
        <v>216</v>
      </c>
      <c r="D37" s="303" t="s">
        <v>2321</v>
      </c>
      <c r="E37" s="303" t="s">
        <v>2327</v>
      </c>
      <c r="F37" s="323" t="s">
        <v>2349</v>
      </c>
      <c r="G37" s="303" t="s">
        <v>217</v>
      </c>
      <c r="H37" s="303" t="s">
        <v>218</v>
      </c>
      <c r="I37" s="299"/>
      <c r="J37" s="301"/>
    </row>
    <row r="38" spans="1:10" s="291" customFormat="1" ht="31.5">
      <c r="A38" s="296" t="s">
        <v>219</v>
      </c>
      <c r="B38" s="297" t="s">
        <v>220</v>
      </c>
      <c r="C38" s="298" t="s">
        <v>221</v>
      </c>
      <c r="D38" s="299"/>
      <c r="E38" s="299"/>
      <c r="F38" s="324"/>
      <c r="G38" s="308" t="s">
        <v>38</v>
      </c>
      <c r="H38" s="308" t="s">
        <v>38</v>
      </c>
      <c r="I38" s="299"/>
      <c r="J38" s="301"/>
    </row>
    <row r="39" spans="1:10" s="291" customFormat="1" ht="299.25">
      <c r="A39" s="296" t="s">
        <v>222</v>
      </c>
      <c r="B39" s="311" t="s">
        <v>223</v>
      </c>
      <c r="C39" s="298" t="s">
        <v>224</v>
      </c>
      <c r="D39" s="312" t="s">
        <v>2328</v>
      </c>
      <c r="E39" s="312" t="s">
        <v>2329</v>
      </c>
      <c r="F39" s="323" t="s">
        <v>2350</v>
      </c>
      <c r="G39" s="303" t="s">
        <v>225</v>
      </c>
      <c r="H39" s="303" t="s">
        <v>226</v>
      </c>
      <c r="I39" s="299"/>
      <c r="J39" s="301"/>
    </row>
    <row r="40" spans="1:10" s="291" customFormat="1" ht="47.25">
      <c r="A40" s="296" t="s">
        <v>227</v>
      </c>
      <c r="B40" s="313" t="s">
        <v>228</v>
      </c>
      <c r="C40" s="298" t="s">
        <v>229</v>
      </c>
      <c r="D40" s="312" t="s">
        <v>2329</v>
      </c>
      <c r="E40" s="312" t="s">
        <v>2330</v>
      </c>
      <c r="F40" s="323" t="s">
        <v>2351</v>
      </c>
      <c r="G40" s="303" t="s">
        <v>230</v>
      </c>
      <c r="H40" s="303" t="s">
        <v>231</v>
      </c>
      <c r="I40" s="299"/>
      <c r="J40" s="301"/>
    </row>
    <row r="41" spans="1:10" s="291" customFormat="1" ht="78.75">
      <c r="A41" s="296" t="s">
        <v>232</v>
      </c>
      <c r="B41" s="294" t="s">
        <v>233</v>
      </c>
      <c r="C41" s="298" t="s">
        <v>234</v>
      </c>
      <c r="D41" s="312" t="s">
        <v>2330</v>
      </c>
      <c r="E41" s="314" t="s">
        <v>2331</v>
      </c>
      <c r="F41" s="323" t="s">
        <v>2352</v>
      </c>
      <c r="G41" s="299" t="s">
        <v>235</v>
      </c>
      <c r="H41" s="303" t="s">
        <v>236</v>
      </c>
      <c r="I41" s="299"/>
      <c r="J41" s="301"/>
    </row>
    <row r="42" spans="1:10" s="291" customFormat="1" ht="236.25">
      <c r="A42" s="296" t="s">
        <v>237</v>
      </c>
      <c r="B42" s="294" t="s">
        <v>238</v>
      </c>
      <c r="C42" s="298" t="s">
        <v>239</v>
      </c>
      <c r="D42" s="314" t="s">
        <v>2331</v>
      </c>
      <c r="E42" s="314" t="s">
        <v>2332</v>
      </c>
      <c r="F42" s="323" t="s">
        <v>2353</v>
      </c>
      <c r="G42" s="299" t="s">
        <v>240</v>
      </c>
      <c r="H42" s="303" t="s">
        <v>241</v>
      </c>
      <c r="I42" s="299"/>
      <c r="J42" s="301"/>
    </row>
    <row r="43" spans="1:10" s="291" customFormat="1" ht="220.5">
      <c r="A43" s="296" t="s">
        <v>242</v>
      </c>
      <c r="B43" s="294" t="s">
        <v>243</v>
      </c>
      <c r="C43" s="302" t="s">
        <v>244</v>
      </c>
      <c r="D43" s="314" t="s">
        <v>2332</v>
      </c>
      <c r="E43" s="314" t="s">
        <v>2332</v>
      </c>
      <c r="F43" s="323" t="s">
        <v>2354</v>
      </c>
      <c r="G43" s="299" t="s">
        <v>245</v>
      </c>
      <c r="H43" s="303" t="s">
        <v>246</v>
      </c>
      <c r="I43" s="299"/>
      <c r="J43" s="301"/>
    </row>
    <row r="44" spans="1:10" s="291" customFormat="1" ht="63">
      <c r="A44" s="296" t="s">
        <v>247</v>
      </c>
      <c r="B44" s="294" t="s">
        <v>248</v>
      </c>
      <c r="C44" s="298" t="s">
        <v>249</v>
      </c>
      <c r="D44" s="314" t="s">
        <v>2332</v>
      </c>
      <c r="E44" s="314" t="s">
        <v>2333</v>
      </c>
      <c r="F44" s="323" t="s">
        <v>2355</v>
      </c>
      <c r="G44" s="299" t="s">
        <v>250</v>
      </c>
      <c r="H44" s="303" t="s">
        <v>251</v>
      </c>
      <c r="I44" s="299"/>
      <c r="J44" s="301"/>
    </row>
    <row r="45" spans="1:10" s="291" customFormat="1" ht="78.75">
      <c r="A45" s="296" t="s">
        <v>252</v>
      </c>
      <c r="B45" s="294" t="s">
        <v>253</v>
      </c>
      <c r="C45" s="302" t="s">
        <v>254</v>
      </c>
      <c r="D45" s="314" t="s">
        <v>2332</v>
      </c>
      <c r="E45" s="314" t="s">
        <v>2333</v>
      </c>
      <c r="F45" s="323" t="s">
        <v>2356</v>
      </c>
      <c r="G45" s="299" t="s">
        <v>255</v>
      </c>
      <c r="H45" s="303" t="s">
        <v>256</v>
      </c>
      <c r="I45" s="299"/>
      <c r="J45" s="301"/>
    </row>
    <row r="46" spans="1:10" s="291" customFormat="1" ht="78.75">
      <c r="A46" s="296" t="s">
        <v>257</v>
      </c>
      <c r="B46" s="294" t="s">
        <v>258</v>
      </c>
      <c r="C46" s="302" t="s">
        <v>259</v>
      </c>
      <c r="D46" s="314" t="s">
        <v>2332</v>
      </c>
      <c r="E46" s="314" t="s">
        <v>2333</v>
      </c>
      <c r="F46" s="323" t="s">
        <v>2357</v>
      </c>
      <c r="G46" s="299" t="s">
        <v>260</v>
      </c>
      <c r="H46" s="303" t="s">
        <v>261</v>
      </c>
      <c r="I46" s="299"/>
      <c r="J46" s="301"/>
    </row>
    <row r="47" spans="1:10" s="274" customFormat="1" ht="31.5">
      <c r="A47" s="315" t="s">
        <v>262</v>
      </c>
      <c r="B47" s="316" t="s">
        <v>263</v>
      </c>
      <c r="C47" s="317" t="s">
        <v>264</v>
      </c>
      <c r="D47" s="318"/>
      <c r="E47" s="318"/>
      <c r="F47" s="319"/>
      <c r="G47" s="320" t="s">
        <v>38</v>
      </c>
      <c r="H47" s="320" t="s">
        <v>38</v>
      </c>
      <c r="I47" s="318"/>
      <c r="J47" s="321"/>
    </row>
    <row r="48" spans="1:10" s="274" customFormat="1" ht="15.75">
      <c r="A48" s="315" t="s">
        <v>265</v>
      </c>
      <c r="B48" s="316" t="s">
        <v>266</v>
      </c>
      <c r="C48" s="317" t="s">
        <v>267</v>
      </c>
      <c r="D48" s="322" t="s">
        <v>2334</v>
      </c>
      <c r="E48" s="322" t="s">
        <v>2335</v>
      </c>
      <c r="F48" s="323" t="s">
        <v>268</v>
      </c>
      <c r="G48" s="318"/>
      <c r="H48" s="318"/>
      <c r="I48" s="318"/>
      <c r="J48" s="321"/>
    </row>
    <row r="49" spans="1:10" s="274" customFormat="1" ht="31.5">
      <c r="A49" s="315" t="s">
        <v>269</v>
      </c>
      <c r="B49" s="316" t="s">
        <v>270</v>
      </c>
      <c r="C49" s="317" t="s">
        <v>271</v>
      </c>
      <c r="D49" s="322" t="s">
        <v>2335</v>
      </c>
      <c r="E49" s="322" t="s">
        <v>2336</v>
      </c>
      <c r="F49" s="323" t="s">
        <v>272</v>
      </c>
      <c r="G49" s="318"/>
      <c r="H49" s="318"/>
      <c r="I49" s="318"/>
      <c r="J49" s="321"/>
    </row>
    <row r="50" spans="1:10" ht="12.75" customHeight="1">
      <c r="I50" s="5"/>
    </row>
    <row r="51" spans="1:10" ht="12.75" customHeight="1">
      <c r="I51" s="5"/>
    </row>
    <row r="52" spans="1:10" ht="12.75" customHeight="1">
      <c r="I52" s="5"/>
    </row>
    <row r="53" spans="1:10" ht="12.75" customHeight="1">
      <c r="I53" s="5"/>
    </row>
    <row r="54" spans="1:10" ht="12.75" customHeight="1">
      <c r="I54" s="5"/>
    </row>
    <row r="55" spans="1:10" ht="12.75" customHeight="1">
      <c r="I55" s="5"/>
    </row>
    <row r="56" spans="1:10" ht="12.75" customHeight="1">
      <c r="I56" s="5"/>
    </row>
    <row r="57" spans="1:10" ht="12.75" customHeight="1">
      <c r="I57" s="5"/>
    </row>
    <row r="58" spans="1:10" ht="12.75" customHeight="1">
      <c r="I58" s="5"/>
    </row>
    <row r="59" spans="1:10" ht="12.75" customHeight="1">
      <c r="I59" s="5"/>
    </row>
    <row r="60" spans="1:10" ht="12.75" customHeight="1">
      <c r="I60" s="5"/>
    </row>
    <row r="61" spans="1:10" ht="12.75" customHeight="1">
      <c r="I61" s="5"/>
    </row>
    <row r="62" spans="1:10" ht="12.75" customHeight="1">
      <c r="I62" s="5"/>
    </row>
    <row r="63" spans="1:10" ht="12.75" customHeight="1">
      <c r="I63" s="5"/>
    </row>
    <row r="64" spans="1:10" ht="12.75" customHeight="1">
      <c r="I64" s="5"/>
    </row>
    <row r="65" spans="9:9" ht="12.75" customHeight="1">
      <c r="I65" s="5"/>
    </row>
    <row r="66" spans="9:9" ht="12.75" customHeight="1">
      <c r="I66" s="5"/>
    </row>
    <row r="67" spans="9:9" ht="12.75" customHeight="1">
      <c r="I67" s="5"/>
    </row>
    <row r="68" spans="9:9" ht="12.75" customHeight="1">
      <c r="I68" s="5"/>
    </row>
    <row r="69" spans="9:9" ht="12.75" customHeight="1">
      <c r="I69" s="5"/>
    </row>
    <row r="70" spans="9:9" ht="12.75" customHeight="1">
      <c r="I70" s="5"/>
    </row>
    <row r="71" spans="9:9" ht="12.75" customHeight="1">
      <c r="I71" s="5"/>
    </row>
    <row r="72" spans="9:9" ht="12.75" customHeight="1">
      <c r="I72" s="5"/>
    </row>
    <row r="73" spans="9:9" ht="12.75" customHeight="1">
      <c r="I73" s="5"/>
    </row>
    <row r="74" spans="9:9" ht="12.75" customHeight="1">
      <c r="I74" s="5"/>
    </row>
    <row r="75" spans="9:9" ht="12.75" customHeight="1">
      <c r="I75" s="5"/>
    </row>
    <row r="76" spans="9:9" ht="12.75" customHeight="1">
      <c r="I76" s="5"/>
    </row>
    <row r="77" spans="9:9" ht="12.75" customHeight="1">
      <c r="I77" s="5"/>
    </row>
    <row r="78" spans="9:9" ht="12.75" customHeight="1">
      <c r="I78" s="5"/>
    </row>
    <row r="79" spans="9:9" ht="12.75" customHeight="1">
      <c r="I79" s="5"/>
    </row>
    <row r="80" spans="9:9" ht="12.75" customHeight="1">
      <c r="I80" s="5"/>
    </row>
    <row r="81" spans="9:9" ht="12.75" customHeight="1">
      <c r="I81" s="5"/>
    </row>
    <row r="82" spans="9:9" ht="12.75" customHeight="1">
      <c r="I82" s="5"/>
    </row>
    <row r="83" spans="9:9" ht="12.75" customHeight="1">
      <c r="I83" s="5"/>
    </row>
    <row r="84" spans="9:9" ht="12.75" customHeight="1">
      <c r="I84" s="5"/>
    </row>
    <row r="85" spans="9:9" ht="12.75" customHeight="1">
      <c r="I85" s="5"/>
    </row>
    <row r="86" spans="9:9" ht="12.75" customHeight="1">
      <c r="I86" s="5"/>
    </row>
    <row r="87" spans="9:9" ht="12.75" customHeight="1">
      <c r="I87" s="5"/>
    </row>
    <row r="88" spans="9:9" ht="12.75" customHeight="1">
      <c r="I88" s="5"/>
    </row>
    <row r="89" spans="9:9" ht="12.75" customHeight="1">
      <c r="I89" s="5"/>
    </row>
    <row r="90" spans="9:9" ht="12.75" customHeight="1">
      <c r="I90" s="5"/>
    </row>
    <row r="91" spans="9:9" ht="12.75" customHeight="1">
      <c r="I91" s="5"/>
    </row>
    <row r="92" spans="9:9" ht="12.75" customHeight="1">
      <c r="I92" s="5"/>
    </row>
    <row r="93" spans="9:9" ht="12.75" customHeight="1">
      <c r="I93" s="5"/>
    </row>
    <row r="94" spans="9:9" ht="12.75" customHeight="1">
      <c r="I94" s="5"/>
    </row>
    <row r="95" spans="9:9" ht="12.75" customHeight="1">
      <c r="I95" s="5"/>
    </row>
    <row r="96" spans="9:9" ht="12.75" customHeight="1">
      <c r="I96" s="5"/>
    </row>
    <row r="97" spans="9:9" ht="12.75" customHeight="1">
      <c r="I97" s="5"/>
    </row>
    <row r="98" spans="9:9" ht="12.75" customHeight="1">
      <c r="I98" s="5"/>
    </row>
    <row r="99" spans="9:9" ht="12.75" customHeight="1">
      <c r="I99" s="5"/>
    </row>
    <row r="100" spans="9:9" ht="12.75" customHeight="1">
      <c r="I100" s="5"/>
    </row>
    <row r="101" spans="9:9" ht="12.75" customHeight="1">
      <c r="I101" s="5"/>
    </row>
    <row r="102" spans="9:9" ht="12.75" customHeight="1">
      <c r="I102" s="5"/>
    </row>
    <row r="103" spans="9:9" ht="12.75" customHeight="1">
      <c r="I103" s="5"/>
    </row>
    <row r="104" spans="9:9" ht="12.75" customHeight="1">
      <c r="I104" s="5"/>
    </row>
    <row r="105" spans="9:9" ht="12.75" customHeight="1">
      <c r="I105" s="5"/>
    </row>
    <row r="106" spans="9:9" ht="12.75" customHeight="1">
      <c r="I106" s="5"/>
    </row>
    <row r="107" spans="9:9" ht="12.75" customHeight="1">
      <c r="I107" s="5"/>
    </row>
    <row r="108" spans="9:9" ht="12.75" customHeight="1">
      <c r="I108" s="5"/>
    </row>
    <row r="109" spans="9:9" ht="12.75" customHeight="1">
      <c r="I109" s="5"/>
    </row>
    <row r="110" spans="9:9" ht="12.75" customHeight="1">
      <c r="I110" s="5"/>
    </row>
    <row r="111" spans="9:9" ht="12.75" customHeight="1">
      <c r="I111" s="5"/>
    </row>
    <row r="112" spans="9:9" ht="12.75" customHeight="1">
      <c r="I112" s="5"/>
    </row>
    <row r="113" spans="9:9" ht="12.75" customHeight="1">
      <c r="I113" s="5"/>
    </row>
    <row r="114" spans="9:9" ht="12.75" customHeight="1">
      <c r="I114" s="5"/>
    </row>
    <row r="115" spans="9:9" ht="12.75" customHeight="1">
      <c r="I115" s="5"/>
    </row>
    <row r="116" spans="9:9" ht="12.75" customHeight="1">
      <c r="I116" s="5"/>
    </row>
    <row r="117" spans="9:9" ht="12.75" customHeight="1">
      <c r="I117" s="5"/>
    </row>
    <row r="118" spans="9:9" ht="12.75" customHeight="1">
      <c r="I118" s="5"/>
    </row>
    <row r="119" spans="9:9" ht="12.75" customHeight="1">
      <c r="I119" s="5"/>
    </row>
    <row r="120" spans="9:9" ht="12.75" customHeight="1">
      <c r="I120" s="5"/>
    </row>
    <row r="121" spans="9:9" ht="12.75" customHeight="1">
      <c r="I121" s="5"/>
    </row>
    <row r="122" spans="9:9" ht="12.75" customHeight="1">
      <c r="I122" s="5"/>
    </row>
    <row r="123" spans="9:9" ht="12.75" customHeight="1">
      <c r="I123" s="5"/>
    </row>
    <row r="124" spans="9:9" ht="12.75" customHeight="1">
      <c r="I124" s="5"/>
    </row>
    <row r="125" spans="9:9" ht="12.75" customHeight="1">
      <c r="I125" s="5"/>
    </row>
    <row r="126" spans="9:9" ht="12.75" customHeight="1">
      <c r="I126" s="5"/>
    </row>
    <row r="127" spans="9:9" ht="12.75" customHeight="1">
      <c r="I127" s="5"/>
    </row>
    <row r="128" spans="9:9" ht="12.75" customHeight="1">
      <c r="I128" s="5"/>
    </row>
    <row r="129" spans="9:9" ht="12.75" customHeight="1">
      <c r="I129" s="5"/>
    </row>
    <row r="130" spans="9:9" ht="12.75" customHeight="1">
      <c r="I130" s="5"/>
    </row>
    <row r="131" spans="9:9" ht="12.75" customHeight="1">
      <c r="I131" s="5"/>
    </row>
    <row r="132" spans="9:9" ht="12.75" customHeight="1">
      <c r="I132" s="5"/>
    </row>
    <row r="133" spans="9:9" ht="12.75" customHeight="1">
      <c r="I133" s="5"/>
    </row>
    <row r="134" spans="9:9" ht="12.75" customHeight="1">
      <c r="I134" s="5"/>
    </row>
    <row r="135" spans="9:9" ht="12.75" customHeight="1">
      <c r="I135" s="5"/>
    </row>
    <row r="136" spans="9:9" ht="12.75" customHeight="1">
      <c r="I136" s="5"/>
    </row>
    <row r="137" spans="9:9" ht="12.75" customHeight="1">
      <c r="I137" s="5"/>
    </row>
    <row r="138" spans="9:9" ht="12.75" customHeight="1">
      <c r="I138" s="5"/>
    </row>
    <row r="139" spans="9:9" ht="12.75" customHeight="1">
      <c r="I139" s="5"/>
    </row>
    <row r="140" spans="9:9" ht="12.75" customHeight="1">
      <c r="I140" s="5"/>
    </row>
    <row r="141" spans="9:9" ht="12.75" customHeight="1">
      <c r="I141" s="5"/>
    </row>
    <row r="142" spans="9:9" ht="12.75" customHeight="1">
      <c r="I142" s="5"/>
    </row>
    <row r="143" spans="9:9" ht="12.75" customHeight="1">
      <c r="I143" s="5"/>
    </row>
    <row r="144" spans="9:9" ht="12.75" customHeight="1">
      <c r="I144" s="5"/>
    </row>
    <row r="145" spans="9:9" ht="12.75" customHeight="1">
      <c r="I145" s="5"/>
    </row>
    <row r="146" spans="9:9" ht="12.75" customHeight="1">
      <c r="I146" s="5"/>
    </row>
    <row r="147" spans="9:9" ht="12.75" customHeight="1">
      <c r="I147" s="5"/>
    </row>
    <row r="148" spans="9:9" ht="12.75" customHeight="1">
      <c r="I148" s="5"/>
    </row>
    <row r="149" spans="9:9" ht="12.75" customHeight="1">
      <c r="I149" s="5"/>
    </row>
    <row r="150" spans="9:9" ht="12.75" customHeight="1">
      <c r="I150" s="5"/>
    </row>
    <row r="151" spans="9:9" ht="12.75" customHeight="1">
      <c r="I151" s="5"/>
    </row>
    <row r="152" spans="9:9" ht="12.75" customHeight="1">
      <c r="I152" s="5"/>
    </row>
    <row r="153" spans="9:9" ht="12.75" customHeight="1">
      <c r="I153" s="5"/>
    </row>
    <row r="154" spans="9:9" ht="12.75" customHeight="1">
      <c r="I154" s="5"/>
    </row>
    <row r="155" spans="9:9" ht="12.75" customHeight="1">
      <c r="I155" s="5"/>
    </row>
    <row r="156" spans="9:9" ht="12.75" customHeight="1">
      <c r="I156" s="5"/>
    </row>
    <row r="157" spans="9:9" ht="12.75" customHeight="1">
      <c r="I157" s="5"/>
    </row>
    <row r="158" spans="9:9" ht="12.75" customHeight="1">
      <c r="I158" s="5"/>
    </row>
    <row r="159" spans="9:9" ht="12.75" customHeight="1">
      <c r="I159" s="5"/>
    </row>
    <row r="160" spans="9:9" ht="12.75" customHeight="1">
      <c r="I160" s="5"/>
    </row>
    <row r="161" spans="9:9" ht="12.75" customHeight="1">
      <c r="I161" s="5"/>
    </row>
    <row r="162" spans="9:9" ht="12.75" customHeight="1">
      <c r="I162" s="5"/>
    </row>
    <row r="163" spans="9:9" ht="12.75" customHeight="1">
      <c r="I163" s="5"/>
    </row>
    <row r="164" spans="9:9" ht="12.75" customHeight="1">
      <c r="I164" s="5"/>
    </row>
    <row r="165" spans="9:9" ht="12.75" customHeight="1">
      <c r="I165" s="5"/>
    </row>
    <row r="166" spans="9:9" ht="12.75" customHeight="1">
      <c r="I166" s="5"/>
    </row>
    <row r="167" spans="9:9" ht="12.75" customHeight="1">
      <c r="I167" s="5"/>
    </row>
    <row r="168" spans="9:9" ht="12.75" customHeight="1">
      <c r="I168" s="5"/>
    </row>
    <row r="169" spans="9:9" ht="12.75" customHeight="1">
      <c r="I169" s="5"/>
    </row>
    <row r="170" spans="9:9" ht="12.75" customHeight="1">
      <c r="I170" s="5"/>
    </row>
    <row r="171" spans="9:9" ht="12.75" customHeight="1">
      <c r="I171" s="5"/>
    </row>
    <row r="172" spans="9:9" ht="12.75" customHeight="1">
      <c r="I172" s="5"/>
    </row>
    <row r="173" spans="9:9" ht="12.75" customHeight="1">
      <c r="I173" s="5"/>
    </row>
    <row r="174" spans="9:9" ht="12.75" customHeight="1">
      <c r="I174" s="5"/>
    </row>
    <row r="175" spans="9:9" ht="12.75" customHeight="1">
      <c r="I175" s="5"/>
    </row>
    <row r="176" spans="9:9" ht="12.75" customHeight="1">
      <c r="I176" s="5"/>
    </row>
    <row r="177" spans="9:9" ht="12.75" customHeight="1">
      <c r="I177" s="5"/>
    </row>
    <row r="178" spans="9:9" ht="12.75" customHeight="1">
      <c r="I178" s="5"/>
    </row>
    <row r="179" spans="9:9" ht="12.75" customHeight="1">
      <c r="I179" s="5"/>
    </row>
    <row r="180" spans="9:9" ht="12.75" customHeight="1">
      <c r="I180" s="5"/>
    </row>
    <row r="181" spans="9:9" ht="12.75" customHeight="1">
      <c r="I181" s="5"/>
    </row>
    <row r="182" spans="9:9" ht="12.75" customHeight="1">
      <c r="I182" s="5"/>
    </row>
    <row r="183" spans="9:9" ht="12.75" customHeight="1">
      <c r="I183" s="5"/>
    </row>
    <row r="184" spans="9:9" ht="12.75" customHeight="1">
      <c r="I184" s="5"/>
    </row>
    <row r="185" spans="9:9" ht="12.75" customHeight="1">
      <c r="I185" s="5"/>
    </row>
    <row r="186" spans="9:9" ht="12.75" customHeight="1">
      <c r="I186" s="5"/>
    </row>
    <row r="187" spans="9:9" ht="12.75" customHeight="1">
      <c r="I187" s="5"/>
    </row>
    <row r="188" spans="9:9" ht="12.75" customHeight="1">
      <c r="I188" s="5"/>
    </row>
    <row r="189" spans="9:9" ht="12.75" customHeight="1">
      <c r="I189" s="5"/>
    </row>
    <row r="190" spans="9:9" ht="12.75" customHeight="1">
      <c r="I190" s="5"/>
    </row>
    <row r="191" spans="9:9" ht="12.75" customHeight="1">
      <c r="I191" s="5"/>
    </row>
    <row r="192" spans="9:9" ht="12.75" customHeight="1">
      <c r="I192" s="5"/>
    </row>
    <row r="193" spans="9:9" ht="12.75" customHeight="1">
      <c r="I193" s="5"/>
    </row>
    <row r="194" spans="9:9" ht="12.75" customHeight="1">
      <c r="I194" s="5"/>
    </row>
    <row r="195" spans="9:9" ht="12.75" customHeight="1">
      <c r="I195" s="5"/>
    </row>
    <row r="196" spans="9:9" ht="12.75" customHeight="1">
      <c r="I196" s="5"/>
    </row>
    <row r="197" spans="9:9" ht="12.75" customHeight="1">
      <c r="I197" s="5"/>
    </row>
    <row r="198" spans="9:9" ht="12.75" customHeight="1">
      <c r="I198" s="5"/>
    </row>
    <row r="199" spans="9:9" ht="12.75" customHeight="1">
      <c r="I199" s="5"/>
    </row>
    <row r="200" spans="9:9" ht="12.75" customHeight="1">
      <c r="I200" s="5"/>
    </row>
    <row r="201" spans="9:9" ht="12.75" customHeight="1">
      <c r="I201" s="5"/>
    </row>
    <row r="202" spans="9:9" ht="12.75" customHeight="1">
      <c r="I202" s="5"/>
    </row>
    <row r="203" spans="9:9" ht="12.75" customHeight="1">
      <c r="I203" s="5"/>
    </row>
    <row r="204" spans="9:9" ht="12.75" customHeight="1">
      <c r="I204" s="5"/>
    </row>
    <row r="205" spans="9:9" ht="12.75" customHeight="1">
      <c r="I205" s="5"/>
    </row>
    <row r="206" spans="9:9" ht="12.75" customHeight="1">
      <c r="I206" s="5"/>
    </row>
    <row r="207" spans="9:9" ht="12.75" customHeight="1">
      <c r="I207" s="5"/>
    </row>
    <row r="208" spans="9:9" ht="12.75" customHeight="1">
      <c r="I208" s="5"/>
    </row>
    <row r="209" spans="9:9" ht="12.75" customHeight="1">
      <c r="I209" s="5"/>
    </row>
    <row r="210" spans="9:9" ht="12.75" customHeight="1">
      <c r="I210" s="5"/>
    </row>
    <row r="211" spans="9:9" ht="12.75" customHeight="1">
      <c r="I211" s="5"/>
    </row>
    <row r="212" spans="9:9" ht="12.75" customHeight="1">
      <c r="I212" s="5"/>
    </row>
    <row r="213" spans="9:9" ht="12.75" customHeight="1">
      <c r="I213" s="5"/>
    </row>
    <row r="214" spans="9:9" ht="12.75" customHeight="1">
      <c r="I214" s="5"/>
    </row>
    <row r="215" spans="9:9" ht="12.75" customHeight="1">
      <c r="I215" s="5"/>
    </row>
    <row r="216" spans="9:9" ht="12.75" customHeight="1">
      <c r="I216" s="5"/>
    </row>
    <row r="217" spans="9:9" ht="12.75" customHeight="1">
      <c r="I217" s="5"/>
    </row>
    <row r="218" spans="9:9" ht="12.75" customHeight="1">
      <c r="I218" s="5"/>
    </row>
    <row r="219" spans="9:9" ht="12.75" customHeight="1">
      <c r="I219" s="5"/>
    </row>
    <row r="220" spans="9:9" ht="12.75" customHeight="1">
      <c r="I220" s="5"/>
    </row>
    <row r="221" spans="9:9" ht="12.75" customHeight="1">
      <c r="I221" s="5"/>
    </row>
    <row r="222" spans="9:9" ht="12.75" customHeight="1">
      <c r="I222" s="5"/>
    </row>
    <row r="223" spans="9:9" ht="12.75" customHeight="1">
      <c r="I223" s="5"/>
    </row>
    <row r="224" spans="9:9" ht="12.75" customHeight="1">
      <c r="I224" s="5"/>
    </row>
    <row r="225" spans="9:9" ht="12.75" customHeight="1">
      <c r="I225" s="5"/>
    </row>
    <row r="226" spans="9:9" ht="12.75" customHeight="1">
      <c r="I226" s="5"/>
    </row>
    <row r="227" spans="9:9" ht="12.75" customHeight="1">
      <c r="I227" s="5"/>
    </row>
    <row r="228" spans="9:9" ht="12.75" customHeight="1">
      <c r="I228" s="5"/>
    </row>
    <row r="229" spans="9:9" ht="12.75" customHeight="1">
      <c r="I229" s="5"/>
    </row>
    <row r="230" spans="9:9" ht="12.75" customHeight="1">
      <c r="I230" s="5"/>
    </row>
    <row r="231" spans="9:9" ht="12.75" customHeight="1">
      <c r="I231" s="5"/>
    </row>
    <row r="232" spans="9:9" ht="12.75" customHeight="1">
      <c r="I232" s="5"/>
    </row>
    <row r="233" spans="9:9" ht="12.75" customHeight="1">
      <c r="I233" s="5"/>
    </row>
    <row r="234" spans="9:9" ht="12.75" customHeight="1">
      <c r="I234" s="5"/>
    </row>
    <row r="235" spans="9:9" ht="12.75" customHeight="1">
      <c r="I235" s="5"/>
    </row>
    <row r="236" spans="9:9" ht="12.75" customHeight="1">
      <c r="I236" s="5"/>
    </row>
    <row r="237" spans="9:9" ht="12.75" customHeight="1">
      <c r="I237" s="5"/>
    </row>
    <row r="238" spans="9:9" ht="12.75" customHeight="1">
      <c r="I238" s="5"/>
    </row>
    <row r="239" spans="9:9" ht="12.75" customHeight="1">
      <c r="I239" s="5"/>
    </row>
    <row r="240" spans="9:9" ht="12.75" customHeight="1">
      <c r="I240" s="5"/>
    </row>
    <row r="241" spans="9:9" ht="12.75" customHeight="1">
      <c r="I241" s="5"/>
    </row>
    <row r="242" spans="9:9" ht="12.75" customHeight="1">
      <c r="I242" s="5"/>
    </row>
    <row r="243" spans="9:9" ht="12.75" customHeight="1">
      <c r="I243" s="5"/>
    </row>
    <row r="244" spans="9:9" ht="12.75" customHeight="1">
      <c r="I244" s="5"/>
    </row>
    <row r="245" spans="9:9" ht="12.75" customHeight="1">
      <c r="I245" s="5"/>
    </row>
    <row r="246" spans="9:9" ht="12.75" customHeight="1">
      <c r="I246" s="5"/>
    </row>
    <row r="247" spans="9:9" ht="12.75" customHeight="1">
      <c r="I247" s="5"/>
    </row>
    <row r="248" spans="9:9" ht="12.75" customHeight="1">
      <c r="I248" s="5"/>
    </row>
    <row r="249" spans="9:9" ht="12.75" customHeight="1">
      <c r="I249" s="5"/>
    </row>
    <row r="250" spans="9:9" ht="12.75" customHeight="1">
      <c r="I250" s="5"/>
    </row>
    <row r="251" spans="9:9" ht="12.75" customHeight="1">
      <c r="I251" s="5"/>
    </row>
    <row r="252" spans="9:9" ht="12.75" customHeight="1">
      <c r="I252" s="5"/>
    </row>
    <row r="253" spans="9:9" ht="12.75" customHeight="1">
      <c r="I253" s="5"/>
    </row>
    <row r="254" spans="9:9" ht="12.75" customHeight="1">
      <c r="I254" s="5"/>
    </row>
    <row r="255" spans="9:9" ht="12.75" customHeight="1">
      <c r="I255" s="5"/>
    </row>
    <row r="256" spans="9:9" ht="12.75" customHeight="1">
      <c r="I256" s="5"/>
    </row>
    <row r="257" spans="9:9" ht="12.75" customHeight="1">
      <c r="I257" s="5"/>
    </row>
    <row r="258" spans="9:9" ht="12.75" customHeight="1">
      <c r="I258" s="5"/>
    </row>
    <row r="259" spans="9:9" ht="12.75" customHeight="1">
      <c r="I259" s="5"/>
    </row>
    <row r="260" spans="9:9" ht="12.75" customHeight="1">
      <c r="I260" s="5"/>
    </row>
    <row r="261" spans="9:9" ht="12.75" customHeight="1">
      <c r="I261" s="5"/>
    </row>
    <row r="262" spans="9:9" ht="12.75" customHeight="1">
      <c r="I262" s="5"/>
    </row>
    <row r="263" spans="9:9" ht="12.75" customHeight="1">
      <c r="I263" s="5"/>
    </row>
    <row r="264" spans="9:9" ht="12.75" customHeight="1">
      <c r="I264" s="5"/>
    </row>
    <row r="265" spans="9:9" ht="12.75" customHeight="1">
      <c r="I265" s="5"/>
    </row>
    <row r="266" spans="9:9" ht="12.75" customHeight="1">
      <c r="I266" s="5"/>
    </row>
    <row r="267" spans="9:9" ht="12.75" customHeight="1">
      <c r="I267" s="5"/>
    </row>
    <row r="268" spans="9:9" ht="12.75" customHeight="1">
      <c r="I268" s="5"/>
    </row>
    <row r="269" spans="9:9" ht="12.75" customHeight="1">
      <c r="I269" s="5"/>
    </row>
    <row r="270" spans="9:9" ht="12.75" customHeight="1">
      <c r="I270" s="5"/>
    </row>
    <row r="271" spans="9:9" ht="12.75" customHeight="1">
      <c r="I271" s="5"/>
    </row>
    <row r="272" spans="9:9" ht="12.75" customHeight="1">
      <c r="I272" s="5"/>
    </row>
    <row r="273" spans="9:9" ht="12.75" customHeight="1">
      <c r="I273" s="5"/>
    </row>
    <row r="274" spans="9:9" ht="12.75" customHeight="1">
      <c r="I274" s="5"/>
    </row>
    <row r="275" spans="9:9" ht="12.75" customHeight="1">
      <c r="I275" s="5"/>
    </row>
    <row r="276" spans="9:9" ht="12.75" customHeight="1">
      <c r="I276" s="5"/>
    </row>
    <row r="277" spans="9:9" ht="12.75" customHeight="1">
      <c r="I277" s="5"/>
    </row>
    <row r="278" spans="9:9" ht="12.75" customHeight="1">
      <c r="I278" s="5"/>
    </row>
    <row r="279" spans="9:9" ht="12.75" customHeight="1">
      <c r="I279" s="5"/>
    </row>
    <row r="280" spans="9:9" ht="12.75" customHeight="1">
      <c r="I280" s="5"/>
    </row>
    <row r="281" spans="9:9" ht="12.75" customHeight="1">
      <c r="I281" s="5"/>
    </row>
    <row r="282" spans="9:9" ht="12.75" customHeight="1">
      <c r="I282" s="5"/>
    </row>
    <row r="283" spans="9:9" ht="12.75" customHeight="1">
      <c r="I283" s="5"/>
    </row>
    <row r="284" spans="9:9" ht="12.75" customHeight="1">
      <c r="I284" s="5"/>
    </row>
    <row r="285" spans="9:9" ht="12.75" customHeight="1">
      <c r="I285" s="5"/>
    </row>
    <row r="286" spans="9:9" ht="12.75" customHeight="1">
      <c r="I286" s="5"/>
    </row>
    <row r="287" spans="9:9" ht="12.75" customHeight="1">
      <c r="I287" s="5"/>
    </row>
    <row r="288" spans="9:9" ht="12.75" customHeight="1">
      <c r="I288" s="5"/>
    </row>
    <row r="289" spans="9:9" ht="12.75" customHeight="1">
      <c r="I289" s="5"/>
    </row>
    <row r="290" spans="9:9" ht="12.75" customHeight="1">
      <c r="I290" s="5"/>
    </row>
    <row r="291" spans="9:9" ht="12.75" customHeight="1">
      <c r="I291" s="5"/>
    </row>
    <row r="292" spans="9:9" ht="12.75" customHeight="1">
      <c r="I292" s="5"/>
    </row>
    <row r="293" spans="9:9" ht="12.75" customHeight="1">
      <c r="I293" s="5"/>
    </row>
    <row r="294" spans="9:9" ht="12.75" customHeight="1">
      <c r="I294" s="5"/>
    </row>
    <row r="295" spans="9:9" ht="12.75" customHeight="1">
      <c r="I295" s="5"/>
    </row>
    <row r="296" spans="9:9" ht="12.75" customHeight="1">
      <c r="I296" s="5"/>
    </row>
    <row r="297" spans="9:9" ht="12.75" customHeight="1">
      <c r="I297" s="5"/>
    </row>
    <row r="298" spans="9:9" ht="12.75" customHeight="1">
      <c r="I298" s="5"/>
    </row>
    <row r="299" spans="9:9" ht="12.75" customHeight="1">
      <c r="I299" s="5"/>
    </row>
    <row r="300" spans="9:9" ht="12.75" customHeight="1">
      <c r="I300" s="5"/>
    </row>
    <row r="301" spans="9:9" ht="12.75" customHeight="1">
      <c r="I301" s="5"/>
    </row>
    <row r="302" spans="9:9" ht="12.75" customHeight="1">
      <c r="I302" s="5"/>
    </row>
    <row r="303" spans="9:9" ht="12.75" customHeight="1">
      <c r="I303" s="5"/>
    </row>
    <row r="304" spans="9:9" ht="12.75" customHeight="1">
      <c r="I304" s="5"/>
    </row>
    <row r="305" spans="9:9" ht="12.75" customHeight="1">
      <c r="I305" s="5"/>
    </row>
    <row r="306" spans="9:9" ht="12.75" customHeight="1">
      <c r="I306" s="5"/>
    </row>
    <row r="307" spans="9:9" ht="12.75" customHeight="1">
      <c r="I307" s="5"/>
    </row>
    <row r="308" spans="9:9" ht="12.75" customHeight="1">
      <c r="I308" s="5"/>
    </row>
    <row r="309" spans="9:9" ht="12.75" customHeight="1">
      <c r="I309" s="5"/>
    </row>
    <row r="310" spans="9:9" ht="12.75" customHeight="1">
      <c r="I310" s="5"/>
    </row>
    <row r="311" spans="9:9" ht="12.75" customHeight="1">
      <c r="I311" s="5"/>
    </row>
    <row r="312" spans="9:9" ht="12.75" customHeight="1">
      <c r="I312" s="5"/>
    </row>
    <row r="313" spans="9:9" ht="12.75" customHeight="1">
      <c r="I313" s="5"/>
    </row>
    <row r="314" spans="9:9" ht="12.75" customHeight="1">
      <c r="I314" s="5"/>
    </row>
    <row r="315" spans="9:9" ht="12.75" customHeight="1">
      <c r="I315" s="5"/>
    </row>
    <row r="316" spans="9:9" ht="12.75" customHeight="1">
      <c r="I316" s="5"/>
    </row>
    <row r="317" spans="9:9" ht="12.75" customHeight="1">
      <c r="I317" s="5"/>
    </row>
    <row r="318" spans="9:9" ht="12.75" customHeight="1">
      <c r="I318" s="5"/>
    </row>
    <row r="319" spans="9:9" ht="12.75" customHeight="1">
      <c r="I319" s="5"/>
    </row>
    <row r="320" spans="9:9" ht="12.75" customHeight="1">
      <c r="I320" s="5"/>
    </row>
    <row r="321" spans="9:9" ht="12.75" customHeight="1">
      <c r="I321" s="5"/>
    </row>
    <row r="322" spans="9:9" ht="12.75" customHeight="1">
      <c r="I322" s="5"/>
    </row>
    <row r="323" spans="9:9" ht="12.75" customHeight="1">
      <c r="I323" s="5"/>
    </row>
    <row r="324" spans="9:9" ht="12.75" customHeight="1">
      <c r="I324" s="5"/>
    </row>
    <row r="325" spans="9:9" ht="12.75" customHeight="1">
      <c r="I325" s="5"/>
    </row>
    <row r="326" spans="9:9" ht="12.75" customHeight="1">
      <c r="I326" s="5"/>
    </row>
    <row r="327" spans="9:9" ht="12.75" customHeight="1">
      <c r="I327" s="5"/>
    </row>
    <row r="328" spans="9:9" ht="12.75" customHeight="1">
      <c r="I328" s="5"/>
    </row>
    <row r="329" spans="9:9" ht="12.75" customHeight="1">
      <c r="I329" s="5"/>
    </row>
    <row r="330" spans="9:9" ht="12.75" customHeight="1">
      <c r="I330" s="5"/>
    </row>
    <row r="331" spans="9:9" ht="12.75" customHeight="1">
      <c r="I331" s="5"/>
    </row>
    <row r="332" spans="9:9" ht="12.75" customHeight="1">
      <c r="I332" s="5"/>
    </row>
    <row r="333" spans="9:9" ht="12.75" customHeight="1">
      <c r="I333" s="5"/>
    </row>
    <row r="334" spans="9:9" ht="12.75" customHeight="1">
      <c r="I334" s="5"/>
    </row>
    <row r="335" spans="9:9" ht="12.75" customHeight="1">
      <c r="I335" s="5"/>
    </row>
    <row r="336" spans="9:9" ht="12.75" customHeight="1">
      <c r="I336" s="5"/>
    </row>
    <row r="337" spans="9:9" ht="12.75" customHeight="1">
      <c r="I337" s="5"/>
    </row>
    <row r="338" spans="9:9" ht="12.75" customHeight="1">
      <c r="I338" s="5"/>
    </row>
    <row r="339" spans="9:9" ht="12.75" customHeight="1">
      <c r="I339" s="5"/>
    </row>
    <row r="340" spans="9:9" ht="12.75" customHeight="1">
      <c r="I340" s="5"/>
    </row>
    <row r="341" spans="9:9" ht="12.75" customHeight="1">
      <c r="I341" s="5"/>
    </row>
    <row r="342" spans="9:9" ht="12.75" customHeight="1">
      <c r="I342" s="5"/>
    </row>
    <row r="343" spans="9:9" ht="12.75" customHeight="1">
      <c r="I343" s="5"/>
    </row>
    <row r="344" spans="9:9" ht="12.75" customHeight="1">
      <c r="I344" s="5"/>
    </row>
    <row r="345" spans="9:9" ht="12.75" customHeight="1">
      <c r="I345" s="5"/>
    </row>
    <row r="346" spans="9:9" ht="12.75" customHeight="1">
      <c r="I346" s="5"/>
    </row>
    <row r="347" spans="9:9" ht="12.75" customHeight="1">
      <c r="I347" s="5"/>
    </row>
    <row r="348" spans="9:9" ht="12.75" customHeight="1">
      <c r="I348" s="5"/>
    </row>
    <row r="349" spans="9:9" ht="12.75" customHeight="1">
      <c r="I349" s="5"/>
    </row>
    <row r="350" spans="9:9" ht="12.75" customHeight="1">
      <c r="I350" s="5"/>
    </row>
    <row r="351" spans="9:9" ht="12.75" customHeight="1">
      <c r="I351" s="5"/>
    </row>
    <row r="352" spans="9:9" ht="12.75" customHeight="1">
      <c r="I352" s="5"/>
    </row>
    <row r="353" spans="9:9" ht="12.75" customHeight="1">
      <c r="I353" s="5"/>
    </row>
    <row r="354" spans="9:9" ht="12.75" customHeight="1">
      <c r="I354" s="5"/>
    </row>
    <row r="355" spans="9:9" ht="12.75" customHeight="1">
      <c r="I355" s="5"/>
    </row>
    <row r="356" spans="9:9" ht="12.75" customHeight="1">
      <c r="I356" s="5"/>
    </row>
    <row r="357" spans="9:9" ht="12.75" customHeight="1">
      <c r="I357" s="5"/>
    </row>
    <row r="358" spans="9:9" ht="12.75" customHeight="1">
      <c r="I358" s="5"/>
    </row>
    <row r="359" spans="9:9" ht="12.75" customHeight="1">
      <c r="I359" s="5"/>
    </row>
    <row r="360" spans="9:9" ht="12.75" customHeight="1">
      <c r="I360" s="5"/>
    </row>
    <row r="361" spans="9:9" ht="12.75" customHeight="1">
      <c r="I361" s="5"/>
    </row>
    <row r="362" spans="9:9" ht="12.75" customHeight="1">
      <c r="I362" s="5"/>
    </row>
    <row r="363" spans="9:9" ht="12.75" customHeight="1">
      <c r="I363" s="5"/>
    </row>
    <row r="364" spans="9:9" ht="12.75" customHeight="1">
      <c r="I364" s="5"/>
    </row>
    <row r="365" spans="9:9" ht="12.75" customHeight="1">
      <c r="I365" s="5"/>
    </row>
    <row r="366" spans="9:9" ht="12.75" customHeight="1">
      <c r="I366" s="5"/>
    </row>
    <row r="367" spans="9:9" ht="12.75" customHeight="1">
      <c r="I367" s="5"/>
    </row>
    <row r="368" spans="9:9" ht="12.75" customHeight="1">
      <c r="I368" s="5"/>
    </row>
    <row r="369" spans="9:9" ht="12.75" customHeight="1">
      <c r="I369" s="5"/>
    </row>
    <row r="370" spans="9:9" ht="12.75" customHeight="1">
      <c r="I370" s="5"/>
    </row>
    <row r="371" spans="9:9" ht="12.75" customHeight="1">
      <c r="I371" s="5"/>
    </row>
    <row r="372" spans="9:9" ht="12.75" customHeight="1">
      <c r="I372" s="5"/>
    </row>
    <row r="373" spans="9:9" ht="12.75" customHeight="1">
      <c r="I373" s="5"/>
    </row>
    <row r="374" spans="9:9" ht="12.75" customHeight="1">
      <c r="I374" s="5"/>
    </row>
    <row r="375" spans="9:9" ht="12.75" customHeight="1">
      <c r="I375" s="5"/>
    </row>
    <row r="376" spans="9:9" ht="12.75" customHeight="1">
      <c r="I376" s="5"/>
    </row>
    <row r="377" spans="9:9" ht="12.75" customHeight="1">
      <c r="I377" s="5"/>
    </row>
    <row r="378" spans="9:9" ht="12.75" customHeight="1">
      <c r="I378" s="5"/>
    </row>
    <row r="379" spans="9:9" ht="12.75" customHeight="1">
      <c r="I379" s="5"/>
    </row>
    <row r="380" spans="9:9" ht="12.75" customHeight="1">
      <c r="I380" s="5"/>
    </row>
    <row r="381" spans="9:9" ht="12.75" customHeight="1">
      <c r="I381" s="5"/>
    </row>
    <row r="382" spans="9:9" ht="12.75" customHeight="1">
      <c r="I382" s="5"/>
    </row>
    <row r="383" spans="9:9" ht="12.75" customHeight="1">
      <c r="I383" s="5"/>
    </row>
    <row r="384" spans="9:9" ht="12.75" customHeight="1">
      <c r="I384" s="5"/>
    </row>
    <row r="385" spans="9:9" ht="12.75" customHeight="1">
      <c r="I385" s="5"/>
    </row>
    <row r="386" spans="9:9" ht="12.75" customHeight="1">
      <c r="I386" s="5"/>
    </row>
    <row r="387" spans="9:9" ht="12.75" customHeight="1">
      <c r="I387" s="5"/>
    </row>
    <row r="388" spans="9:9" ht="12.75" customHeight="1">
      <c r="I388" s="5"/>
    </row>
    <row r="389" spans="9:9" ht="12.75" customHeight="1">
      <c r="I389" s="5"/>
    </row>
    <row r="390" spans="9:9" ht="12.75" customHeight="1">
      <c r="I390" s="5"/>
    </row>
    <row r="391" spans="9:9" ht="12.75" customHeight="1">
      <c r="I391" s="5"/>
    </row>
    <row r="392" spans="9:9" ht="12.75" customHeight="1">
      <c r="I392" s="5"/>
    </row>
    <row r="393" spans="9:9" ht="12.75" customHeight="1">
      <c r="I393" s="5"/>
    </row>
    <row r="394" spans="9:9" ht="12.75" customHeight="1">
      <c r="I394" s="5"/>
    </row>
    <row r="395" spans="9:9" ht="12.75" customHeight="1">
      <c r="I395" s="5"/>
    </row>
    <row r="396" spans="9:9" ht="12.75" customHeight="1">
      <c r="I396" s="5"/>
    </row>
    <row r="397" spans="9:9" ht="12.75" customHeight="1">
      <c r="I397" s="5"/>
    </row>
    <row r="398" spans="9:9" ht="12.75" customHeight="1">
      <c r="I398" s="5"/>
    </row>
    <row r="399" spans="9:9" ht="12.75" customHeight="1">
      <c r="I399" s="5"/>
    </row>
    <row r="400" spans="9:9" ht="12.75" customHeight="1">
      <c r="I400" s="5"/>
    </row>
    <row r="401" spans="9:9" ht="12.75" customHeight="1">
      <c r="I401" s="5"/>
    </row>
    <row r="402" spans="9:9" ht="12.75" customHeight="1">
      <c r="I402" s="5"/>
    </row>
    <row r="403" spans="9:9" ht="12.75" customHeight="1">
      <c r="I403" s="5"/>
    </row>
    <row r="404" spans="9:9" ht="12.75" customHeight="1">
      <c r="I404" s="5"/>
    </row>
    <row r="405" spans="9:9" ht="12.75" customHeight="1">
      <c r="I405" s="5"/>
    </row>
    <row r="406" spans="9:9" ht="12.75" customHeight="1">
      <c r="I406" s="5"/>
    </row>
    <row r="407" spans="9:9" ht="12.75" customHeight="1">
      <c r="I407" s="5"/>
    </row>
    <row r="408" spans="9:9" ht="12.75" customHeight="1">
      <c r="I408" s="5"/>
    </row>
    <row r="409" spans="9:9" ht="12.75" customHeight="1">
      <c r="I409" s="5"/>
    </row>
    <row r="410" spans="9:9" ht="12.75" customHeight="1">
      <c r="I410" s="5"/>
    </row>
    <row r="411" spans="9:9" ht="12.75" customHeight="1">
      <c r="I411" s="5"/>
    </row>
    <row r="412" spans="9:9" ht="12.75" customHeight="1">
      <c r="I412" s="5"/>
    </row>
    <row r="413" spans="9:9" ht="12.75" customHeight="1">
      <c r="I413" s="5"/>
    </row>
    <row r="414" spans="9:9" ht="12.75" customHeight="1">
      <c r="I414" s="5"/>
    </row>
    <row r="415" spans="9:9" ht="12.75" customHeight="1">
      <c r="I415" s="5"/>
    </row>
    <row r="416" spans="9:9" ht="12.75" customHeight="1">
      <c r="I416" s="5"/>
    </row>
    <row r="417" spans="9:9" ht="12.75" customHeight="1">
      <c r="I417" s="5"/>
    </row>
    <row r="418" spans="9:9" ht="12.75" customHeight="1">
      <c r="I418" s="5"/>
    </row>
    <row r="419" spans="9:9" ht="12.75" customHeight="1">
      <c r="I419" s="5"/>
    </row>
    <row r="420" spans="9:9" ht="12.75" customHeight="1">
      <c r="I420" s="5"/>
    </row>
    <row r="421" spans="9:9" ht="12.75" customHeight="1">
      <c r="I421" s="5"/>
    </row>
    <row r="422" spans="9:9" ht="12.75" customHeight="1">
      <c r="I422" s="5"/>
    </row>
    <row r="423" spans="9:9" ht="12.75" customHeight="1">
      <c r="I423" s="5"/>
    </row>
    <row r="424" spans="9:9" ht="12.75" customHeight="1">
      <c r="I424" s="5"/>
    </row>
    <row r="425" spans="9:9" ht="12.75" customHeight="1">
      <c r="I425" s="5"/>
    </row>
    <row r="426" spans="9:9" ht="12.75" customHeight="1">
      <c r="I426" s="5"/>
    </row>
    <row r="427" spans="9:9" ht="12.75" customHeight="1">
      <c r="I427" s="5"/>
    </row>
    <row r="428" spans="9:9" ht="12.75" customHeight="1">
      <c r="I428" s="5"/>
    </row>
    <row r="429" spans="9:9" ht="12.75" customHeight="1">
      <c r="I429" s="5"/>
    </row>
    <row r="430" spans="9:9" ht="12.75" customHeight="1">
      <c r="I430" s="5"/>
    </row>
    <row r="431" spans="9:9" ht="12.75" customHeight="1">
      <c r="I431" s="5"/>
    </row>
    <row r="432" spans="9:9" ht="12.75" customHeight="1">
      <c r="I432" s="5"/>
    </row>
    <row r="433" spans="9:9" ht="12.75" customHeight="1">
      <c r="I433" s="5"/>
    </row>
    <row r="434" spans="9:9" ht="12.75" customHeight="1">
      <c r="I434" s="5"/>
    </row>
    <row r="435" spans="9:9" ht="12.75" customHeight="1">
      <c r="I435" s="5"/>
    </row>
    <row r="436" spans="9:9" ht="12.75" customHeight="1">
      <c r="I436" s="5"/>
    </row>
    <row r="437" spans="9:9" ht="12.75" customHeight="1">
      <c r="I437" s="5"/>
    </row>
    <row r="438" spans="9:9" ht="12.75" customHeight="1">
      <c r="I438" s="5"/>
    </row>
    <row r="439" spans="9:9" ht="12.75" customHeight="1">
      <c r="I439" s="5"/>
    </row>
    <row r="440" spans="9:9" ht="12.75" customHeight="1">
      <c r="I440" s="5"/>
    </row>
    <row r="441" spans="9:9" ht="12.75" customHeight="1">
      <c r="I441" s="5"/>
    </row>
    <row r="442" spans="9:9" ht="12.75" customHeight="1">
      <c r="I442" s="5"/>
    </row>
    <row r="443" spans="9:9" ht="12.75" customHeight="1">
      <c r="I443" s="5"/>
    </row>
    <row r="444" spans="9:9" ht="12.75" customHeight="1">
      <c r="I444" s="5"/>
    </row>
    <row r="445" spans="9:9" ht="12.75" customHeight="1">
      <c r="I445" s="5"/>
    </row>
    <row r="446" spans="9:9" ht="12.75" customHeight="1">
      <c r="I446" s="5"/>
    </row>
    <row r="447" spans="9:9" ht="12.75" customHeight="1">
      <c r="I447" s="5"/>
    </row>
    <row r="448" spans="9:9" ht="12.75" customHeight="1">
      <c r="I448" s="5"/>
    </row>
    <row r="449" spans="9:9" ht="12.75" customHeight="1">
      <c r="I449" s="5"/>
    </row>
    <row r="450" spans="9:9" ht="12.75" customHeight="1">
      <c r="I450" s="5"/>
    </row>
    <row r="451" spans="9:9" ht="12.75" customHeight="1">
      <c r="I451" s="5"/>
    </row>
    <row r="452" spans="9:9" ht="12.75" customHeight="1">
      <c r="I452" s="5"/>
    </row>
    <row r="453" spans="9:9" ht="12.75" customHeight="1">
      <c r="I453" s="5"/>
    </row>
    <row r="454" spans="9:9" ht="12.75" customHeight="1">
      <c r="I454" s="5"/>
    </row>
    <row r="455" spans="9:9" ht="12.75" customHeight="1">
      <c r="I455" s="5"/>
    </row>
    <row r="456" spans="9:9" ht="12.75" customHeight="1">
      <c r="I456" s="5"/>
    </row>
    <row r="457" spans="9:9" ht="12.75" customHeight="1">
      <c r="I457" s="5"/>
    </row>
    <row r="458" spans="9:9" ht="12.75" customHeight="1">
      <c r="I458" s="5"/>
    </row>
    <row r="459" spans="9:9" ht="12.75" customHeight="1">
      <c r="I459" s="5"/>
    </row>
    <row r="460" spans="9:9" ht="12.75" customHeight="1">
      <c r="I460" s="5"/>
    </row>
    <row r="461" spans="9:9" ht="12.75" customHeight="1">
      <c r="I461" s="5"/>
    </row>
    <row r="462" spans="9:9" ht="12.75" customHeight="1">
      <c r="I462" s="5"/>
    </row>
    <row r="463" spans="9:9" ht="12.75" customHeight="1">
      <c r="I463" s="5"/>
    </row>
    <row r="464" spans="9:9" ht="12.75" customHeight="1">
      <c r="I464" s="5"/>
    </row>
    <row r="465" spans="9:9" ht="12.75" customHeight="1">
      <c r="I465" s="5"/>
    </row>
    <row r="466" spans="9:9" ht="12.75" customHeight="1">
      <c r="I466" s="5"/>
    </row>
    <row r="467" spans="9:9" ht="12.75" customHeight="1">
      <c r="I467" s="5"/>
    </row>
    <row r="468" spans="9:9" ht="12.75" customHeight="1">
      <c r="I468" s="5"/>
    </row>
    <row r="469" spans="9:9" ht="12.75" customHeight="1">
      <c r="I469" s="5"/>
    </row>
    <row r="470" spans="9:9" ht="12.75" customHeight="1">
      <c r="I470" s="5"/>
    </row>
    <row r="471" spans="9:9" ht="12.75" customHeight="1">
      <c r="I471" s="5"/>
    </row>
    <row r="472" spans="9:9" ht="12.75" customHeight="1">
      <c r="I472" s="5"/>
    </row>
    <row r="473" spans="9:9" ht="12.75" customHeight="1">
      <c r="I473" s="5"/>
    </row>
    <row r="474" spans="9:9" ht="12.75" customHeight="1">
      <c r="I474" s="5"/>
    </row>
    <row r="475" spans="9:9" ht="12.75" customHeight="1">
      <c r="I475" s="5"/>
    </row>
    <row r="476" spans="9:9" ht="12.75" customHeight="1">
      <c r="I476" s="5"/>
    </row>
    <row r="477" spans="9:9" ht="12.75" customHeight="1">
      <c r="I477" s="5"/>
    </row>
    <row r="478" spans="9:9" ht="12.75" customHeight="1">
      <c r="I478" s="5"/>
    </row>
    <row r="479" spans="9:9" ht="12.75" customHeight="1">
      <c r="I479" s="5"/>
    </row>
    <row r="480" spans="9:9" ht="12.75" customHeight="1">
      <c r="I480" s="5"/>
    </row>
    <row r="481" spans="9:9" ht="12.75" customHeight="1">
      <c r="I481" s="5"/>
    </row>
    <row r="482" spans="9:9" ht="12.75" customHeight="1">
      <c r="I482" s="5"/>
    </row>
    <row r="483" spans="9:9" ht="12.75" customHeight="1">
      <c r="I483" s="5"/>
    </row>
    <row r="484" spans="9:9" ht="12.75" customHeight="1">
      <c r="I484" s="5"/>
    </row>
    <row r="485" spans="9:9" ht="12.75" customHeight="1">
      <c r="I485" s="5"/>
    </row>
    <row r="486" spans="9:9" ht="12.75" customHeight="1">
      <c r="I486" s="5"/>
    </row>
    <row r="487" spans="9:9" ht="12.75" customHeight="1">
      <c r="I487" s="5"/>
    </row>
    <row r="488" spans="9:9" ht="12.75" customHeight="1">
      <c r="I488" s="5"/>
    </row>
    <row r="489" spans="9:9" ht="12.75" customHeight="1">
      <c r="I489" s="5"/>
    </row>
    <row r="490" spans="9:9" ht="12.75" customHeight="1">
      <c r="I490" s="5"/>
    </row>
    <row r="491" spans="9:9" ht="12.75" customHeight="1">
      <c r="I491" s="5"/>
    </row>
    <row r="492" spans="9:9" ht="12.75" customHeight="1">
      <c r="I492" s="5"/>
    </row>
    <row r="493" spans="9:9" ht="12.75" customHeight="1">
      <c r="I493" s="5"/>
    </row>
    <row r="494" spans="9:9" ht="12.75" customHeight="1">
      <c r="I494" s="5"/>
    </row>
    <row r="495" spans="9:9" ht="12.75" customHeight="1">
      <c r="I495" s="5"/>
    </row>
    <row r="496" spans="9:9" ht="12.75" customHeight="1">
      <c r="I496" s="5"/>
    </row>
    <row r="497" spans="9:9" ht="12.75" customHeight="1">
      <c r="I497" s="5"/>
    </row>
    <row r="498" spans="9:9" ht="12.75" customHeight="1">
      <c r="I498" s="5"/>
    </row>
    <row r="499" spans="9:9" ht="12.75" customHeight="1">
      <c r="I499" s="5"/>
    </row>
    <row r="500" spans="9:9" ht="12.75" customHeight="1">
      <c r="I500" s="5"/>
    </row>
    <row r="501" spans="9:9" ht="12.75" customHeight="1">
      <c r="I501" s="5"/>
    </row>
    <row r="502" spans="9:9" ht="12.75" customHeight="1">
      <c r="I502" s="5"/>
    </row>
    <row r="503" spans="9:9" ht="12.75" customHeight="1">
      <c r="I503" s="5"/>
    </row>
    <row r="504" spans="9:9" ht="12.75" customHeight="1">
      <c r="I504" s="5"/>
    </row>
    <row r="505" spans="9:9" ht="12.75" customHeight="1">
      <c r="I505" s="5"/>
    </row>
    <row r="506" spans="9:9" ht="12.75" customHeight="1">
      <c r="I506" s="5"/>
    </row>
    <row r="507" spans="9:9" ht="12.75" customHeight="1">
      <c r="I507" s="5"/>
    </row>
    <row r="508" spans="9:9" ht="12.75" customHeight="1">
      <c r="I508" s="5"/>
    </row>
    <row r="509" spans="9:9" ht="12.75" customHeight="1">
      <c r="I509" s="5"/>
    </row>
    <row r="510" spans="9:9" ht="12.75" customHeight="1">
      <c r="I510" s="5"/>
    </row>
    <row r="511" spans="9:9" ht="12.75" customHeight="1">
      <c r="I511" s="5"/>
    </row>
    <row r="512" spans="9:9" ht="12.75" customHeight="1">
      <c r="I512" s="5"/>
    </row>
    <row r="513" spans="9:9" ht="12.75" customHeight="1">
      <c r="I513" s="5"/>
    </row>
    <row r="514" spans="9:9" ht="12.75" customHeight="1">
      <c r="I514" s="5"/>
    </row>
    <row r="515" spans="9:9" ht="12.75" customHeight="1">
      <c r="I515" s="5"/>
    </row>
    <row r="516" spans="9:9" ht="12.75" customHeight="1">
      <c r="I516" s="5"/>
    </row>
    <row r="517" spans="9:9" ht="12.75" customHeight="1">
      <c r="I517" s="5"/>
    </row>
    <row r="518" spans="9:9" ht="12.75" customHeight="1">
      <c r="I518" s="5"/>
    </row>
    <row r="519" spans="9:9" ht="12.75" customHeight="1">
      <c r="I519" s="5"/>
    </row>
    <row r="520" spans="9:9" ht="12.75" customHeight="1">
      <c r="I520" s="5"/>
    </row>
    <row r="521" spans="9:9" ht="12.75" customHeight="1">
      <c r="I521" s="5"/>
    </row>
    <row r="522" spans="9:9" ht="12.75" customHeight="1">
      <c r="I522" s="5"/>
    </row>
    <row r="523" spans="9:9" ht="12.75" customHeight="1">
      <c r="I523" s="5"/>
    </row>
    <row r="524" spans="9:9" ht="12.75" customHeight="1">
      <c r="I524" s="5"/>
    </row>
    <row r="525" spans="9:9" ht="12.75" customHeight="1">
      <c r="I525" s="5"/>
    </row>
    <row r="526" spans="9:9" ht="12.75" customHeight="1">
      <c r="I526" s="5"/>
    </row>
    <row r="527" spans="9:9" ht="12.75" customHeight="1">
      <c r="I527" s="5"/>
    </row>
    <row r="528" spans="9:9" ht="12.75" customHeight="1">
      <c r="I528" s="5"/>
    </row>
    <row r="529" spans="9:9" ht="12.75" customHeight="1">
      <c r="I529" s="5"/>
    </row>
    <row r="530" spans="9:9" ht="12.75" customHeight="1">
      <c r="I530" s="5"/>
    </row>
    <row r="531" spans="9:9" ht="12.75" customHeight="1">
      <c r="I531" s="5"/>
    </row>
    <row r="532" spans="9:9" ht="12.75" customHeight="1">
      <c r="I532" s="5"/>
    </row>
    <row r="533" spans="9:9" ht="12.75" customHeight="1">
      <c r="I533" s="5"/>
    </row>
    <row r="534" spans="9:9" ht="12.75" customHeight="1">
      <c r="I534" s="5"/>
    </row>
    <row r="535" spans="9:9" ht="12.75" customHeight="1">
      <c r="I535" s="5"/>
    </row>
    <row r="536" spans="9:9" ht="12.75" customHeight="1">
      <c r="I536" s="5"/>
    </row>
    <row r="537" spans="9:9" ht="12.75" customHeight="1">
      <c r="I537" s="5"/>
    </row>
    <row r="538" spans="9:9" ht="12.75" customHeight="1">
      <c r="I538" s="5"/>
    </row>
    <row r="539" spans="9:9" ht="12.75" customHeight="1">
      <c r="I539" s="5"/>
    </row>
    <row r="540" spans="9:9" ht="12.75" customHeight="1">
      <c r="I540" s="5"/>
    </row>
    <row r="541" spans="9:9" ht="12.75" customHeight="1">
      <c r="I541" s="5"/>
    </row>
    <row r="542" spans="9:9" ht="12.75" customHeight="1">
      <c r="I542" s="5"/>
    </row>
    <row r="543" spans="9:9" ht="12.75" customHeight="1">
      <c r="I543" s="5"/>
    </row>
    <row r="544" spans="9:9" ht="12.75" customHeight="1">
      <c r="I544" s="5"/>
    </row>
    <row r="545" spans="9:9" ht="12.75" customHeight="1">
      <c r="I545" s="5"/>
    </row>
    <row r="546" spans="9:9" ht="12.75" customHeight="1">
      <c r="I546" s="5"/>
    </row>
    <row r="547" spans="9:9" ht="12.75" customHeight="1">
      <c r="I547" s="5"/>
    </row>
    <row r="548" spans="9:9" ht="12.75" customHeight="1">
      <c r="I548" s="5"/>
    </row>
    <row r="549" spans="9:9" ht="12.75" customHeight="1">
      <c r="I549" s="5"/>
    </row>
    <row r="550" spans="9:9" ht="12.75" customHeight="1">
      <c r="I550" s="5"/>
    </row>
    <row r="551" spans="9:9" ht="12.75" customHeight="1">
      <c r="I551" s="5"/>
    </row>
    <row r="552" spans="9:9" ht="12.75" customHeight="1">
      <c r="I552" s="5"/>
    </row>
    <row r="553" spans="9:9" ht="12.75" customHeight="1">
      <c r="I553" s="5"/>
    </row>
    <row r="554" spans="9:9" ht="12.75" customHeight="1">
      <c r="I554" s="5"/>
    </row>
    <row r="555" spans="9:9" ht="12.75" customHeight="1">
      <c r="I555" s="5"/>
    </row>
    <row r="556" spans="9:9" ht="12.75" customHeight="1">
      <c r="I556" s="5"/>
    </row>
    <row r="557" spans="9:9" ht="12.75" customHeight="1">
      <c r="I557" s="5"/>
    </row>
    <row r="558" spans="9:9" ht="12.75" customHeight="1">
      <c r="I558" s="5"/>
    </row>
    <row r="559" spans="9:9" ht="12.75" customHeight="1">
      <c r="I559" s="5"/>
    </row>
    <row r="560" spans="9:9" ht="12.75" customHeight="1">
      <c r="I560" s="5"/>
    </row>
    <row r="561" spans="9:9" ht="12.75" customHeight="1">
      <c r="I561" s="5"/>
    </row>
    <row r="562" spans="9:9" ht="12.75" customHeight="1">
      <c r="I562" s="5"/>
    </row>
    <row r="563" spans="9:9" ht="12.75" customHeight="1">
      <c r="I563" s="5"/>
    </row>
    <row r="564" spans="9:9" ht="12.75" customHeight="1">
      <c r="I564" s="5"/>
    </row>
    <row r="565" spans="9:9" ht="12.75" customHeight="1">
      <c r="I565" s="5"/>
    </row>
    <row r="566" spans="9:9" ht="12.75" customHeight="1">
      <c r="I566" s="5"/>
    </row>
    <row r="567" spans="9:9" ht="12.75" customHeight="1">
      <c r="I567" s="5"/>
    </row>
    <row r="568" spans="9:9" ht="12.75" customHeight="1">
      <c r="I568" s="5"/>
    </row>
    <row r="569" spans="9:9" ht="12.75" customHeight="1">
      <c r="I569" s="5"/>
    </row>
    <row r="570" spans="9:9" ht="12.75" customHeight="1">
      <c r="I570" s="5"/>
    </row>
    <row r="571" spans="9:9" ht="12.75" customHeight="1">
      <c r="I571" s="5"/>
    </row>
    <row r="572" spans="9:9" ht="12.75" customHeight="1">
      <c r="I572" s="5"/>
    </row>
    <row r="573" spans="9:9" ht="12.75" customHeight="1">
      <c r="I573" s="5"/>
    </row>
    <row r="574" spans="9:9" ht="12.75" customHeight="1">
      <c r="I574" s="5"/>
    </row>
    <row r="575" spans="9:9" ht="12.75" customHeight="1">
      <c r="I575" s="5"/>
    </row>
    <row r="576" spans="9:9" ht="12.75" customHeight="1">
      <c r="I576" s="5"/>
    </row>
    <row r="577" spans="9:9" ht="12.75" customHeight="1">
      <c r="I577" s="5"/>
    </row>
    <row r="578" spans="9:9" ht="12.75" customHeight="1">
      <c r="I578" s="5"/>
    </row>
    <row r="579" spans="9:9" ht="12.75" customHeight="1">
      <c r="I579" s="5"/>
    </row>
    <row r="580" spans="9:9" ht="12.75" customHeight="1">
      <c r="I580" s="5"/>
    </row>
    <row r="581" spans="9:9" ht="12.75" customHeight="1">
      <c r="I581" s="5"/>
    </row>
    <row r="582" spans="9:9" ht="12.75" customHeight="1">
      <c r="I582" s="5"/>
    </row>
    <row r="583" spans="9:9" ht="12.75" customHeight="1">
      <c r="I583" s="5"/>
    </row>
    <row r="584" spans="9:9" ht="12.75" customHeight="1">
      <c r="I584" s="5"/>
    </row>
    <row r="585" spans="9:9" ht="12.75" customHeight="1">
      <c r="I585" s="5"/>
    </row>
    <row r="586" spans="9:9" ht="12.75" customHeight="1">
      <c r="I586" s="5"/>
    </row>
    <row r="587" spans="9:9" ht="12.75" customHeight="1">
      <c r="I587" s="5"/>
    </row>
    <row r="588" spans="9:9" ht="12.75" customHeight="1">
      <c r="I588" s="5"/>
    </row>
    <row r="589" spans="9:9" ht="12.75" customHeight="1">
      <c r="I589" s="5"/>
    </row>
    <row r="590" spans="9:9" ht="12.75" customHeight="1">
      <c r="I590" s="5"/>
    </row>
    <row r="591" spans="9:9" ht="12.75" customHeight="1">
      <c r="I591" s="5"/>
    </row>
    <row r="592" spans="9:9" ht="12.75" customHeight="1">
      <c r="I592" s="5"/>
    </row>
    <row r="593" spans="9:9" ht="12.75" customHeight="1">
      <c r="I593" s="5"/>
    </row>
    <row r="594" spans="9:9" ht="12.75" customHeight="1">
      <c r="I594" s="5"/>
    </row>
    <row r="595" spans="9:9" ht="12.75" customHeight="1">
      <c r="I595" s="5"/>
    </row>
    <row r="596" spans="9:9" ht="12.75" customHeight="1">
      <c r="I596" s="5"/>
    </row>
    <row r="597" spans="9:9" ht="12.75" customHeight="1">
      <c r="I597" s="5"/>
    </row>
    <row r="598" spans="9:9" ht="12.75" customHeight="1">
      <c r="I598" s="5"/>
    </row>
    <row r="599" spans="9:9" ht="12.75" customHeight="1">
      <c r="I599" s="5"/>
    </row>
    <row r="600" spans="9:9" ht="12.75" customHeight="1">
      <c r="I600" s="5"/>
    </row>
    <row r="601" spans="9:9" ht="12.75" customHeight="1">
      <c r="I601" s="5"/>
    </row>
    <row r="602" spans="9:9" ht="12.75" customHeight="1">
      <c r="I602" s="5"/>
    </row>
    <row r="603" spans="9:9" ht="12.75" customHeight="1">
      <c r="I603" s="5"/>
    </row>
    <row r="604" spans="9:9" ht="12.75" customHeight="1">
      <c r="I604" s="5"/>
    </row>
    <row r="605" spans="9:9" ht="12.75" customHeight="1">
      <c r="I605" s="5"/>
    </row>
    <row r="606" spans="9:9" ht="12.75" customHeight="1">
      <c r="I606" s="5"/>
    </row>
    <row r="607" spans="9:9" ht="12.75" customHeight="1">
      <c r="I607" s="5"/>
    </row>
    <row r="608" spans="9:9" ht="12.75" customHeight="1">
      <c r="I608" s="5"/>
    </row>
    <row r="609" spans="9:9" ht="12.75" customHeight="1">
      <c r="I609" s="5"/>
    </row>
    <row r="610" spans="9:9" ht="12.75" customHeight="1">
      <c r="I610" s="5"/>
    </row>
    <row r="611" spans="9:9" ht="12.75" customHeight="1">
      <c r="I611" s="5"/>
    </row>
    <row r="612" spans="9:9" ht="12.75" customHeight="1">
      <c r="I612" s="5"/>
    </row>
    <row r="613" spans="9:9" ht="12.75" customHeight="1">
      <c r="I613" s="5"/>
    </row>
    <row r="614" spans="9:9" ht="12.75" customHeight="1">
      <c r="I614" s="5"/>
    </row>
    <row r="615" spans="9:9" ht="12.75" customHeight="1">
      <c r="I615" s="5"/>
    </row>
    <row r="616" spans="9:9" ht="12.75" customHeight="1">
      <c r="I616" s="5"/>
    </row>
    <row r="617" spans="9:9" ht="12.75" customHeight="1">
      <c r="I617" s="5"/>
    </row>
    <row r="618" spans="9:9" ht="12.75" customHeight="1">
      <c r="I618" s="5"/>
    </row>
    <row r="619" spans="9:9" ht="12.75" customHeight="1">
      <c r="I619" s="5"/>
    </row>
    <row r="620" spans="9:9" ht="12.75" customHeight="1">
      <c r="I620" s="5"/>
    </row>
    <row r="621" spans="9:9" ht="12.75" customHeight="1">
      <c r="I621" s="5"/>
    </row>
    <row r="622" spans="9:9" ht="12.75" customHeight="1">
      <c r="I622" s="5"/>
    </row>
    <row r="623" spans="9:9" ht="12.75" customHeight="1">
      <c r="I623" s="5"/>
    </row>
    <row r="624" spans="9:9" ht="12.75" customHeight="1">
      <c r="I624" s="5"/>
    </row>
    <row r="625" spans="9:9" ht="12.75" customHeight="1">
      <c r="I625" s="5"/>
    </row>
    <row r="626" spans="9:9" ht="12.75" customHeight="1">
      <c r="I626" s="5"/>
    </row>
    <row r="627" spans="9:9" ht="12.75" customHeight="1">
      <c r="I627" s="5"/>
    </row>
    <row r="628" spans="9:9" ht="12.75" customHeight="1">
      <c r="I628" s="5"/>
    </row>
    <row r="629" spans="9:9" ht="12.75" customHeight="1">
      <c r="I629" s="5"/>
    </row>
    <row r="630" spans="9:9" ht="12.75" customHeight="1">
      <c r="I630" s="5"/>
    </row>
    <row r="631" spans="9:9" ht="12.75" customHeight="1">
      <c r="I631" s="5"/>
    </row>
    <row r="632" spans="9:9" ht="12.75" customHeight="1">
      <c r="I632" s="5"/>
    </row>
    <row r="633" spans="9:9" ht="12.75" customHeight="1">
      <c r="I633" s="5"/>
    </row>
    <row r="634" spans="9:9" ht="12.75" customHeight="1">
      <c r="I634" s="5"/>
    </row>
    <row r="635" spans="9:9" ht="12.75" customHeight="1">
      <c r="I635" s="5"/>
    </row>
    <row r="636" spans="9:9" ht="12.75" customHeight="1">
      <c r="I636" s="5"/>
    </row>
    <row r="637" spans="9:9" ht="12.75" customHeight="1">
      <c r="I637" s="5"/>
    </row>
    <row r="638" spans="9:9" ht="12.75" customHeight="1">
      <c r="I638" s="5"/>
    </row>
    <row r="639" spans="9:9" ht="12.75" customHeight="1">
      <c r="I639" s="5"/>
    </row>
    <row r="640" spans="9:9" ht="12.75" customHeight="1">
      <c r="I640" s="5"/>
    </row>
    <row r="641" spans="9:9" ht="12.75" customHeight="1">
      <c r="I641" s="5"/>
    </row>
    <row r="642" spans="9:9" ht="12.75" customHeight="1">
      <c r="I642" s="5"/>
    </row>
    <row r="643" spans="9:9" ht="12.75" customHeight="1">
      <c r="I643" s="5"/>
    </row>
    <row r="644" spans="9:9" ht="12.75" customHeight="1">
      <c r="I644" s="5"/>
    </row>
    <row r="645" spans="9:9" ht="12.75" customHeight="1">
      <c r="I645" s="5"/>
    </row>
    <row r="646" spans="9:9" ht="12.75" customHeight="1">
      <c r="I646" s="5"/>
    </row>
    <row r="647" spans="9:9" ht="12.75" customHeight="1">
      <c r="I647" s="5"/>
    </row>
    <row r="648" spans="9:9" ht="12.75" customHeight="1">
      <c r="I648" s="5"/>
    </row>
    <row r="649" spans="9:9" ht="12.75" customHeight="1">
      <c r="I649" s="5"/>
    </row>
    <row r="650" spans="9:9" ht="12.75" customHeight="1">
      <c r="I650" s="5"/>
    </row>
    <row r="651" spans="9:9" ht="12.75" customHeight="1">
      <c r="I651" s="5"/>
    </row>
    <row r="652" spans="9:9" ht="12.75" customHeight="1">
      <c r="I652" s="5"/>
    </row>
    <row r="653" spans="9:9" ht="12.75" customHeight="1">
      <c r="I653" s="5"/>
    </row>
    <row r="654" spans="9:9" ht="12.75" customHeight="1">
      <c r="I654" s="5"/>
    </row>
    <row r="655" spans="9:9" ht="12.75" customHeight="1">
      <c r="I655" s="5"/>
    </row>
    <row r="656" spans="9:9" ht="12.75" customHeight="1">
      <c r="I656" s="5"/>
    </row>
    <row r="657" spans="9:9" ht="12.75" customHeight="1">
      <c r="I657" s="5"/>
    </row>
    <row r="658" spans="9:9" ht="12.75" customHeight="1">
      <c r="I658" s="5"/>
    </row>
    <row r="659" spans="9:9" ht="12.75" customHeight="1">
      <c r="I659" s="5"/>
    </row>
    <row r="660" spans="9:9" ht="12.75" customHeight="1">
      <c r="I660" s="5"/>
    </row>
    <row r="661" spans="9:9" ht="12.75" customHeight="1">
      <c r="I661" s="5"/>
    </row>
    <row r="662" spans="9:9" ht="12.75" customHeight="1">
      <c r="I662" s="5"/>
    </row>
    <row r="663" spans="9:9" ht="12.75" customHeight="1">
      <c r="I663" s="5"/>
    </row>
    <row r="664" spans="9:9" ht="12.75" customHeight="1">
      <c r="I664" s="5"/>
    </row>
    <row r="665" spans="9:9" ht="12.75" customHeight="1">
      <c r="I665" s="5"/>
    </row>
    <row r="666" spans="9:9" ht="12.75" customHeight="1">
      <c r="I666" s="5"/>
    </row>
    <row r="667" spans="9:9" ht="12.75" customHeight="1">
      <c r="I667" s="5"/>
    </row>
    <row r="668" spans="9:9" ht="12.75" customHeight="1">
      <c r="I668" s="5"/>
    </row>
    <row r="669" spans="9:9" ht="12.75" customHeight="1">
      <c r="I669" s="5"/>
    </row>
    <row r="670" spans="9:9" ht="12.75" customHeight="1">
      <c r="I670" s="5"/>
    </row>
    <row r="671" spans="9:9" ht="12.75" customHeight="1">
      <c r="I671" s="5"/>
    </row>
    <row r="672" spans="9:9" ht="12.75" customHeight="1">
      <c r="I672" s="5"/>
    </row>
    <row r="673" spans="9:9" ht="12.75" customHeight="1">
      <c r="I673" s="5"/>
    </row>
    <row r="674" spans="9:9" ht="12.75" customHeight="1">
      <c r="I674" s="5"/>
    </row>
    <row r="675" spans="9:9" ht="12.75" customHeight="1">
      <c r="I675" s="5"/>
    </row>
    <row r="676" spans="9:9" ht="12.75" customHeight="1">
      <c r="I676" s="5"/>
    </row>
    <row r="677" spans="9:9" ht="12.75" customHeight="1">
      <c r="I677" s="5"/>
    </row>
    <row r="678" spans="9:9" ht="12.75" customHeight="1">
      <c r="I678" s="5"/>
    </row>
    <row r="679" spans="9:9" ht="12.75" customHeight="1">
      <c r="I679" s="5"/>
    </row>
    <row r="680" spans="9:9" ht="12.75" customHeight="1">
      <c r="I680" s="5"/>
    </row>
    <row r="681" spans="9:9" ht="12.75" customHeight="1">
      <c r="I681" s="5"/>
    </row>
    <row r="682" spans="9:9" ht="12.75" customHeight="1">
      <c r="I682" s="5"/>
    </row>
    <row r="683" spans="9:9" ht="12.75" customHeight="1">
      <c r="I683" s="5"/>
    </row>
    <row r="684" spans="9:9" ht="12.75" customHeight="1">
      <c r="I684" s="5"/>
    </row>
    <row r="685" spans="9:9" ht="12.75" customHeight="1">
      <c r="I685" s="5"/>
    </row>
    <row r="686" spans="9:9" ht="12.75" customHeight="1">
      <c r="I686" s="5"/>
    </row>
    <row r="687" spans="9:9" ht="12.75" customHeight="1">
      <c r="I687" s="5"/>
    </row>
    <row r="688" spans="9:9" ht="12.75" customHeight="1">
      <c r="I688" s="5"/>
    </row>
    <row r="689" spans="9:9" ht="12.75" customHeight="1">
      <c r="I689" s="5"/>
    </row>
    <row r="690" spans="9:9" ht="12.75" customHeight="1">
      <c r="I690" s="5"/>
    </row>
    <row r="691" spans="9:9" ht="12.75" customHeight="1">
      <c r="I691" s="5"/>
    </row>
    <row r="692" spans="9:9" ht="12.75" customHeight="1">
      <c r="I692" s="5"/>
    </row>
    <row r="693" spans="9:9" ht="12.75" customHeight="1">
      <c r="I693" s="5"/>
    </row>
    <row r="694" spans="9:9" ht="12.75" customHeight="1">
      <c r="I694" s="5"/>
    </row>
    <row r="695" spans="9:9" ht="12.75" customHeight="1">
      <c r="I695" s="5"/>
    </row>
    <row r="696" spans="9:9" ht="12.75" customHeight="1">
      <c r="I696" s="5"/>
    </row>
    <row r="697" spans="9:9" ht="12.75" customHeight="1">
      <c r="I697" s="5"/>
    </row>
    <row r="698" spans="9:9" ht="12.75" customHeight="1">
      <c r="I698" s="5"/>
    </row>
    <row r="699" spans="9:9" ht="12.75" customHeight="1">
      <c r="I699" s="5"/>
    </row>
    <row r="700" spans="9:9" ht="12.75" customHeight="1">
      <c r="I700" s="5"/>
    </row>
    <row r="701" spans="9:9" ht="12.75" customHeight="1">
      <c r="I701" s="5"/>
    </row>
    <row r="702" spans="9:9" ht="12.75" customHeight="1">
      <c r="I702" s="5"/>
    </row>
    <row r="703" spans="9:9" ht="12.75" customHeight="1">
      <c r="I703" s="5"/>
    </row>
    <row r="704" spans="9:9" ht="12.75" customHeight="1">
      <c r="I704" s="5"/>
    </row>
    <row r="705" spans="9:9" ht="12.75" customHeight="1">
      <c r="I705" s="5"/>
    </row>
    <row r="706" spans="9:9" ht="12.75" customHeight="1">
      <c r="I706" s="5"/>
    </row>
    <row r="707" spans="9:9" ht="12.75" customHeight="1">
      <c r="I707" s="5"/>
    </row>
    <row r="708" spans="9:9" ht="12.75" customHeight="1">
      <c r="I708" s="5"/>
    </row>
    <row r="709" spans="9:9" ht="12.75" customHeight="1">
      <c r="I709" s="5"/>
    </row>
    <row r="710" spans="9:9" ht="12.75" customHeight="1">
      <c r="I710" s="5"/>
    </row>
    <row r="711" spans="9:9" ht="12.75" customHeight="1">
      <c r="I711" s="5"/>
    </row>
    <row r="712" spans="9:9" ht="12.75" customHeight="1">
      <c r="I712" s="5"/>
    </row>
    <row r="713" spans="9:9" ht="12.75" customHeight="1">
      <c r="I713" s="5"/>
    </row>
    <row r="714" spans="9:9" ht="12.75" customHeight="1">
      <c r="I714" s="5"/>
    </row>
    <row r="715" spans="9:9" ht="12.75" customHeight="1">
      <c r="I715" s="5"/>
    </row>
    <row r="716" spans="9:9" ht="12.75" customHeight="1">
      <c r="I716" s="5"/>
    </row>
    <row r="717" spans="9:9" ht="12.75" customHeight="1">
      <c r="I717" s="5"/>
    </row>
    <row r="718" spans="9:9" ht="12.75" customHeight="1">
      <c r="I718" s="5"/>
    </row>
    <row r="719" spans="9:9" ht="12.75" customHeight="1">
      <c r="I719" s="5"/>
    </row>
    <row r="720" spans="9:9" ht="12.75" customHeight="1">
      <c r="I720" s="5"/>
    </row>
    <row r="721" spans="9:9" ht="12.75" customHeight="1">
      <c r="I721" s="5"/>
    </row>
    <row r="722" spans="9:9" ht="12.75" customHeight="1">
      <c r="I722" s="5"/>
    </row>
    <row r="723" spans="9:9" ht="12.75" customHeight="1">
      <c r="I723" s="5"/>
    </row>
    <row r="724" spans="9:9" ht="12.75" customHeight="1">
      <c r="I724" s="5"/>
    </row>
    <row r="725" spans="9:9" ht="12.75" customHeight="1">
      <c r="I725" s="5"/>
    </row>
    <row r="726" spans="9:9" ht="12.75" customHeight="1">
      <c r="I726" s="5"/>
    </row>
    <row r="727" spans="9:9" ht="12.75" customHeight="1">
      <c r="I727" s="5"/>
    </row>
    <row r="728" spans="9:9" ht="12.75" customHeight="1">
      <c r="I728" s="5"/>
    </row>
    <row r="729" spans="9:9" ht="12.75" customHeight="1">
      <c r="I729" s="5"/>
    </row>
    <row r="730" spans="9:9" ht="12.75" customHeight="1">
      <c r="I730" s="5"/>
    </row>
    <row r="731" spans="9:9" ht="12.75" customHeight="1">
      <c r="I731" s="5"/>
    </row>
    <row r="732" spans="9:9" ht="12.75" customHeight="1">
      <c r="I732" s="5"/>
    </row>
    <row r="733" spans="9:9" ht="12.75" customHeight="1">
      <c r="I733" s="5"/>
    </row>
    <row r="734" spans="9:9" ht="12.75" customHeight="1">
      <c r="I734" s="5"/>
    </row>
    <row r="735" spans="9:9" ht="12.75" customHeight="1">
      <c r="I735" s="5"/>
    </row>
    <row r="736" spans="9:9" ht="12.75" customHeight="1">
      <c r="I736" s="5"/>
    </row>
    <row r="737" spans="9:9" ht="12.75" customHeight="1">
      <c r="I737" s="5"/>
    </row>
    <row r="738" spans="9:9" ht="12.75" customHeight="1">
      <c r="I738" s="5"/>
    </row>
    <row r="739" spans="9:9" ht="12.75" customHeight="1">
      <c r="I739" s="5"/>
    </row>
    <row r="740" spans="9:9" ht="12.75" customHeight="1">
      <c r="I740" s="5"/>
    </row>
    <row r="741" spans="9:9" ht="12.75" customHeight="1">
      <c r="I741" s="5"/>
    </row>
    <row r="742" spans="9:9" ht="12.75" customHeight="1">
      <c r="I742" s="5"/>
    </row>
    <row r="743" spans="9:9" ht="12.75" customHeight="1">
      <c r="I743" s="5"/>
    </row>
    <row r="744" spans="9:9" ht="12.75" customHeight="1">
      <c r="I744" s="5"/>
    </row>
    <row r="745" spans="9:9" ht="12.75" customHeight="1">
      <c r="I745" s="5"/>
    </row>
    <row r="746" spans="9:9" ht="12.75" customHeight="1">
      <c r="I746" s="5"/>
    </row>
    <row r="747" spans="9:9" ht="12.75" customHeight="1">
      <c r="I747" s="5"/>
    </row>
    <row r="748" spans="9:9" ht="12.75" customHeight="1">
      <c r="I748" s="5"/>
    </row>
    <row r="749" spans="9:9" ht="12.75" customHeight="1">
      <c r="I749" s="5"/>
    </row>
    <row r="750" spans="9:9" ht="12.75" customHeight="1">
      <c r="I750" s="5"/>
    </row>
    <row r="751" spans="9:9" ht="12.75" customHeight="1">
      <c r="I751" s="5"/>
    </row>
    <row r="752" spans="9:9" ht="12.75" customHeight="1">
      <c r="I752" s="5"/>
    </row>
    <row r="753" spans="9:9" ht="12.75" customHeight="1">
      <c r="I753" s="5"/>
    </row>
    <row r="754" spans="9:9" ht="12.75" customHeight="1">
      <c r="I754" s="5"/>
    </row>
    <row r="755" spans="9:9" ht="12.75" customHeight="1">
      <c r="I755" s="5"/>
    </row>
    <row r="756" spans="9:9" ht="12.75" customHeight="1">
      <c r="I756" s="5"/>
    </row>
    <row r="757" spans="9:9" ht="12.75" customHeight="1">
      <c r="I757" s="5"/>
    </row>
    <row r="758" spans="9:9" ht="12.75" customHeight="1">
      <c r="I758" s="5"/>
    </row>
    <row r="759" spans="9:9" ht="12.75" customHeight="1">
      <c r="I759" s="5"/>
    </row>
    <row r="760" spans="9:9" ht="12.75" customHeight="1">
      <c r="I760" s="5"/>
    </row>
    <row r="761" spans="9:9" ht="12.75" customHeight="1">
      <c r="I761" s="5"/>
    </row>
    <row r="762" spans="9:9" ht="12.75" customHeight="1">
      <c r="I762" s="5"/>
    </row>
    <row r="763" spans="9:9" ht="12.75" customHeight="1">
      <c r="I763" s="5"/>
    </row>
    <row r="764" spans="9:9" ht="12.75" customHeight="1">
      <c r="I764" s="5"/>
    </row>
    <row r="765" spans="9:9" ht="12.75" customHeight="1">
      <c r="I765" s="5"/>
    </row>
    <row r="766" spans="9:9" ht="12.75" customHeight="1">
      <c r="I766" s="5"/>
    </row>
    <row r="767" spans="9:9" ht="12.75" customHeight="1">
      <c r="I767" s="5"/>
    </row>
    <row r="768" spans="9:9" ht="12.75" customHeight="1">
      <c r="I768" s="5"/>
    </row>
    <row r="769" spans="9:9" ht="12.75" customHeight="1">
      <c r="I769" s="5"/>
    </row>
    <row r="770" spans="9:9" ht="12.75" customHeight="1">
      <c r="I770" s="5"/>
    </row>
    <row r="771" spans="9:9" ht="12.75" customHeight="1">
      <c r="I771" s="5"/>
    </row>
    <row r="772" spans="9:9" ht="12.75" customHeight="1">
      <c r="I772" s="5"/>
    </row>
    <row r="773" spans="9:9" ht="12.75" customHeight="1">
      <c r="I773" s="5"/>
    </row>
    <row r="774" spans="9:9" ht="12.75" customHeight="1">
      <c r="I774" s="5"/>
    </row>
    <row r="775" spans="9:9" ht="12.75" customHeight="1">
      <c r="I775" s="5"/>
    </row>
    <row r="776" spans="9:9" ht="12.75" customHeight="1">
      <c r="I776" s="5"/>
    </row>
    <row r="777" spans="9:9" ht="12.75" customHeight="1">
      <c r="I777" s="5"/>
    </row>
    <row r="778" spans="9:9" ht="12.75" customHeight="1">
      <c r="I778" s="5"/>
    </row>
    <row r="779" spans="9:9" ht="12.75" customHeight="1">
      <c r="I779" s="5"/>
    </row>
    <row r="780" spans="9:9" ht="12.75" customHeight="1">
      <c r="I780" s="5"/>
    </row>
    <row r="781" spans="9:9" ht="12.75" customHeight="1">
      <c r="I781" s="5"/>
    </row>
    <row r="782" spans="9:9" ht="12.75" customHeight="1">
      <c r="I782" s="5"/>
    </row>
    <row r="783" spans="9:9" ht="12.75" customHeight="1">
      <c r="I783" s="5"/>
    </row>
    <row r="784" spans="9:9" ht="12.75" customHeight="1">
      <c r="I784" s="5"/>
    </row>
    <row r="785" spans="9:9" ht="12.75" customHeight="1">
      <c r="I785" s="5"/>
    </row>
    <row r="786" spans="9:9" ht="12.75" customHeight="1">
      <c r="I786" s="5"/>
    </row>
    <row r="787" spans="9:9" ht="12.75" customHeight="1">
      <c r="I787" s="5"/>
    </row>
    <row r="788" spans="9:9" ht="12.75" customHeight="1">
      <c r="I788" s="5"/>
    </row>
    <row r="789" spans="9:9" ht="12.75" customHeight="1">
      <c r="I789" s="5"/>
    </row>
    <row r="790" spans="9:9" ht="12.75" customHeight="1">
      <c r="I790" s="5"/>
    </row>
    <row r="791" spans="9:9" ht="12.75" customHeight="1">
      <c r="I791" s="5"/>
    </row>
    <row r="792" spans="9:9" ht="12.75" customHeight="1">
      <c r="I792" s="5"/>
    </row>
    <row r="793" spans="9:9" ht="12.75" customHeight="1">
      <c r="I793" s="5"/>
    </row>
    <row r="794" spans="9:9" ht="12.75" customHeight="1">
      <c r="I794" s="5"/>
    </row>
    <row r="795" spans="9:9" ht="12.75" customHeight="1">
      <c r="I795" s="5"/>
    </row>
    <row r="796" spans="9:9" ht="12.75" customHeight="1">
      <c r="I796" s="5"/>
    </row>
    <row r="797" spans="9:9" ht="12.75" customHeight="1">
      <c r="I797" s="5"/>
    </row>
    <row r="798" spans="9:9" ht="12.75" customHeight="1">
      <c r="I798" s="5"/>
    </row>
    <row r="799" spans="9:9" ht="12.75" customHeight="1">
      <c r="I799" s="5"/>
    </row>
    <row r="800" spans="9:9" ht="12.75" customHeight="1">
      <c r="I800" s="5"/>
    </row>
    <row r="801" spans="9:9" ht="12.75" customHeight="1">
      <c r="I801" s="5"/>
    </row>
    <row r="802" spans="9:9" ht="12.75" customHeight="1">
      <c r="I802" s="5"/>
    </row>
    <row r="803" spans="9:9" ht="12.75" customHeight="1">
      <c r="I803" s="5"/>
    </row>
    <row r="804" spans="9:9" ht="12.75" customHeight="1">
      <c r="I804" s="5"/>
    </row>
    <row r="805" spans="9:9" ht="12.75" customHeight="1">
      <c r="I805" s="5"/>
    </row>
    <row r="806" spans="9:9" ht="12.75" customHeight="1">
      <c r="I806" s="5"/>
    </row>
    <row r="807" spans="9:9" ht="12.75" customHeight="1">
      <c r="I807" s="5"/>
    </row>
    <row r="808" spans="9:9" ht="12.75" customHeight="1">
      <c r="I808" s="5"/>
    </row>
    <row r="809" spans="9:9" ht="12.75" customHeight="1">
      <c r="I809" s="5"/>
    </row>
    <row r="810" spans="9:9" ht="12.75" customHeight="1">
      <c r="I810" s="5"/>
    </row>
    <row r="811" spans="9:9" ht="12.75" customHeight="1">
      <c r="I811" s="5"/>
    </row>
    <row r="812" spans="9:9" ht="12.75" customHeight="1">
      <c r="I812" s="5"/>
    </row>
    <row r="813" spans="9:9" ht="12.75" customHeight="1">
      <c r="I813" s="5"/>
    </row>
    <row r="814" spans="9:9" ht="12.75" customHeight="1">
      <c r="I814" s="5"/>
    </row>
    <row r="815" spans="9:9" ht="12.75" customHeight="1">
      <c r="I815" s="5"/>
    </row>
    <row r="816" spans="9:9" ht="12.75" customHeight="1">
      <c r="I816" s="5"/>
    </row>
    <row r="817" spans="9:9" ht="12.75" customHeight="1">
      <c r="I817" s="5"/>
    </row>
    <row r="818" spans="9:9" ht="12.75" customHeight="1">
      <c r="I818" s="5"/>
    </row>
    <row r="819" spans="9:9" ht="12.75" customHeight="1">
      <c r="I819" s="5"/>
    </row>
    <row r="820" spans="9:9" ht="12.75" customHeight="1">
      <c r="I820" s="5"/>
    </row>
    <row r="821" spans="9:9" ht="12.75" customHeight="1">
      <c r="I821" s="5"/>
    </row>
    <row r="822" spans="9:9" ht="12.75" customHeight="1">
      <c r="I822" s="5"/>
    </row>
    <row r="823" spans="9:9" ht="12.75" customHeight="1">
      <c r="I823" s="5"/>
    </row>
    <row r="824" spans="9:9" ht="12.75" customHeight="1">
      <c r="I824" s="5"/>
    </row>
    <row r="825" spans="9:9" ht="12.75" customHeight="1">
      <c r="I825" s="5"/>
    </row>
    <row r="826" spans="9:9" ht="12.75" customHeight="1">
      <c r="I826" s="5"/>
    </row>
    <row r="827" spans="9:9" ht="12.75" customHeight="1">
      <c r="I827" s="5"/>
    </row>
    <row r="828" spans="9:9" ht="12.75" customHeight="1">
      <c r="I828" s="5"/>
    </row>
    <row r="829" spans="9:9" ht="12.75" customHeight="1">
      <c r="I829" s="5"/>
    </row>
    <row r="830" spans="9:9" ht="12.75" customHeight="1">
      <c r="I830" s="5"/>
    </row>
    <row r="831" spans="9:9" ht="12.75" customHeight="1">
      <c r="I831" s="5"/>
    </row>
    <row r="832" spans="9:9" ht="12.75" customHeight="1">
      <c r="I832" s="5"/>
    </row>
    <row r="833" spans="9:9" ht="12.75" customHeight="1">
      <c r="I833" s="5"/>
    </row>
    <row r="834" spans="9:9" ht="12.75" customHeight="1">
      <c r="I834" s="5"/>
    </row>
    <row r="835" spans="9:9" ht="12.75" customHeight="1">
      <c r="I835" s="5"/>
    </row>
    <row r="836" spans="9:9" ht="12.75" customHeight="1">
      <c r="I836" s="5"/>
    </row>
    <row r="837" spans="9:9" ht="12.75" customHeight="1">
      <c r="I837" s="5"/>
    </row>
    <row r="838" spans="9:9" ht="12.75" customHeight="1">
      <c r="I838" s="5"/>
    </row>
    <row r="839" spans="9:9" ht="12.75" customHeight="1">
      <c r="I839" s="5"/>
    </row>
    <row r="840" spans="9:9" ht="12.75" customHeight="1">
      <c r="I840" s="5"/>
    </row>
    <row r="841" spans="9:9" ht="12.75" customHeight="1">
      <c r="I841" s="5"/>
    </row>
    <row r="842" spans="9:9" ht="12.75" customHeight="1">
      <c r="I842" s="5"/>
    </row>
    <row r="843" spans="9:9" ht="12.75" customHeight="1">
      <c r="I843" s="5"/>
    </row>
    <row r="844" spans="9:9" ht="12.75" customHeight="1">
      <c r="I844" s="5"/>
    </row>
    <row r="845" spans="9:9" ht="12.75" customHeight="1">
      <c r="I845" s="5"/>
    </row>
    <row r="846" spans="9:9" ht="12.75" customHeight="1">
      <c r="I846" s="5"/>
    </row>
    <row r="847" spans="9:9" ht="12.75" customHeight="1">
      <c r="I847" s="5"/>
    </row>
    <row r="848" spans="9:9" ht="12.75" customHeight="1">
      <c r="I848" s="5"/>
    </row>
    <row r="849" spans="9:9" ht="12.75" customHeight="1">
      <c r="I849" s="5"/>
    </row>
    <row r="850" spans="9:9" ht="12.75" customHeight="1">
      <c r="I850" s="5"/>
    </row>
    <row r="851" spans="9:9" ht="12.75" customHeight="1">
      <c r="I851" s="5"/>
    </row>
    <row r="852" spans="9:9" ht="12.75" customHeight="1">
      <c r="I852" s="5"/>
    </row>
    <row r="853" spans="9:9" ht="12.75" customHeight="1">
      <c r="I853" s="5"/>
    </row>
    <row r="854" spans="9:9" ht="12.75" customHeight="1">
      <c r="I854" s="5"/>
    </row>
    <row r="855" spans="9:9" ht="12.75" customHeight="1">
      <c r="I855" s="5"/>
    </row>
    <row r="856" spans="9:9" ht="12.75" customHeight="1">
      <c r="I856" s="5"/>
    </row>
    <row r="857" spans="9:9" ht="12.75" customHeight="1">
      <c r="I857" s="5"/>
    </row>
    <row r="858" spans="9:9" ht="12.75" customHeight="1">
      <c r="I858" s="5"/>
    </row>
    <row r="859" spans="9:9" ht="12.75" customHeight="1">
      <c r="I859" s="5"/>
    </row>
    <row r="860" spans="9:9" ht="12.75" customHeight="1">
      <c r="I860" s="5"/>
    </row>
    <row r="861" spans="9:9" ht="12.75" customHeight="1">
      <c r="I861" s="5"/>
    </row>
    <row r="862" spans="9:9" ht="12.75" customHeight="1">
      <c r="I862" s="5"/>
    </row>
    <row r="863" spans="9:9" ht="12.75" customHeight="1">
      <c r="I863" s="5"/>
    </row>
    <row r="864" spans="9:9" ht="12.75" customHeight="1">
      <c r="I864" s="5"/>
    </row>
    <row r="865" spans="9:9" ht="12.75" customHeight="1">
      <c r="I865" s="5"/>
    </row>
    <row r="866" spans="9:9" ht="12.75" customHeight="1">
      <c r="I866" s="5"/>
    </row>
    <row r="867" spans="9:9" ht="12.75" customHeight="1">
      <c r="I867" s="5"/>
    </row>
    <row r="868" spans="9:9" ht="12.75" customHeight="1">
      <c r="I868" s="5"/>
    </row>
    <row r="869" spans="9:9" ht="12.75" customHeight="1">
      <c r="I869" s="5"/>
    </row>
    <row r="870" spans="9:9" ht="12.75" customHeight="1">
      <c r="I870" s="5"/>
    </row>
    <row r="871" spans="9:9" ht="12.75" customHeight="1">
      <c r="I871" s="5"/>
    </row>
    <row r="872" spans="9:9" ht="12.75" customHeight="1">
      <c r="I872" s="5"/>
    </row>
    <row r="873" spans="9:9" ht="12.75" customHeight="1">
      <c r="I873" s="5"/>
    </row>
    <row r="874" spans="9:9" ht="12.75" customHeight="1">
      <c r="I874" s="5"/>
    </row>
    <row r="875" spans="9:9" ht="12.75" customHeight="1">
      <c r="I875" s="5"/>
    </row>
    <row r="876" spans="9:9" ht="12.75" customHeight="1">
      <c r="I876" s="5"/>
    </row>
    <row r="877" spans="9:9" ht="12.75" customHeight="1">
      <c r="I877" s="5"/>
    </row>
    <row r="878" spans="9:9" ht="12.75" customHeight="1">
      <c r="I878" s="5"/>
    </row>
    <row r="879" spans="9:9" ht="12.75" customHeight="1">
      <c r="I879" s="5"/>
    </row>
    <row r="880" spans="9:9" ht="12.75" customHeight="1">
      <c r="I880" s="5"/>
    </row>
    <row r="881" spans="9:9" ht="12.75" customHeight="1">
      <c r="I881" s="5"/>
    </row>
    <row r="882" spans="9:9" ht="12.75" customHeight="1">
      <c r="I882" s="5"/>
    </row>
    <row r="883" spans="9:9" ht="12.75" customHeight="1">
      <c r="I883" s="5"/>
    </row>
    <row r="884" spans="9:9" ht="12.75" customHeight="1">
      <c r="I884" s="5"/>
    </row>
    <row r="885" spans="9:9" ht="12.75" customHeight="1">
      <c r="I885" s="5"/>
    </row>
    <row r="886" spans="9:9" ht="12.75" customHeight="1">
      <c r="I886" s="5"/>
    </row>
    <row r="887" spans="9:9" ht="12.75" customHeight="1">
      <c r="I887" s="5"/>
    </row>
    <row r="888" spans="9:9" ht="12.75" customHeight="1">
      <c r="I888" s="5"/>
    </row>
    <row r="889" spans="9:9" ht="12.75" customHeight="1">
      <c r="I889" s="5"/>
    </row>
    <row r="890" spans="9:9" ht="12.75" customHeight="1">
      <c r="I890" s="5"/>
    </row>
    <row r="891" spans="9:9" ht="12.75" customHeight="1">
      <c r="I891" s="5"/>
    </row>
    <row r="892" spans="9:9" ht="12.75" customHeight="1">
      <c r="I892" s="5"/>
    </row>
    <row r="893" spans="9:9" ht="12.75" customHeight="1">
      <c r="I893" s="5"/>
    </row>
    <row r="894" spans="9:9" ht="12.75" customHeight="1">
      <c r="I894" s="5"/>
    </row>
    <row r="895" spans="9:9" ht="12.75" customHeight="1">
      <c r="I895" s="5"/>
    </row>
    <row r="896" spans="9:9" ht="12.75" customHeight="1">
      <c r="I896" s="5"/>
    </row>
    <row r="897" spans="9:9" ht="12.75" customHeight="1">
      <c r="I897" s="5"/>
    </row>
    <row r="898" spans="9:9" ht="12.75" customHeight="1">
      <c r="I898" s="5"/>
    </row>
    <row r="899" spans="9:9" ht="12.75" customHeight="1">
      <c r="I899" s="5"/>
    </row>
    <row r="900" spans="9:9" ht="12.75" customHeight="1">
      <c r="I900" s="5"/>
    </row>
    <row r="901" spans="9:9" ht="12.75" customHeight="1">
      <c r="I901" s="5"/>
    </row>
    <row r="902" spans="9:9" ht="12.75" customHeight="1">
      <c r="I902" s="5"/>
    </row>
    <row r="903" spans="9:9" ht="12.75" customHeight="1">
      <c r="I903" s="5"/>
    </row>
    <row r="904" spans="9:9" ht="12.75" customHeight="1">
      <c r="I904" s="5"/>
    </row>
    <row r="905" spans="9:9" ht="12.75" customHeight="1">
      <c r="I905" s="5"/>
    </row>
    <row r="906" spans="9:9" ht="12.75" customHeight="1">
      <c r="I906" s="5"/>
    </row>
    <row r="907" spans="9:9" ht="12.75" customHeight="1">
      <c r="I907" s="5"/>
    </row>
    <row r="908" spans="9:9" ht="12.75" customHeight="1">
      <c r="I908" s="5"/>
    </row>
    <row r="909" spans="9:9" ht="12.75" customHeight="1">
      <c r="I909" s="5"/>
    </row>
    <row r="910" spans="9:9" ht="12.75" customHeight="1">
      <c r="I910" s="5"/>
    </row>
    <row r="911" spans="9:9" ht="12.75" customHeight="1">
      <c r="I911" s="5"/>
    </row>
    <row r="912" spans="9:9" ht="12.75" customHeight="1">
      <c r="I912" s="5"/>
    </row>
    <row r="913" spans="9:9" ht="12.75" customHeight="1">
      <c r="I913" s="5"/>
    </row>
    <row r="914" spans="9:9" ht="12.75" customHeight="1">
      <c r="I914" s="5"/>
    </row>
    <row r="915" spans="9:9" ht="12.75" customHeight="1">
      <c r="I915" s="5"/>
    </row>
    <row r="916" spans="9:9" ht="12.75" customHeight="1">
      <c r="I916" s="5"/>
    </row>
    <row r="917" spans="9:9" ht="12.75" customHeight="1">
      <c r="I917" s="5"/>
    </row>
    <row r="918" spans="9:9" ht="12.75" customHeight="1">
      <c r="I918" s="5"/>
    </row>
    <row r="919" spans="9:9" ht="12.75" customHeight="1">
      <c r="I919" s="5"/>
    </row>
    <row r="920" spans="9:9" ht="12.75" customHeight="1">
      <c r="I920" s="5"/>
    </row>
    <row r="921" spans="9:9" ht="12.75" customHeight="1">
      <c r="I921" s="5"/>
    </row>
    <row r="922" spans="9:9" ht="12.75" customHeight="1">
      <c r="I922" s="5"/>
    </row>
    <row r="923" spans="9:9" ht="12.75" customHeight="1">
      <c r="I923" s="5"/>
    </row>
    <row r="924" spans="9:9" ht="12.75" customHeight="1">
      <c r="I924" s="5"/>
    </row>
    <row r="925" spans="9:9" ht="12.75" customHeight="1">
      <c r="I925" s="5"/>
    </row>
    <row r="926" spans="9:9" ht="12.75" customHeight="1">
      <c r="I926" s="5"/>
    </row>
    <row r="927" spans="9:9" ht="12.75" customHeight="1">
      <c r="I927" s="5"/>
    </row>
    <row r="928" spans="9:9" ht="12.75" customHeight="1">
      <c r="I928" s="5"/>
    </row>
    <row r="929" spans="9:9" ht="12.75" customHeight="1">
      <c r="I929" s="5"/>
    </row>
    <row r="930" spans="9:9" ht="12.75" customHeight="1">
      <c r="I930" s="5"/>
    </row>
    <row r="931" spans="9:9" ht="12.75" customHeight="1">
      <c r="I931" s="5"/>
    </row>
    <row r="932" spans="9:9" ht="12.75" customHeight="1">
      <c r="I932" s="5"/>
    </row>
    <row r="933" spans="9:9" ht="12.75" customHeight="1">
      <c r="I933" s="5"/>
    </row>
    <row r="934" spans="9:9" ht="12.75" customHeight="1">
      <c r="I934" s="5"/>
    </row>
    <row r="935" spans="9:9" ht="12.75" customHeight="1">
      <c r="I935" s="5"/>
    </row>
    <row r="936" spans="9:9" ht="12.75" customHeight="1">
      <c r="I936" s="5"/>
    </row>
    <row r="937" spans="9:9" ht="12.75" customHeight="1">
      <c r="I937" s="5"/>
    </row>
    <row r="938" spans="9:9" ht="12.75" customHeight="1">
      <c r="I938" s="5"/>
    </row>
    <row r="939" spans="9:9" ht="12.75" customHeight="1">
      <c r="I939" s="5"/>
    </row>
    <row r="940" spans="9:9" ht="12.75" customHeight="1">
      <c r="I940" s="5"/>
    </row>
    <row r="941" spans="9:9" ht="12.75" customHeight="1">
      <c r="I941" s="5"/>
    </row>
    <row r="942" spans="9:9" ht="12.75" customHeight="1">
      <c r="I942" s="5"/>
    </row>
    <row r="943" spans="9:9" ht="12.75" customHeight="1">
      <c r="I943" s="5"/>
    </row>
    <row r="944" spans="9:9" ht="12.75" customHeight="1">
      <c r="I944" s="5"/>
    </row>
    <row r="945" spans="9:9" ht="12.75" customHeight="1">
      <c r="I945" s="5"/>
    </row>
    <row r="946" spans="9:9" ht="12.75" customHeight="1">
      <c r="I946" s="5"/>
    </row>
    <row r="947" spans="9:9" ht="12.75" customHeight="1">
      <c r="I947" s="5"/>
    </row>
    <row r="948" spans="9:9" ht="12.75" customHeight="1">
      <c r="I948" s="5"/>
    </row>
    <row r="949" spans="9:9" ht="12.75" customHeight="1">
      <c r="I949" s="5"/>
    </row>
    <row r="950" spans="9:9" ht="12.75" customHeight="1">
      <c r="I950" s="5"/>
    </row>
    <row r="951" spans="9:9" ht="12.75" customHeight="1">
      <c r="I951" s="5"/>
    </row>
    <row r="952" spans="9:9" ht="12.75" customHeight="1">
      <c r="I952" s="5"/>
    </row>
    <row r="953" spans="9:9" ht="12.75" customHeight="1">
      <c r="I953" s="5"/>
    </row>
    <row r="954" spans="9:9" ht="12.75" customHeight="1">
      <c r="I954" s="5"/>
    </row>
    <row r="955" spans="9:9" ht="12.75" customHeight="1">
      <c r="I955" s="5"/>
    </row>
    <row r="956" spans="9:9" ht="12.75" customHeight="1">
      <c r="I956" s="5"/>
    </row>
    <row r="957" spans="9:9" ht="12.75" customHeight="1">
      <c r="I957" s="5"/>
    </row>
    <row r="958" spans="9:9" ht="12.75" customHeight="1">
      <c r="I958" s="5"/>
    </row>
    <row r="959" spans="9:9" ht="12.75" customHeight="1">
      <c r="I959" s="5"/>
    </row>
    <row r="960" spans="9:9" ht="12.75" customHeight="1">
      <c r="I960" s="5"/>
    </row>
    <row r="961" spans="9:9" ht="12.75" customHeight="1">
      <c r="I961" s="5"/>
    </row>
    <row r="962" spans="9:9" ht="12.75" customHeight="1">
      <c r="I962" s="5"/>
    </row>
    <row r="963" spans="9:9" ht="12.75" customHeight="1">
      <c r="I963" s="5"/>
    </row>
    <row r="964" spans="9:9" ht="12.75" customHeight="1">
      <c r="I964" s="5"/>
    </row>
    <row r="965" spans="9:9" ht="12.75" customHeight="1">
      <c r="I965" s="5"/>
    </row>
    <row r="966" spans="9:9" ht="12.75" customHeight="1">
      <c r="I966" s="5"/>
    </row>
    <row r="967" spans="9:9" ht="12.75" customHeight="1">
      <c r="I967" s="5"/>
    </row>
    <row r="968" spans="9:9" ht="12.75" customHeight="1">
      <c r="I968" s="5"/>
    </row>
    <row r="969" spans="9:9" ht="12.75" customHeight="1">
      <c r="I969" s="5"/>
    </row>
    <row r="970" spans="9:9" ht="12.75" customHeight="1">
      <c r="I970" s="5"/>
    </row>
    <row r="971" spans="9:9" ht="12.75" customHeight="1">
      <c r="I971" s="5"/>
    </row>
    <row r="972" spans="9:9" ht="12.75" customHeight="1">
      <c r="I972" s="5"/>
    </row>
    <row r="973" spans="9:9" ht="12.75" customHeight="1">
      <c r="I973" s="5"/>
    </row>
    <row r="974" spans="9:9" ht="12.75" customHeight="1">
      <c r="I974" s="5"/>
    </row>
    <row r="975" spans="9:9" ht="12.75" customHeight="1">
      <c r="I975" s="5"/>
    </row>
    <row r="976" spans="9:9" ht="12.75" customHeight="1">
      <c r="I976" s="5"/>
    </row>
    <row r="977" spans="9:9" ht="12.75" customHeight="1">
      <c r="I977" s="5"/>
    </row>
    <row r="978" spans="9:9" ht="12.75" customHeight="1">
      <c r="I978" s="5"/>
    </row>
    <row r="979" spans="9:9" ht="12.75" customHeight="1">
      <c r="I979" s="5"/>
    </row>
    <row r="980" spans="9:9" ht="12.75" customHeight="1">
      <c r="I980" s="5"/>
    </row>
    <row r="981" spans="9:9" ht="12.75" customHeight="1">
      <c r="I981" s="5"/>
    </row>
    <row r="982" spans="9:9" ht="12.75" customHeight="1">
      <c r="I982" s="5"/>
    </row>
    <row r="983" spans="9:9" ht="12.75" customHeight="1">
      <c r="I983" s="5"/>
    </row>
    <row r="984" spans="9:9" ht="12.75" customHeight="1">
      <c r="I984" s="5"/>
    </row>
    <row r="985" spans="9:9" ht="12.75" customHeight="1">
      <c r="I985" s="5"/>
    </row>
    <row r="986" spans="9:9" ht="12.75" customHeight="1">
      <c r="I986" s="5"/>
    </row>
    <row r="987" spans="9:9" ht="12.75" customHeight="1">
      <c r="I987" s="5"/>
    </row>
    <row r="988" spans="9:9" ht="12.75" customHeight="1">
      <c r="I988" s="5"/>
    </row>
    <row r="989" spans="9:9" ht="12.75" customHeight="1">
      <c r="I989" s="5"/>
    </row>
    <row r="990" spans="9:9" ht="12.75" customHeight="1">
      <c r="I990" s="5"/>
    </row>
    <row r="991" spans="9:9" ht="12.75" customHeight="1">
      <c r="I991" s="5"/>
    </row>
    <row r="992" spans="9:9" ht="12.75" customHeight="1">
      <c r="I992" s="5"/>
    </row>
    <row r="993" spans="9:9" ht="12.75" customHeight="1">
      <c r="I993" s="5"/>
    </row>
    <row r="994" spans="9:9" ht="12.75" customHeight="1">
      <c r="I994" s="5"/>
    </row>
    <row r="995" spans="9:9" ht="12.75" customHeight="1">
      <c r="I995" s="5"/>
    </row>
    <row r="996" spans="9:9" ht="12.75" customHeight="1">
      <c r="I996" s="5"/>
    </row>
    <row r="997" spans="9:9" ht="12.75" customHeight="1">
      <c r="I997" s="5"/>
    </row>
    <row r="998" spans="9:9" ht="12.75" customHeight="1">
      <c r="I998" s="5"/>
    </row>
    <row r="999" spans="9:9" ht="12.75" customHeight="1">
      <c r="I999" s="5"/>
    </row>
    <row r="1000" spans="9:9" ht="12.75" customHeight="1">
      <c r="I1000" s="5"/>
    </row>
    <row r="1001" spans="9:9" ht="12.75" customHeight="1">
      <c r="I1001" s="5"/>
    </row>
  </sheetData>
  <mergeCells count="4">
    <mergeCell ref="A1:E1"/>
    <mergeCell ref="F1:H1"/>
    <mergeCell ref="I1:I2"/>
    <mergeCell ref="J1:J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30.7109375" customWidth="1"/>
    <col min="3" max="3" width="56.7109375" customWidth="1"/>
    <col min="4" max="4" width="66.7109375" customWidth="1"/>
    <col min="5" max="6" width="36.7109375" customWidth="1"/>
  </cols>
  <sheetData>
    <row r="1" spans="1:26" ht="15.75">
      <c r="A1" s="24" t="s">
        <v>47</v>
      </c>
      <c r="B1" s="30" t="s">
        <v>273</v>
      </c>
      <c r="C1" s="30" t="s">
        <v>274</v>
      </c>
      <c r="D1" s="24" t="s">
        <v>275</v>
      </c>
      <c r="E1" s="31" t="s">
        <v>276</v>
      </c>
      <c r="F1" s="31" t="s">
        <v>277</v>
      </c>
    </row>
    <row r="2" spans="1:26" ht="31.5">
      <c r="A2" s="26" t="s">
        <v>55</v>
      </c>
      <c r="B2" s="24" t="str">
        <f t="shared" ref="B2:B47" si="0">VLOOKUP(A2,ProcessDefinitionsTab,2, FALSE)</f>
        <v>Enterprise-Wide Management</v>
      </c>
      <c r="C2" s="10" t="str">
        <f t="shared" ref="C2:C47" si="1">VLOOKUP(A2,ProcessDefinitionsTab,3,FALSE)</f>
        <v xml:space="preserve">General requirements for enterprise-wide management that are applicable to all processes identified in the PCTF </v>
      </c>
      <c r="D2" s="32"/>
      <c r="E2" s="33"/>
      <c r="F2" s="33"/>
    </row>
    <row r="3" spans="1:26" ht="31.5">
      <c r="A3" s="26" t="s">
        <v>58</v>
      </c>
      <c r="B3" s="24" t="str">
        <f t="shared" si="0"/>
        <v>Identity Domain General</v>
      </c>
      <c r="C3" s="34" t="str">
        <f t="shared" si="1"/>
        <v>General requirements for the identity domain atomic processes</v>
      </c>
      <c r="D3" s="32"/>
      <c r="E3" s="33"/>
      <c r="F3" s="33"/>
    </row>
    <row r="4" spans="1:26" ht="47.25">
      <c r="A4" s="28" t="s">
        <v>62</v>
      </c>
      <c r="B4" s="24" t="str">
        <f t="shared" si="0"/>
        <v>Identity Information Determination</v>
      </c>
      <c r="C4" s="34" t="str">
        <f t="shared" si="1"/>
        <v>Identity Information Determination is the process of determining the identity context, the identity information requirements, and the identifier.</v>
      </c>
      <c r="D4" s="34"/>
      <c r="E4" s="33"/>
      <c r="F4" s="33"/>
    </row>
    <row r="5" spans="1:26" ht="47.25">
      <c r="A5" s="28" t="s">
        <v>69</v>
      </c>
      <c r="B5" s="24" t="str">
        <f t="shared" si="0"/>
        <v>Identity Evidence Determination</v>
      </c>
      <c r="C5" s="34" t="str">
        <f t="shared" si="1"/>
        <v>Identity Evidence Determination is the process of determining the acceptable evidence of identity (whether physical or electronic).</v>
      </c>
      <c r="D5" s="34"/>
      <c r="E5" s="33"/>
      <c r="F5" s="33"/>
    </row>
    <row r="6" spans="1:26" ht="47.25">
      <c r="A6" s="28" t="s">
        <v>76</v>
      </c>
      <c r="B6" s="24" t="str">
        <f t="shared" si="0"/>
        <v>Identity Evidence Acceptance</v>
      </c>
      <c r="C6" s="34" t="str">
        <f t="shared" si="1"/>
        <v>Identity Evidence Acceptance is the process of confirming that the evidence of identity presented (whether physical or electronic) is acceptable.</v>
      </c>
      <c r="D6" s="34"/>
      <c r="E6" s="33"/>
      <c r="F6" s="33"/>
      <c r="G6" s="1"/>
      <c r="H6" s="1"/>
      <c r="I6" s="1"/>
      <c r="J6" s="1"/>
      <c r="K6" s="1"/>
      <c r="L6" s="1"/>
      <c r="M6" s="1"/>
      <c r="N6" s="1"/>
      <c r="O6" s="1"/>
      <c r="P6" s="1"/>
      <c r="Q6" s="1"/>
      <c r="R6" s="1"/>
      <c r="S6" s="1"/>
      <c r="T6" s="1"/>
      <c r="U6" s="1"/>
      <c r="V6" s="1"/>
      <c r="W6" s="1"/>
      <c r="X6" s="1"/>
      <c r="Y6" s="1"/>
      <c r="Z6" s="1"/>
    </row>
    <row r="7" spans="1:26" ht="47.25">
      <c r="A7" s="28" t="s">
        <v>81</v>
      </c>
      <c r="B7" s="24" t="str">
        <f t="shared" si="0"/>
        <v>Identity Information Validation</v>
      </c>
      <c r="C7" s="34" t="str">
        <f t="shared" si="1"/>
        <v xml:space="preserve">Identity Information Validation is the process of confirming the accuracy of identity information about a Subject as established by the Issuer. </v>
      </c>
      <c r="D7" s="34"/>
      <c r="E7" s="33"/>
      <c r="F7" s="33"/>
      <c r="G7" s="1"/>
      <c r="H7" s="1"/>
      <c r="I7" s="1"/>
      <c r="J7" s="1"/>
      <c r="K7" s="1"/>
      <c r="L7" s="1"/>
      <c r="M7" s="1"/>
      <c r="N7" s="1"/>
      <c r="O7" s="1"/>
      <c r="P7" s="1"/>
      <c r="Q7" s="1"/>
      <c r="R7" s="1"/>
      <c r="S7" s="1"/>
      <c r="T7" s="1"/>
      <c r="U7" s="1"/>
      <c r="V7" s="1"/>
      <c r="W7" s="1"/>
      <c r="X7" s="1"/>
      <c r="Y7" s="1"/>
      <c r="Z7" s="1"/>
    </row>
    <row r="8" spans="1:26" ht="47.25">
      <c r="A8" s="28" t="s">
        <v>87</v>
      </c>
      <c r="B8" s="24" t="str">
        <f t="shared" si="0"/>
        <v>Identity Resolution</v>
      </c>
      <c r="C8" s="34" t="str">
        <f t="shared" si="1"/>
        <v xml:space="preserve">Identity Resolution is the process of establishing the uniqueness of a Subject within a program/service population through the use of identity information. </v>
      </c>
      <c r="D8" s="34"/>
      <c r="E8" s="33"/>
      <c r="F8" s="33"/>
    </row>
    <row r="9" spans="1:26" ht="63">
      <c r="A9" s="28" t="s">
        <v>93</v>
      </c>
      <c r="B9" s="24" t="str">
        <f t="shared" si="0"/>
        <v>Identity Establishment</v>
      </c>
      <c r="C9" s="34" t="str">
        <f t="shared" si="1"/>
        <v>Identity Establishment is the process of creating a record of identity of a Subject within a program/service population that may be relied on by others for subsequent programs, services, and activities.</v>
      </c>
      <c r="D9" s="34"/>
      <c r="E9" s="33"/>
      <c r="F9" s="33"/>
    </row>
    <row r="10" spans="1:26" ht="31.5">
      <c r="A10" s="28" t="s">
        <v>98</v>
      </c>
      <c r="B10" s="24" t="str">
        <f t="shared" si="0"/>
        <v>Identity Verification</v>
      </c>
      <c r="C10" s="34" t="str">
        <f t="shared" si="1"/>
        <v>Identity Verification is the process of confirming that the identity information is under the control of the Subject.</v>
      </c>
      <c r="D10" s="34"/>
      <c r="E10" s="33"/>
      <c r="F10" s="33"/>
    </row>
    <row r="11" spans="1:26" ht="79.5" customHeight="1">
      <c r="A11" s="28" t="s">
        <v>104</v>
      </c>
      <c r="B11" s="24" t="str">
        <f t="shared" si="0"/>
        <v>Identity Continuity</v>
      </c>
      <c r="C11"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34"/>
      <c r="E11" s="33"/>
      <c r="F11" s="33"/>
    </row>
    <row r="12" spans="1:26" ht="47.25">
      <c r="A12" s="28" t="s">
        <v>110</v>
      </c>
      <c r="B12" s="24" t="str">
        <f t="shared" si="0"/>
        <v>Identity Maintenance</v>
      </c>
      <c r="C12" s="34" t="str">
        <f t="shared" si="1"/>
        <v>Identity Maintenance is the process of ensuring that a Subject’s identity information is accurate, complete, and up-to-date.</v>
      </c>
      <c r="D12" s="34"/>
      <c r="E12" s="33"/>
      <c r="F12" s="33"/>
    </row>
    <row r="13" spans="1:26" ht="31.5">
      <c r="A13" s="28" t="s">
        <v>116</v>
      </c>
      <c r="B13" s="24" t="str">
        <f t="shared" si="0"/>
        <v>Identity Linking</v>
      </c>
      <c r="C13" s="34" t="str">
        <f t="shared" si="1"/>
        <v>Identity Linking is the process of mapping one or more assigned identifiers to a Subject.</v>
      </c>
      <c r="D13" s="34"/>
      <c r="E13" s="33"/>
      <c r="F13" s="33"/>
    </row>
    <row r="14" spans="1:26" ht="31.5">
      <c r="A14" s="26" t="s">
        <v>122</v>
      </c>
      <c r="B14" s="24" t="str">
        <f t="shared" si="0"/>
        <v>Relationship Domain General</v>
      </c>
      <c r="C14" s="34" t="str">
        <f t="shared" si="1"/>
        <v>General requirements for the relationship domain atomic processes</v>
      </c>
      <c r="D14" s="34"/>
      <c r="E14" s="33"/>
      <c r="F14" s="33"/>
    </row>
    <row r="15" spans="1:26" ht="47.25">
      <c r="A15" s="28" t="s">
        <v>125</v>
      </c>
      <c r="B15" s="24" t="str">
        <f t="shared" si="0"/>
        <v>Relationship Information Determination</v>
      </c>
      <c r="C15" s="34" t="str">
        <f t="shared" si="1"/>
        <v xml:space="preserve">Relationship Information Determination is the process of determining the relationship context, the relationship information requirements, and the relationship identifier. </v>
      </c>
      <c r="D15" s="34"/>
      <c r="E15" s="33"/>
      <c r="F15" s="33"/>
    </row>
    <row r="16" spans="1:26" ht="47.25">
      <c r="A16" s="28" t="s">
        <v>129</v>
      </c>
      <c r="B16" s="24" t="str">
        <f t="shared" si="0"/>
        <v>Relationship Evidence Determination</v>
      </c>
      <c r="C16" s="34" t="str">
        <f t="shared" si="1"/>
        <v>Relationship Evidence Determination is the process of determining the acceptable evidence of a relationship (whether physical or electronic).</v>
      </c>
      <c r="D16" s="34"/>
      <c r="E16" s="33"/>
      <c r="F16" s="33"/>
    </row>
    <row r="17" spans="1:6" ht="47.25">
      <c r="A17" s="28" t="s">
        <v>133</v>
      </c>
      <c r="B17" s="24" t="str">
        <f t="shared" si="0"/>
        <v>Relationship Evidence Acceptance</v>
      </c>
      <c r="C17" s="34" t="str">
        <f t="shared" si="1"/>
        <v xml:space="preserve">Relationship Evidence Acceptance is the process of confirming that the evidence of a relationship presented (whether physical or electronic) is acceptable. </v>
      </c>
      <c r="D17" s="34"/>
      <c r="E17" s="33"/>
      <c r="F17" s="33"/>
    </row>
    <row r="18" spans="1:6" ht="48" customHeight="1">
      <c r="A18" s="28" t="s">
        <v>137</v>
      </c>
      <c r="B18" s="24" t="str">
        <f t="shared" si="0"/>
        <v>Relationship Information Validation</v>
      </c>
      <c r="C18" s="34" t="str">
        <f t="shared" si="1"/>
        <v xml:space="preserve">Relationship Information Validation is the process of confirming the accuracy of information about a relationship between two or more Subjects as established by the Issuer. </v>
      </c>
      <c r="D18" s="34"/>
      <c r="E18" s="33"/>
      <c r="F18" s="33"/>
    </row>
    <row r="19" spans="1:6" ht="63">
      <c r="A19" s="28" t="s">
        <v>141</v>
      </c>
      <c r="B19" s="24" t="str">
        <f t="shared" si="0"/>
        <v>Relationship Resolution</v>
      </c>
      <c r="C19" s="34" t="str">
        <f t="shared" si="1"/>
        <v>Relationship Resolution is the process of establishing the uniqueness of a relationship instance within a program/service population through the use of relationship information and identity information.</v>
      </c>
      <c r="D19" s="34"/>
      <c r="E19" s="33"/>
      <c r="F19" s="33"/>
    </row>
    <row r="20" spans="1:6" ht="31.5">
      <c r="A20" s="28" t="s">
        <v>145</v>
      </c>
      <c r="B20" s="24" t="str">
        <f t="shared" si="0"/>
        <v>Relationship Establishment</v>
      </c>
      <c r="C20" s="34" t="str">
        <f t="shared" si="1"/>
        <v>Relationship Establishment is the process of creating a record of a relationship between two or more Subjects.</v>
      </c>
      <c r="D20" s="34"/>
      <c r="E20" s="33"/>
      <c r="F20" s="33"/>
    </row>
    <row r="21" spans="1:6" ht="47.25">
      <c r="A21" s="28" t="s">
        <v>149</v>
      </c>
      <c r="B21" s="24" t="str">
        <f t="shared" si="0"/>
        <v>Relationship Verification</v>
      </c>
      <c r="C21" s="34" t="str">
        <f t="shared" si="1"/>
        <v>Relationship Verification is the process of confirming that the relationship information is under the control of the Subjects.</v>
      </c>
      <c r="D21" s="34"/>
      <c r="E21" s="33"/>
      <c r="F21" s="33"/>
    </row>
    <row r="22" spans="1:6" ht="47.25">
      <c r="A22" s="28" t="s">
        <v>153</v>
      </c>
      <c r="B22" s="24" t="str">
        <f t="shared" si="0"/>
        <v>Relationship Continuity</v>
      </c>
      <c r="C22" s="34" t="str">
        <f t="shared" si="1"/>
        <v>Relationship Continuity is the process of dynamically confirming that a relationship between two or more Subjects has a continuous existence over time.</v>
      </c>
      <c r="D22" s="34"/>
      <c r="E22" s="33"/>
      <c r="F22" s="33"/>
    </row>
    <row r="23" spans="1:6" ht="47.25">
      <c r="A23" s="28" t="s">
        <v>157</v>
      </c>
      <c r="B23" s="24" t="str">
        <f t="shared" si="0"/>
        <v>Relationship Maintenance</v>
      </c>
      <c r="C23" s="34" t="str">
        <f t="shared" si="1"/>
        <v>Relationship Maintenance is the process of ensuring that the information about a relationship between two or more Subjects is accurate, complete, and up-to-date.</v>
      </c>
      <c r="D23" s="34"/>
      <c r="E23" s="33"/>
      <c r="F23" s="33"/>
    </row>
    <row r="24" spans="1:6" ht="31.5">
      <c r="A24" s="28" t="s">
        <v>161</v>
      </c>
      <c r="B24" s="24" t="str">
        <f t="shared" si="0"/>
        <v>Relationship Suspension</v>
      </c>
      <c r="C24" s="34" t="str">
        <f t="shared" si="1"/>
        <v xml:space="preserve">Relationship Suspension is the process of flagging a record of a relationship as temporarily no longer in effect. </v>
      </c>
      <c r="D24" s="34"/>
      <c r="E24" s="33"/>
      <c r="F24" s="33"/>
    </row>
    <row r="25" spans="1:6" ht="31.5">
      <c r="A25" s="28" t="s">
        <v>165</v>
      </c>
      <c r="B25" s="24" t="str">
        <f t="shared" si="0"/>
        <v>Relationship Reinstatement</v>
      </c>
      <c r="C25" s="34" t="str">
        <f t="shared" si="1"/>
        <v>Relationship Reinstatement is the process of transforming a suspended relationship back to an active state.</v>
      </c>
      <c r="D25" s="34"/>
      <c r="E25" s="33"/>
      <c r="F25" s="33"/>
    </row>
    <row r="26" spans="1:6" ht="31.5">
      <c r="A26" s="28" t="s">
        <v>169</v>
      </c>
      <c r="B26" s="24" t="str">
        <f t="shared" si="0"/>
        <v>Relationship Revocation</v>
      </c>
      <c r="C26" s="34" t="str">
        <f t="shared" si="1"/>
        <v>Relationship Revocation is the process of flagging a record of a relationship as no longer in effect.</v>
      </c>
      <c r="D26" s="34"/>
      <c r="E26" s="33"/>
      <c r="F26" s="33"/>
    </row>
    <row r="27" spans="1:6" ht="31.5">
      <c r="A27" s="26" t="s">
        <v>173</v>
      </c>
      <c r="B27" s="24" t="str">
        <f t="shared" si="0"/>
        <v>Credential Domain General</v>
      </c>
      <c r="C27" s="34" t="str">
        <f t="shared" si="1"/>
        <v>General requirements for the credential domain atomic processes</v>
      </c>
      <c r="D27" s="34"/>
      <c r="E27" s="33"/>
      <c r="F27" s="33"/>
    </row>
    <row r="28" spans="1:6" ht="47.25">
      <c r="A28" s="28" t="s">
        <v>181</v>
      </c>
      <c r="B28" s="24" t="str">
        <f t="shared" si="0"/>
        <v>Credential Issuance</v>
      </c>
      <c r="C28" s="34" t="str">
        <f t="shared" si="1"/>
        <v>Credential Issuance is the process of creating a Credential from a set of Claims and assigning the Credential to a Holder.</v>
      </c>
      <c r="D28" s="34"/>
      <c r="E28" s="33"/>
      <c r="F28" s="33"/>
    </row>
    <row r="29" spans="1:6" ht="157.5">
      <c r="A29" s="28" t="s">
        <v>186</v>
      </c>
      <c r="B29" s="24" t="str">
        <f t="shared" si="0"/>
        <v>Credential Authenticator Binding</v>
      </c>
      <c r="C29" s="34"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34"/>
      <c r="E29" s="33"/>
      <c r="F29" s="33"/>
    </row>
    <row r="30" spans="1:6" ht="78.75">
      <c r="A30" s="28" t="s">
        <v>191</v>
      </c>
      <c r="B30" s="24" t="str">
        <f t="shared" si="0"/>
        <v>Credential Validation</v>
      </c>
      <c r="C30" s="34" t="str">
        <f t="shared" si="1"/>
        <v>Credential Validation is the process of verifying that the issued Credential is valid (e.g., not tampered with, corrupted, modified, suspended, or revoked). The validity of the issued Credential can be used to generate a level of assurance.</v>
      </c>
      <c r="D30" s="34"/>
      <c r="E30" s="33"/>
      <c r="F30" s="33"/>
    </row>
    <row r="31" spans="1:6" ht="79.5" customHeight="1">
      <c r="A31" s="28" t="s">
        <v>196</v>
      </c>
      <c r="B31" s="24" t="str">
        <f t="shared" si="0"/>
        <v>Credential Verification</v>
      </c>
      <c r="C31" s="34"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34"/>
      <c r="E31" s="33"/>
      <c r="F31" s="33"/>
    </row>
    <row r="32" spans="1:6" ht="47.25">
      <c r="A32" s="28" t="s">
        <v>201</v>
      </c>
      <c r="B32" s="24" t="str">
        <f t="shared" si="0"/>
        <v>Credential Maintenance</v>
      </c>
      <c r="C32" s="34" t="str">
        <f t="shared" si="1"/>
        <v>Credential Maintenance is the process of updating the credential attributes (e.g., expiry date, status of the credential) of an issued Credential.</v>
      </c>
      <c r="D32" s="34"/>
      <c r="E32" s="33"/>
      <c r="F32" s="33"/>
    </row>
    <row r="33" spans="1:6" ht="47.25">
      <c r="A33" s="35" t="s">
        <v>204</v>
      </c>
      <c r="B33" s="36" t="str">
        <f t="shared" si="0"/>
        <v>Credential Suspension</v>
      </c>
      <c r="C33" s="34" t="str">
        <f t="shared" si="1"/>
        <v xml:space="preserve">Credential Suspension is the process of transforming an issued Credential into a suspended Credential by flagging the issued Credential as temporarily unusable. </v>
      </c>
      <c r="D33" s="37"/>
      <c r="E33" s="38"/>
      <c r="F33" s="38"/>
    </row>
    <row r="34" spans="1:6" ht="47.25">
      <c r="A34" s="28" t="s">
        <v>209</v>
      </c>
      <c r="B34" s="36" t="str">
        <f t="shared" si="0"/>
        <v>Credential Recovery</v>
      </c>
      <c r="C34" s="34" t="str">
        <f t="shared" si="1"/>
        <v>Credential Recovery is the process of transforming a suspended Credential back to a usable state (i.e., an issued Credential).</v>
      </c>
      <c r="D34" s="39"/>
      <c r="E34" s="40"/>
      <c r="F34" s="40"/>
    </row>
    <row r="35" spans="1:6" ht="31.5">
      <c r="A35" s="28" t="s">
        <v>214</v>
      </c>
      <c r="B35" s="36" t="str">
        <f t="shared" si="0"/>
        <v>Credential Revocation</v>
      </c>
      <c r="C35" s="34" t="str">
        <f t="shared" si="1"/>
        <v>Credential Revocation is the process of ensuring that an issued Credential is permanently flagged as unusable.</v>
      </c>
      <c r="D35" s="39"/>
      <c r="E35" s="40"/>
      <c r="F35" s="40"/>
    </row>
    <row r="36" spans="1:6" ht="31.5">
      <c r="A36" s="26" t="s">
        <v>219</v>
      </c>
      <c r="B36" s="36" t="str">
        <f t="shared" si="0"/>
        <v>Consent Domain General</v>
      </c>
      <c r="C36" s="34" t="str">
        <f t="shared" si="1"/>
        <v>General requirements for the consent domain atomic processes</v>
      </c>
      <c r="D36" s="39"/>
      <c r="E36" s="40"/>
      <c r="F36" s="40"/>
    </row>
    <row r="37" spans="1:6" ht="236.25">
      <c r="A37" s="26" t="s">
        <v>222</v>
      </c>
      <c r="B37" s="36" t="str">
        <f t="shared" si="0"/>
        <v>Consent Notice Formulation</v>
      </c>
      <c r="C37" s="34"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39"/>
      <c r="E37" s="40"/>
      <c r="F37" s="40"/>
    </row>
    <row r="38" spans="1:6" ht="31.5">
      <c r="A38" s="26" t="s">
        <v>227</v>
      </c>
      <c r="B38" s="36" t="str">
        <f t="shared" si="0"/>
        <v>Consent Notice Presentation</v>
      </c>
      <c r="C38" s="34" t="str">
        <f t="shared" si="1"/>
        <v>Consent Notice Presentation is the process of presenting a consent notice statement to a person.</v>
      </c>
      <c r="D38" s="39"/>
      <c r="E38" s="40"/>
      <c r="F38" s="40"/>
    </row>
    <row r="39" spans="1:6" ht="78.75">
      <c r="A39" s="28" t="s">
        <v>232</v>
      </c>
      <c r="B39" s="36" t="str">
        <f t="shared" si="0"/>
        <v>Consent Request</v>
      </c>
      <c r="C39" s="34" t="str">
        <f t="shared" si="1"/>
        <v>Consent Request is the process of asking a person to agree to provide consent (“Yes”) or decline to provide consent (“No”) based on the contents of a presented consent notice statement, resulting in either a “yes” or “no” consent decision.</v>
      </c>
      <c r="D39" s="39"/>
      <c r="E39" s="40"/>
      <c r="F39" s="40"/>
    </row>
    <row r="40" spans="1:6" ht="157.5">
      <c r="A40" s="28" t="s">
        <v>237</v>
      </c>
      <c r="B40" s="36" t="str">
        <f t="shared" si="0"/>
        <v>Consent Registration</v>
      </c>
      <c r="C40" s="34"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39"/>
      <c r="E40" s="40"/>
      <c r="F40" s="40"/>
    </row>
    <row r="41" spans="1:6" ht="47.25">
      <c r="A41" s="28" t="s">
        <v>242</v>
      </c>
      <c r="B41" s="36" t="str">
        <f t="shared" si="0"/>
        <v>Consent Review</v>
      </c>
      <c r="C41" s="34" t="str">
        <f t="shared" si="1"/>
        <v>Consent Review is the process of making the details of a stored consent decision visible to the person who provided the consent.</v>
      </c>
      <c r="D41" s="39"/>
      <c r="E41" s="40"/>
      <c r="F41" s="40"/>
    </row>
    <row r="42" spans="1:6" ht="47.25">
      <c r="A42" s="28" t="s">
        <v>247</v>
      </c>
      <c r="B42" s="36" t="str">
        <f t="shared" si="0"/>
        <v>Consent Renewal</v>
      </c>
      <c r="C42" s="34" t="str">
        <f t="shared" si="1"/>
        <v>Consent Renewal is the process of extending the validity period of a “yes” consent decision by means of increasing an expiration date limit.</v>
      </c>
      <c r="D42" s="39"/>
      <c r="E42" s="40"/>
      <c r="F42" s="40"/>
    </row>
    <row r="43" spans="1:6" ht="47.25">
      <c r="A43" s="28" t="s">
        <v>252</v>
      </c>
      <c r="B43" s="36" t="str">
        <f t="shared" si="0"/>
        <v>Consent Expiration</v>
      </c>
      <c r="C43" s="34" t="str">
        <f t="shared" si="1"/>
        <v>Consent Expiration is the process of suspending the validity of a “yes” consent decision as a result of exceeding an expiration date limit.</v>
      </c>
      <c r="D43" s="39"/>
      <c r="E43" s="40"/>
      <c r="F43" s="40"/>
    </row>
    <row r="44" spans="1:6" ht="64.5" customHeight="1">
      <c r="A44" s="28" t="s">
        <v>257</v>
      </c>
      <c r="B44" s="36" t="str">
        <f t="shared" si="0"/>
        <v>Consent Revocation</v>
      </c>
      <c r="C44" s="34" t="str">
        <f t="shared" si="1"/>
        <v>Consent Revocation is the process of suspending the validity of a “yes” consent decision as a result of an explicit withdrawal of consent by the person (i.e., a “yes” consent decision is converted into a “no” consent decision).</v>
      </c>
      <c r="D44" s="39"/>
      <c r="E44" s="40"/>
      <c r="F44" s="40"/>
    </row>
    <row r="45" spans="1:6" ht="31.5">
      <c r="A45" s="26" t="s">
        <v>262</v>
      </c>
      <c r="B45" s="36" t="str">
        <f t="shared" si="0"/>
        <v>Signature Domain General</v>
      </c>
      <c r="C45" s="34" t="str">
        <f t="shared" si="1"/>
        <v>General requirements for the signature domain atomic processes</v>
      </c>
      <c r="D45" s="39"/>
      <c r="E45" s="40"/>
      <c r="F45" s="40"/>
    </row>
    <row r="46" spans="1:6" ht="15.75">
      <c r="A46" s="28" t="s">
        <v>265</v>
      </c>
      <c r="B46" s="36" t="str">
        <f t="shared" si="0"/>
        <v>Signature Creation</v>
      </c>
      <c r="C46" s="34" t="str">
        <f t="shared" si="1"/>
        <v>Signature Creation is the process of creating a signature.</v>
      </c>
      <c r="D46" s="39"/>
      <c r="E46" s="40"/>
      <c r="F46" s="40"/>
    </row>
    <row r="47" spans="1:6" ht="31.5">
      <c r="A47" s="28" t="s">
        <v>269</v>
      </c>
      <c r="B47" s="24" t="str">
        <f t="shared" si="0"/>
        <v>Signature Checking</v>
      </c>
      <c r="C47" s="34" t="str">
        <f t="shared" si="1"/>
        <v xml:space="preserve">Signature Checking is the process of confirming that the signature is valid.  </v>
      </c>
      <c r="D47" s="39"/>
      <c r="E47" s="40"/>
      <c r="F47" s="40"/>
    </row>
    <row r="48" spans="1:6" ht="15.75" customHeight="1">
      <c r="A48" s="41"/>
      <c r="B48" s="42"/>
      <c r="C48" s="43"/>
      <c r="D48" s="43"/>
      <c r="E48" s="2"/>
      <c r="F48" s="2"/>
    </row>
    <row r="49" spans="1:6" ht="15.75" customHeight="1">
      <c r="A49" s="41"/>
      <c r="B49" s="42"/>
      <c r="C49" s="43"/>
      <c r="D49" s="43"/>
      <c r="E49" s="2"/>
      <c r="F49" s="2"/>
    </row>
    <row r="50" spans="1:6" ht="15.75" customHeight="1">
      <c r="A50" s="41"/>
      <c r="B50" s="42"/>
      <c r="C50" s="43"/>
      <c r="D50" s="43"/>
      <c r="E50" s="2"/>
      <c r="F50" s="2"/>
    </row>
    <row r="51" spans="1:6" ht="15.75" customHeight="1">
      <c r="A51" s="41"/>
      <c r="B51" s="42"/>
      <c r="C51" s="43"/>
      <c r="D51" s="43"/>
      <c r="E51" s="2"/>
      <c r="F51" s="2"/>
    </row>
    <row r="52" spans="1:6" ht="15.75" customHeight="1">
      <c r="A52" s="41"/>
      <c r="B52" s="42"/>
      <c r="C52" s="43"/>
      <c r="D52" s="43"/>
      <c r="E52" s="2"/>
      <c r="F52" s="2"/>
    </row>
    <row r="53" spans="1:6" ht="15.75" customHeight="1">
      <c r="A53" s="41"/>
      <c r="B53" s="42"/>
      <c r="C53" s="43"/>
      <c r="D53" s="43"/>
      <c r="E53" s="2"/>
      <c r="F53" s="2"/>
    </row>
    <row r="54" spans="1:6" ht="15.75" customHeight="1">
      <c r="A54" s="41"/>
      <c r="B54" s="42"/>
      <c r="C54" s="43"/>
      <c r="D54" s="43"/>
      <c r="E54" s="2"/>
      <c r="F54" s="2"/>
    </row>
    <row r="55" spans="1:6" ht="15.75" customHeight="1">
      <c r="A55" s="41"/>
      <c r="B55" s="42"/>
      <c r="C55" s="43"/>
      <c r="D55" s="43"/>
      <c r="E55" s="2"/>
      <c r="F55" s="2"/>
    </row>
    <row r="56" spans="1:6" ht="15.75" customHeight="1">
      <c r="A56" s="41"/>
      <c r="B56" s="42"/>
      <c r="C56" s="43"/>
      <c r="D56" s="43"/>
      <c r="E56" s="2"/>
      <c r="F56" s="2"/>
    </row>
    <row r="57" spans="1:6" ht="15.75" customHeight="1">
      <c r="A57" s="41"/>
      <c r="B57" s="42"/>
      <c r="C57" s="43"/>
      <c r="D57" s="43"/>
      <c r="E57" s="2"/>
      <c r="F57" s="2"/>
    </row>
    <row r="58" spans="1:6" ht="15.75" customHeight="1">
      <c r="A58" s="41"/>
      <c r="B58" s="42"/>
      <c r="C58" s="43"/>
      <c r="D58" s="43"/>
      <c r="E58" s="2"/>
      <c r="F58" s="2"/>
    </row>
    <row r="59" spans="1:6" ht="15.75" customHeight="1">
      <c r="A59" s="41"/>
      <c r="B59" s="42"/>
      <c r="C59" s="43"/>
      <c r="D59" s="43"/>
      <c r="E59" s="2"/>
      <c r="F59" s="2"/>
    </row>
    <row r="60" spans="1:6" ht="15.75" customHeight="1">
      <c r="A60" s="41"/>
      <c r="B60" s="42"/>
      <c r="C60" s="43"/>
      <c r="D60" s="43"/>
      <c r="E60" s="2"/>
      <c r="F60" s="2"/>
    </row>
    <row r="61" spans="1:6" ht="15.75" customHeight="1">
      <c r="A61" s="41"/>
      <c r="B61" s="42"/>
      <c r="C61" s="43"/>
      <c r="D61" s="43"/>
      <c r="E61" s="2"/>
      <c r="F61" s="2"/>
    </row>
    <row r="62" spans="1:6" ht="15.75" customHeight="1">
      <c r="A62" s="41"/>
      <c r="B62" s="42"/>
      <c r="C62" s="43"/>
      <c r="D62" s="43"/>
      <c r="E62" s="2"/>
      <c r="F62" s="2"/>
    </row>
    <row r="63" spans="1:6" ht="15.75" customHeight="1">
      <c r="A63" s="41"/>
      <c r="B63" s="42"/>
      <c r="C63" s="43"/>
      <c r="D63" s="43"/>
      <c r="E63" s="2"/>
      <c r="F63" s="2"/>
    </row>
    <row r="64" spans="1:6" ht="15.75" customHeight="1">
      <c r="A64" s="41"/>
      <c r="B64" s="42"/>
      <c r="C64" s="43"/>
      <c r="D64" s="43"/>
      <c r="E64" s="2"/>
      <c r="F64" s="2"/>
    </row>
    <row r="65" spans="1:6" ht="15.75" customHeight="1">
      <c r="A65" s="41"/>
      <c r="B65" s="42"/>
      <c r="C65" s="43"/>
      <c r="D65" s="43"/>
      <c r="E65" s="2"/>
      <c r="F65" s="2"/>
    </row>
    <row r="66" spans="1:6" ht="15.75" customHeight="1">
      <c r="A66" s="41"/>
      <c r="B66" s="42"/>
      <c r="C66" s="43"/>
      <c r="D66" s="43"/>
      <c r="E66" s="2"/>
      <c r="F66" s="2"/>
    </row>
    <row r="67" spans="1:6" ht="15.75" customHeight="1">
      <c r="A67" s="41"/>
      <c r="B67" s="42"/>
      <c r="C67" s="43"/>
      <c r="D67" s="43"/>
      <c r="E67" s="2"/>
      <c r="F67" s="2"/>
    </row>
    <row r="68" spans="1:6" ht="15.75" customHeight="1">
      <c r="A68" s="41"/>
      <c r="B68" s="42"/>
      <c r="C68" s="43"/>
      <c r="D68" s="43"/>
      <c r="E68" s="2"/>
      <c r="F68" s="2"/>
    </row>
    <row r="69" spans="1:6" ht="15.75" customHeight="1">
      <c r="A69" s="41"/>
      <c r="B69" s="42"/>
      <c r="C69" s="43"/>
      <c r="D69" s="43"/>
      <c r="E69" s="2"/>
      <c r="F69" s="2"/>
    </row>
    <row r="70" spans="1:6" ht="15.75" customHeight="1">
      <c r="A70" s="41"/>
      <c r="B70" s="42"/>
      <c r="C70" s="43"/>
      <c r="D70" s="43"/>
      <c r="E70" s="2"/>
      <c r="F70" s="2"/>
    </row>
    <row r="71" spans="1:6" ht="15.75" customHeight="1">
      <c r="A71" s="41"/>
      <c r="B71" s="42"/>
      <c r="C71" s="43"/>
      <c r="D71" s="43"/>
      <c r="E71" s="2"/>
      <c r="F71" s="2"/>
    </row>
    <row r="72" spans="1:6" ht="15.75" customHeight="1">
      <c r="A72" s="41"/>
      <c r="B72" s="42"/>
      <c r="C72" s="43"/>
      <c r="D72" s="43"/>
      <c r="E72" s="2"/>
      <c r="F72" s="2"/>
    </row>
    <row r="73" spans="1:6" ht="15.75" customHeight="1">
      <c r="A73" s="41"/>
      <c r="B73" s="42"/>
      <c r="C73" s="43"/>
      <c r="D73" s="43"/>
      <c r="E73" s="2"/>
      <c r="F73" s="2"/>
    </row>
    <row r="74" spans="1:6" ht="15.75" customHeight="1">
      <c r="A74" s="41"/>
      <c r="B74" s="42"/>
      <c r="C74" s="43"/>
      <c r="D74" s="43"/>
      <c r="E74" s="2"/>
      <c r="F74" s="2"/>
    </row>
    <row r="75" spans="1:6" ht="15.75" customHeight="1">
      <c r="A75" s="41"/>
      <c r="B75" s="42"/>
      <c r="C75" s="43"/>
      <c r="D75" s="43"/>
      <c r="E75" s="2"/>
      <c r="F75" s="2"/>
    </row>
    <row r="76" spans="1:6" ht="15.75" customHeight="1">
      <c r="A76" s="41"/>
      <c r="B76" s="42"/>
      <c r="C76" s="43"/>
      <c r="D76" s="43"/>
      <c r="E76" s="2"/>
      <c r="F76" s="2"/>
    </row>
    <row r="77" spans="1:6" ht="15.75" customHeight="1">
      <c r="A77" s="41"/>
      <c r="B77" s="42"/>
      <c r="C77" s="43"/>
      <c r="D77" s="43"/>
      <c r="E77" s="2"/>
      <c r="F77" s="2"/>
    </row>
    <row r="78" spans="1:6" ht="15.75" customHeight="1">
      <c r="A78" s="41"/>
      <c r="B78" s="42"/>
      <c r="C78" s="43"/>
      <c r="D78" s="43"/>
      <c r="E78" s="2"/>
      <c r="F78" s="2"/>
    </row>
    <row r="79" spans="1:6" ht="15.75" customHeight="1">
      <c r="A79" s="41"/>
      <c r="B79" s="42"/>
      <c r="C79" s="43"/>
      <c r="D79" s="43"/>
      <c r="E79" s="2"/>
      <c r="F79" s="2"/>
    </row>
    <row r="80" spans="1:6" ht="15.75" customHeight="1">
      <c r="A80" s="41"/>
      <c r="B80" s="42"/>
      <c r="C80" s="43"/>
      <c r="D80" s="43"/>
      <c r="E80" s="2"/>
      <c r="F80" s="2"/>
    </row>
    <row r="81" spans="1:6" ht="15.75" customHeight="1">
      <c r="A81" s="41"/>
      <c r="B81" s="42"/>
      <c r="C81" s="43"/>
      <c r="D81" s="43"/>
      <c r="E81" s="2"/>
      <c r="F81" s="2"/>
    </row>
    <row r="82" spans="1:6" ht="15.75" customHeight="1">
      <c r="A82" s="41"/>
      <c r="B82" s="42"/>
      <c r="C82" s="43"/>
      <c r="D82" s="43"/>
      <c r="E82" s="2"/>
      <c r="F82" s="2"/>
    </row>
    <row r="83" spans="1:6" ht="15.75" customHeight="1">
      <c r="A83" s="41"/>
      <c r="B83" s="42"/>
      <c r="C83" s="43"/>
      <c r="D83" s="43"/>
      <c r="E83" s="2"/>
      <c r="F83" s="2"/>
    </row>
    <row r="84" spans="1:6" ht="15.75" customHeight="1">
      <c r="A84" s="41"/>
      <c r="B84" s="42"/>
      <c r="C84" s="43"/>
      <c r="D84" s="43"/>
      <c r="E84" s="2"/>
      <c r="F84" s="2"/>
    </row>
    <row r="85" spans="1:6" ht="15.75" customHeight="1">
      <c r="A85" s="41"/>
      <c r="B85" s="42"/>
      <c r="C85" s="43"/>
      <c r="D85" s="43"/>
      <c r="E85" s="2"/>
      <c r="F85" s="2"/>
    </row>
    <row r="86" spans="1:6" ht="15.75" customHeight="1">
      <c r="A86" s="41"/>
      <c r="B86" s="42"/>
      <c r="C86" s="43"/>
      <c r="D86" s="43"/>
      <c r="E86" s="2"/>
      <c r="F86" s="2"/>
    </row>
    <row r="87" spans="1:6" ht="15.75" customHeight="1">
      <c r="A87" s="41"/>
      <c r="B87" s="42"/>
      <c r="C87" s="43"/>
      <c r="D87" s="43"/>
      <c r="E87" s="2"/>
      <c r="F87" s="2"/>
    </row>
    <row r="88" spans="1:6" ht="15.75" customHeight="1">
      <c r="A88" s="41"/>
      <c r="B88" s="42"/>
      <c r="C88" s="43"/>
      <c r="D88" s="43"/>
      <c r="E88" s="2"/>
      <c r="F88" s="2"/>
    </row>
    <row r="89" spans="1:6" ht="15.75" customHeight="1">
      <c r="A89" s="41"/>
      <c r="B89" s="42"/>
      <c r="C89" s="43"/>
      <c r="D89" s="43"/>
      <c r="E89" s="2"/>
      <c r="F89" s="2"/>
    </row>
    <row r="90" spans="1:6" ht="15.75" customHeight="1">
      <c r="A90" s="41"/>
      <c r="B90" s="42"/>
      <c r="C90" s="43"/>
      <c r="D90" s="43"/>
      <c r="E90" s="2"/>
      <c r="F90" s="2"/>
    </row>
    <row r="91" spans="1:6" ht="15.75" customHeight="1">
      <c r="A91" s="41"/>
      <c r="B91" s="42"/>
      <c r="C91" s="43"/>
      <c r="D91" s="43"/>
      <c r="E91" s="2"/>
      <c r="F91" s="2"/>
    </row>
    <row r="92" spans="1:6" ht="15.75" customHeight="1">
      <c r="A92" s="41"/>
      <c r="B92" s="42"/>
      <c r="C92" s="43"/>
      <c r="D92" s="43"/>
      <c r="E92" s="2"/>
      <c r="F92" s="2"/>
    </row>
    <row r="93" spans="1:6" ht="15.75" customHeight="1">
      <c r="A93" s="41"/>
      <c r="B93" s="42"/>
      <c r="C93" s="43"/>
      <c r="D93" s="43"/>
      <c r="E93" s="2"/>
      <c r="F93" s="2"/>
    </row>
    <row r="94" spans="1:6" ht="15.75" customHeight="1">
      <c r="A94" s="41"/>
      <c r="B94" s="42"/>
      <c r="C94" s="43"/>
      <c r="D94" s="43"/>
      <c r="E94" s="2"/>
      <c r="F94" s="2"/>
    </row>
    <row r="95" spans="1:6" ht="15.75" customHeight="1">
      <c r="A95" s="41"/>
      <c r="B95" s="42"/>
      <c r="C95" s="43"/>
      <c r="D95" s="43"/>
      <c r="E95" s="2"/>
      <c r="F95" s="2"/>
    </row>
    <row r="96" spans="1:6" ht="15.75" customHeight="1">
      <c r="A96" s="41"/>
      <c r="B96" s="42"/>
      <c r="C96" s="43"/>
      <c r="D96" s="43"/>
      <c r="E96" s="2"/>
      <c r="F96" s="2"/>
    </row>
    <row r="97" spans="1:6" ht="15.75" customHeight="1">
      <c r="A97" s="41"/>
      <c r="B97" s="42"/>
      <c r="C97" s="43"/>
      <c r="D97" s="43"/>
      <c r="E97" s="2"/>
      <c r="F97" s="2"/>
    </row>
    <row r="98" spans="1:6" ht="15.75" customHeight="1">
      <c r="A98" s="41"/>
      <c r="B98" s="42"/>
      <c r="C98" s="43"/>
      <c r="D98" s="43"/>
      <c r="E98" s="2"/>
      <c r="F98" s="2"/>
    </row>
    <row r="99" spans="1:6" ht="15.75" customHeight="1">
      <c r="A99" s="41"/>
      <c r="B99" s="42"/>
      <c r="C99" s="43"/>
      <c r="D99" s="43"/>
      <c r="E99" s="2"/>
      <c r="F99" s="2"/>
    </row>
    <row r="100" spans="1:6" ht="15.75" customHeight="1">
      <c r="A100" s="41"/>
      <c r="B100" s="42"/>
      <c r="C100" s="43"/>
      <c r="D100" s="43"/>
      <c r="E100" s="2"/>
      <c r="F100" s="2"/>
    </row>
    <row r="101" spans="1:6" ht="15.75" customHeight="1">
      <c r="A101" s="41"/>
      <c r="B101" s="42"/>
      <c r="C101" s="43"/>
      <c r="D101" s="43"/>
      <c r="E101" s="2"/>
      <c r="F101" s="2"/>
    </row>
    <row r="102" spans="1:6" ht="15.75" customHeight="1">
      <c r="A102" s="41"/>
      <c r="B102" s="42"/>
      <c r="C102" s="43"/>
      <c r="D102" s="43"/>
      <c r="E102" s="2"/>
      <c r="F102" s="2"/>
    </row>
    <row r="103" spans="1:6" ht="15.75" customHeight="1">
      <c r="A103" s="41"/>
      <c r="B103" s="42"/>
      <c r="C103" s="43"/>
      <c r="D103" s="43"/>
      <c r="E103" s="2"/>
      <c r="F103" s="2"/>
    </row>
    <row r="104" spans="1:6" ht="15.75" customHeight="1">
      <c r="A104" s="41"/>
      <c r="B104" s="42"/>
      <c r="C104" s="43"/>
      <c r="D104" s="43"/>
      <c r="E104" s="2"/>
      <c r="F104" s="2"/>
    </row>
    <row r="105" spans="1:6" ht="15.75" customHeight="1">
      <c r="A105" s="41"/>
      <c r="B105" s="42"/>
      <c r="C105" s="43"/>
      <c r="D105" s="43"/>
      <c r="E105" s="2"/>
      <c r="F105" s="2"/>
    </row>
    <row r="106" spans="1:6" ht="15.75" customHeight="1">
      <c r="A106" s="41"/>
      <c r="B106" s="42"/>
      <c r="C106" s="43"/>
      <c r="D106" s="43"/>
      <c r="E106" s="2"/>
      <c r="F106" s="2"/>
    </row>
    <row r="107" spans="1:6" ht="15.75" customHeight="1">
      <c r="A107" s="41"/>
      <c r="B107" s="42"/>
      <c r="C107" s="43"/>
      <c r="D107" s="43"/>
      <c r="E107" s="2"/>
      <c r="F107" s="2"/>
    </row>
    <row r="108" spans="1:6" ht="15.75" customHeight="1">
      <c r="A108" s="41"/>
      <c r="B108" s="42"/>
      <c r="C108" s="43"/>
      <c r="D108" s="43"/>
      <c r="E108" s="2"/>
      <c r="F108" s="2"/>
    </row>
    <row r="109" spans="1:6" ht="15.75" customHeight="1">
      <c r="A109" s="41"/>
      <c r="B109" s="42"/>
      <c r="C109" s="43"/>
      <c r="D109" s="43"/>
      <c r="E109" s="2"/>
      <c r="F109" s="2"/>
    </row>
    <row r="110" spans="1:6" ht="15.75" customHeight="1">
      <c r="A110" s="41"/>
      <c r="B110" s="42"/>
      <c r="C110" s="43"/>
      <c r="D110" s="43"/>
      <c r="E110" s="2"/>
      <c r="F110" s="2"/>
    </row>
    <row r="111" spans="1:6" ht="15.75" customHeight="1">
      <c r="A111" s="41"/>
      <c r="B111" s="42"/>
      <c r="C111" s="43"/>
      <c r="D111" s="43"/>
      <c r="E111" s="2"/>
      <c r="F111" s="2"/>
    </row>
    <row r="112" spans="1:6" ht="15.75" customHeight="1">
      <c r="A112" s="41"/>
      <c r="B112" s="42"/>
      <c r="C112" s="43"/>
      <c r="D112" s="43"/>
      <c r="E112" s="2"/>
      <c r="F112" s="2"/>
    </row>
    <row r="113" spans="1:6" ht="15.75" customHeight="1">
      <c r="A113" s="41"/>
      <c r="B113" s="42"/>
      <c r="C113" s="43"/>
      <c r="D113" s="43"/>
      <c r="E113" s="2"/>
      <c r="F113" s="2"/>
    </row>
    <row r="114" spans="1:6" ht="15.75" customHeight="1">
      <c r="A114" s="41"/>
      <c r="B114" s="42"/>
      <c r="C114" s="43"/>
      <c r="D114" s="43"/>
      <c r="E114" s="2"/>
      <c r="F114" s="2"/>
    </row>
    <row r="115" spans="1:6" ht="15.75" customHeight="1">
      <c r="A115" s="41"/>
      <c r="B115" s="42"/>
      <c r="C115" s="43"/>
      <c r="D115" s="43"/>
      <c r="E115" s="2"/>
      <c r="F115" s="2"/>
    </row>
    <row r="116" spans="1:6" ht="15.75" customHeight="1">
      <c r="A116" s="41"/>
      <c r="B116" s="42"/>
      <c r="C116" s="43"/>
      <c r="D116" s="43"/>
      <c r="E116" s="2"/>
      <c r="F116" s="2"/>
    </row>
    <row r="117" spans="1:6" ht="15.75" customHeight="1">
      <c r="A117" s="41"/>
      <c r="B117" s="42"/>
      <c r="C117" s="43"/>
      <c r="D117" s="43"/>
      <c r="E117" s="2"/>
      <c r="F117" s="2"/>
    </row>
    <row r="118" spans="1:6" ht="15.75" customHeight="1">
      <c r="A118" s="41"/>
      <c r="B118" s="42"/>
      <c r="C118" s="43"/>
      <c r="D118" s="43"/>
      <c r="E118" s="2"/>
      <c r="F118" s="2"/>
    </row>
    <row r="119" spans="1:6" ht="15.75" customHeight="1">
      <c r="A119" s="41"/>
      <c r="B119" s="42"/>
      <c r="C119" s="43"/>
      <c r="D119" s="43"/>
      <c r="E119" s="2"/>
      <c r="F119" s="2"/>
    </row>
    <row r="120" spans="1:6" ht="15.75" customHeight="1">
      <c r="A120" s="41"/>
      <c r="B120" s="42"/>
      <c r="C120" s="43"/>
      <c r="D120" s="43"/>
      <c r="E120" s="2"/>
      <c r="F120" s="2"/>
    </row>
    <row r="121" spans="1:6" ht="15.75" customHeight="1">
      <c r="A121" s="41"/>
      <c r="B121" s="42"/>
      <c r="C121" s="43"/>
      <c r="D121" s="43"/>
      <c r="E121" s="2"/>
      <c r="F121" s="2"/>
    </row>
    <row r="122" spans="1:6" ht="15.75" customHeight="1">
      <c r="A122" s="41"/>
      <c r="B122" s="42"/>
      <c r="C122" s="43"/>
      <c r="D122" s="43"/>
      <c r="E122" s="2"/>
      <c r="F122" s="2"/>
    </row>
    <row r="123" spans="1:6" ht="15.75" customHeight="1">
      <c r="A123" s="41"/>
      <c r="B123" s="42"/>
      <c r="C123" s="43"/>
      <c r="D123" s="43"/>
      <c r="E123" s="2"/>
      <c r="F123" s="2"/>
    </row>
    <row r="124" spans="1:6" ht="15.75" customHeight="1">
      <c r="A124" s="41"/>
      <c r="B124" s="42"/>
      <c r="C124" s="43"/>
      <c r="D124" s="43"/>
      <c r="E124" s="2"/>
      <c r="F124" s="2"/>
    </row>
    <row r="125" spans="1:6" ht="15.75" customHeight="1">
      <c r="A125" s="41"/>
      <c r="B125" s="42"/>
      <c r="C125" s="43"/>
      <c r="D125" s="43"/>
      <c r="E125" s="2"/>
      <c r="F125" s="2"/>
    </row>
    <row r="126" spans="1:6" ht="15.75" customHeight="1">
      <c r="A126" s="41"/>
      <c r="B126" s="42"/>
      <c r="C126" s="43"/>
      <c r="D126" s="43"/>
      <c r="E126" s="2"/>
      <c r="F126" s="2"/>
    </row>
    <row r="127" spans="1:6" ht="15.75" customHeight="1">
      <c r="A127" s="41"/>
      <c r="B127" s="42"/>
      <c r="C127" s="43"/>
      <c r="D127" s="43"/>
      <c r="E127" s="2"/>
      <c r="F127" s="2"/>
    </row>
    <row r="128" spans="1:6" ht="15.75" customHeight="1">
      <c r="A128" s="41"/>
      <c r="B128" s="42"/>
      <c r="C128" s="43"/>
      <c r="D128" s="43"/>
      <c r="E128" s="2"/>
      <c r="F128" s="2"/>
    </row>
    <row r="129" spans="1:6" ht="15.75" customHeight="1">
      <c r="A129" s="41"/>
      <c r="B129" s="42"/>
      <c r="C129" s="43"/>
      <c r="D129" s="43"/>
      <c r="E129" s="2"/>
      <c r="F129" s="2"/>
    </row>
    <row r="130" spans="1:6" ht="15.75" customHeight="1">
      <c r="A130" s="41"/>
      <c r="B130" s="42"/>
      <c r="C130" s="43"/>
      <c r="D130" s="43"/>
      <c r="E130" s="2"/>
      <c r="F130" s="2"/>
    </row>
    <row r="131" spans="1:6" ht="15.75" customHeight="1">
      <c r="A131" s="41"/>
      <c r="B131" s="42"/>
      <c r="C131" s="43"/>
      <c r="D131" s="43"/>
      <c r="E131" s="2"/>
      <c r="F131" s="2"/>
    </row>
    <row r="132" spans="1:6" ht="15.75" customHeight="1">
      <c r="A132" s="41"/>
      <c r="B132" s="42"/>
      <c r="C132" s="43"/>
      <c r="D132" s="43"/>
      <c r="E132" s="2"/>
      <c r="F132" s="2"/>
    </row>
    <row r="133" spans="1:6" ht="15.75" customHeight="1">
      <c r="A133" s="41"/>
      <c r="B133" s="42"/>
      <c r="C133" s="43"/>
      <c r="D133" s="43"/>
      <c r="E133" s="2"/>
      <c r="F133" s="2"/>
    </row>
    <row r="134" spans="1:6" ht="15.75" customHeight="1">
      <c r="A134" s="41"/>
      <c r="B134" s="42"/>
      <c r="C134" s="43"/>
      <c r="D134" s="43"/>
      <c r="E134" s="2"/>
      <c r="F134" s="2"/>
    </row>
    <row r="135" spans="1:6" ht="15.75" customHeight="1">
      <c r="A135" s="41"/>
      <c r="B135" s="42"/>
      <c r="C135" s="43"/>
      <c r="D135" s="43"/>
      <c r="E135" s="2"/>
      <c r="F135" s="2"/>
    </row>
    <row r="136" spans="1:6" ht="15.75" customHeight="1">
      <c r="A136" s="41"/>
      <c r="B136" s="42"/>
      <c r="C136" s="43"/>
      <c r="D136" s="43"/>
      <c r="E136" s="2"/>
      <c r="F136" s="2"/>
    </row>
    <row r="137" spans="1:6" ht="15.75" customHeight="1">
      <c r="A137" s="41"/>
      <c r="B137" s="42"/>
      <c r="C137" s="43"/>
      <c r="D137" s="43"/>
      <c r="E137" s="2"/>
      <c r="F137" s="2"/>
    </row>
    <row r="138" spans="1:6" ht="15.75" customHeight="1">
      <c r="A138" s="41"/>
      <c r="B138" s="42"/>
      <c r="C138" s="43"/>
      <c r="D138" s="43"/>
      <c r="E138" s="2"/>
      <c r="F138" s="2"/>
    </row>
    <row r="139" spans="1:6" ht="15.75" customHeight="1">
      <c r="A139" s="41"/>
      <c r="B139" s="42"/>
      <c r="C139" s="43"/>
      <c r="D139" s="43"/>
      <c r="E139" s="2"/>
      <c r="F139" s="2"/>
    </row>
    <row r="140" spans="1:6" ht="15.75" customHeight="1">
      <c r="A140" s="41"/>
      <c r="B140" s="42"/>
      <c r="C140" s="43"/>
      <c r="D140" s="43"/>
      <c r="E140" s="2"/>
      <c r="F140" s="2"/>
    </row>
    <row r="141" spans="1:6" ht="15.75" customHeight="1">
      <c r="A141" s="41"/>
      <c r="B141" s="42"/>
      <c r="C141" s="43"/>
      <c r="D141" s="43"/>
      <c r="E141" s="2"/>
      <c r="F141" s="2"/>
    </row>
    <row r="142" spans="1:6" ht="15.75" customHeight="1">
      <c r="A142" s="41"/>
      <c r="B142" s="42"/>
      <c r="C142" s="43"/>
      <c r="D142" s="43"/>
      <c r="E142" s="2"/>
      <c r="F142" s="2"/>
    </row>
    <row r="143" spans="1:6" ht="15.75" customHeight="1">
      <c r="A143" s="41"/>
      <c r="B143" s="42"/>
      <c r="C143" s="43"/>
      <c r="D143" s="43"/>
      <c r="E143" s="2"/>
      <c r="F143" s="2"/>
    </row>
    <row r="144" spans="1:6" ht="15.75" customHeight="1">
      <c r="A144" s="41"/>
      <c r="B144" s="42"/>
      <c r="C144" s="43"/>
      <c r="D144" s="43"/>
      <c r="E144" s="2"/>
      <c r="F144" s="2"/>
    </row>
    <row r="145" spans="1:6" ht="15.75" customHeight="1">
      <c r="A145" s="41"/>
      <c r="B145" s="42"/>
      <c r="C145" s="43"/>
      <c r="D145" s="43"/>
      <c r="E145" s="2"/>
      <c r="F145" s="2"/>
    </row>
    <row r="146" spans="1:6" ht="15.75" customHeight="1">
      <c r="A146" s="41"/>
      <c r="B146" s="42"/>
      <c r="C146" s="43"/>
      <c r="D146" s="43"/>
      <c r="E146" s="2"/>
      <c r="F146" s="2"/>
    </row>
    <row r="147" spans="1:6" ht="15.75" customHeight="1">
      <c r="A147" s="41"/>
      <c r="B147" s="42"/>
      <c r="C147" s="43"/>
      <c r="D147" s="43"/>
      <c r="E147" s="2"/>
      <c r="F147" s="2"/>
    </row>
    <row r="148" spans="1:6" ht="15.75" customHeight="1">
      <c r="A148" s="41"/>
      <c r="B148" s="42"/>
      <c r="C148" s="43"/>
      <c r="D148" s="43"/>
      <c r="E148" s="2"/>
      <c r="F148" s="2"/>
    </row>
    <row r="149" spans="1:6" ht="15.75" customHeight="1">
      <c r="A149" s="41"/>
      <c r="B149" s="42"/>
      <c r="C149" s="43"/>
      <c r="D149" s="43"/>
      <c r="E149" s="2"/>
      <c r="F149" s="2"/>
    </row>
    <row r="150" spans="1:6" ht="15.75" customHeight="1">
      <c r="A150" s="41"/>
      <c r="B150" s="42"/>
      <c r="C150" s="43"/>
      <c r="D150" s="43"/>
      <c r="E150" s="2"/>
      <c r="F150" s="2"/>
    </row>
    <row r="151" spans="1:6" ht="15.75" customHeight="1">
      <c r="A151" s="41"/>
      <c r="B151" s="42"/>
      <c r="C151" s="43"/>
      <c r="D151" s="43"/>
      <c r="E151" s="2"/>
      <c r="F151" s="2"/>
    </row>
    <row r="152" spans="1:6" ht="15.75" customHeight="1">
      <c r="A152" s="41"/>
      <c r="B152" s="42"/>
      <c r="C152" s="43"/>
      <c r="D152" s="43"/>
      <c r="E152" s="2"/>
      <c r="F152" s="2"/>
    </row>
    <row r="153" spans="1:6" ht="15.75" customHeight="1">
      <c r="A153" s="41"/>
      <c r="B153" s="42"/>
      <c r="C153" s="43"/>
      <c r="D153" s="43"/>
      <c r="E153" s="2"/>
      <c r="F153" s="2"/>
    </row>
    <row r="154" spans="1:6" ht="15.75" customHeight="1">
      <c r="A154" s="41"/>
      <c r="B154" s="42"/>
      <c r="C154" s="43"/>
      <c r="D154" s="43"/>
      <c r="E154" s="2"/>
      <c r="F154" s="2"/>
    </row>
    <row r="155" spans="1:6" ht="15.75" customHeight="1">
      <c r="A155" s="41"/>
      <c r="B155" s="42"/>
      <c r="C155" s="43"/>
      <c r="D155" s="43"/>
      <c r="E155" s="2"/>
      <c r="F155" s="2"/>
    </row>
    <row r="156" spans="1:6" ht="15.75" customHeight="1">
      <c r="A156" s="41"/>
      <c r="B156" s="42"/>
      <c r="C156" s="43"/>
      <c r="D156" s="43"/>
      <c r="E156" s="2"/>
      <c r="F156" s="2"/>
    </row>
    <row r="157" spans="1:6" ht="15.75" customHeight="1">
      <c r="A157" s="41"/>
      <c r="B157" s="42"/>
      <c r="C157" s="43"/>
      <c r="D157" s="43"/>
      <c r="E157" s="2"/>
      <c r="F157" s="2"/>
    </row>
    <row r="158" spans="1:6" ht="15.75" customHeight="1">
      <c r="A158" s="41"/>
      <c r="B158" s="42"/>
      <c r="C158" s="43"/>
      <c r="D158" s="43"/>
      <c r="E158" s="2"/>
      <c r="F158" s="2"/>
    </row>
    <row r="159" spans="1:6" ht="15.75" customHeight="1">
      <c r="A159" s="41"/>
      <c r="B159" s="42"/>
      <c r="C159" s="43"/>
      <c r="D159" s="43"/>
      <c r="E159" s="2"/>
      <c r="F159" s="2"/>
    </row>
    <row r="160" spans="1:6" ht="15.75" customHeight="1">
      <c r="A160" s="41"/>
      <c r="B160" s="42"/>
      <c r="C160" s="43"/>
      <c r="D160" s="43"/>
      <c r="E160" s="2"/>
      <c r="F160" s="2"/>
    </row>
    <row r="161" spans="1:6" ht="15.75" customHeight="1">
      <c r="A161" s="41"/>
      <c r="B161" s="42"/>
      <c r="C161" s="43"/>
      <c r="D161" s="43"/>
      <c r="E161" s="2"/>
      <c r="F161" s="2"/>
    </row>
    <row r="162" spans="1:6" ht="15.75" customHeight="1">
      <c r="A162" s="41"/>
      <c r="B162" s="42"/>
      <c r="C162" s="43"/>
      <c r="D162" s="43"/>
      <c r="E162" s="2"/>
      <c r="F162" s="2"/>
    </row>
    <row r="163" spans="1:6" ht="15.75" customHeight="1">
      <c r="A163" s="41"/>
      <c r="B163" s="42"/>
      <c r="C163" s="43"/>
      <c r="D163" s="43"/>
      <c r="E163" s="2"/>
      <c r="F163" s="2"/>
    </row>
    <row r="164" spans="1:6" ht="15.75" customHeight="1">
      <c r="A164" s="41"/>
      <c r="B164" s="42"/>
      <c r="C164" s="43"/>
      <c r="D164" s="43"/>
      <c r="E164" s="2"/>
      <c r="F164" s="2"/>
    </row>
    <row r="165" spans="1:6" ht="15.75" customHeight="1">
      <c r="A165" s="41"/>
      <c r="B165" s="42"/>
      <c r="C165" s="43"/>
      <c r="D165" s="43"/>
      <c r="E165" s="2"/>
      <c r="F165" s="2"/>
    </row>
    <row r="166" spans="1:6" ht="15.75" customHeight="1">
      <c r="A166" s="41"/>
      <c r="B166" s="42"/>
      <c r="C166" s="43"/>
      <c r="D166" s="43"/>
      <c r="E166" s="2"/>
      <c r="F166" s="2"/>
    </row>
    <row r="167" spans="1:6" ht="15.75" customHeight="1">
      <c r="A167" s="41"/>
      <c r="B167" s="42"/>
      <c r="C167" s="43"/>
      <c r="D167" s="43"/>
      <c r="E167" s="2"/>
      <c r="F167" s="2"/>
    </row>
    <row r="168" spans="1:6" ht="15.75" customHeight="1">
      <c r="A168" s="41"/>
      <c r="B168" s="42"/>
      <c r="C168" s="43"/>
      <c r="D168" s="43"/>
      <c r="E168" s="2"/>
      <c r="F168" s="2"/>
    </row>
    <row r="169" spans="1:6" ht="15.75" customHeight="1">
      <c r="A169" s="41"/>
      <c r="B169" s="42"/>
      <c r="C169" s="43"/>
      <c r="D169" s="43"/>
      <c r="E169" s="2"/>
      <c r="F169" s="2"/>
    </row>
    <row r="170" spans="1:6" ht="15.75" customHeight="1">
      <c r="A170" s="41"/>
      <c r="B170" s="42"/>
      <c r="C170" s="43"/>
      <c r="D170" s="43"/>
      <c r="E170" s="2"/>
      <c r="F170" s="2"/>
    </row>
    <row r="171" spans="1:6" ht="15.75" customHeight="1">
      <c r="A171" s="41"/>
      <c r="B171" s="42"/>
      <c r="C171" s="43"/>
      <c r="D171" s="43"/>
      <c r="E171" s="2"/>
      <c r="F171" s="2"/>
    </row>
    <row r="172" spans="1:6" ht="15.75" customHeight="1">
      <c r="A172" s="41"/>
      <c r="B172" s="42"/>
      <c r="C172" s="43"/>
      <c r="D172" s="43"/>
      <c r="E172" s="2"/>
      <c r="F172" s="2"/>
    </row>
    <row r="173" spans="1:6" ht="15.75" customHeight="1">
      <c r="A173" s="41"/>
      <c r="B173" s="42"/>
      <c r="C173" s="43"/>
      <c r="D173" s="43"/>
      <c r="E173" s="2"/>
      <c r="F173" s="2"/>
    </row>
    <row r="174" spans="1:6" ht="15.75" customHeight="1">
      <c r="A174" s="41"/>
      <c r="B174" s="42"/>
      <c r="C174" s="43"/>
      <c r="D174" s="43"/>
      <c r="E174" s="2"/>
      <c r="F174" s="2"/>
    </row>
    <row r="175" spans="1:6" ht="15.75" customHeight="1">
      <c r="A175" s="41"/>
      <c r="B175" s="42"/>
      <c r="C175" s="43"/>
      <c r="D175" s="43"/>
      <c r="E175" s="2"/>
      <c r="F175" s="2"/>
    </row>
    <row r="176" spans="1:6" ht="15.75" customHeight="1">
      <c r="A176" s="41"/>
      <c r="B176" s="42"/>
      <c r="C176" s="43"/>
      <c r="D176" s="43"/>
      <c r="E176" s="2"/>
      <c r="F176" s="2"/>
    </row>
    <row r="177" spans="1:6" ht="15.75" customHeight="1">
      <c r="A177" s="41"/>
      <c r="B177" s="42"/>
      <c r="C177" s="43"/>
      <c r="D177" s="43"/>
      <c r="E177" s="2"/>
      <c r="F177" s="2"/>
    </row>
    <row r="178" spans="1:6" ht="15.75" customHeight="1">
      <c r="A178" s="41"/>
      <c r="B178" s="42"/>
      <c r="C178" s="43"/>
      <c r="D178" s="43"/>
      <c r="E178" s="2"/>
      <c r="F178" s="2"/>
    </row>
    <row r="179" spans="1:6" ht="15.75" customHeight="1">
      <c r="A179" s="41"/>
      <c r="B179" s="42"/>
      <c r="C179" s="43"/>
      <c r="D179" s="43"/>
      <c r="E179" s="2"/>
      <c r="F179" s="2"/>
    </row>
    <row r="180" spans="1:6" ht="15.75" customHeight="1">
      <c r="A180" s="41"/>
      <c r="B180" s="42"/>
      <c r="C180" s="43"/>
      <c r="D180" s="43"/>
      <c r="E180" s="2"/>
      <c r="F180" s="2"/>
    </row>
    <row r="181" spans="1:6" ht="15.75" customHeight="1">
      <c r="A181" s="41"/>
      <c r="B181" s="42"/>
      <c r="C181" s="43"/>
      <c r="D181" s="43"/>
      <c r="E181" s="2"/>
      <c r="F181" s="2"/>
    </row>
    <row r="182" spans="1:6" ht="15.75" customHeight="1">
      <c r="A182" s="41"/>
      <c r="B182" s="42"/>
      <c r="C182" s="43"/>
      <c r="D182" s="43"/>
      <c r="E182" s="2"/>
      <c r="F182" s="2"/>
    </row>
    <row r="183" spans="1:6" ht="15.75" customHeight="1">
      <c r="A183" s="41"/>
      <c r="B183" s="42"/>
      <c r="C183" s="43"/>
      <c r="D183" s="43"/>
      <c r="E183" s="2"/>
      <c r="F183" s="2"/>
    </row>
    <row r="184" spans="1:6" ht="15.75" customHeight="1">
      <c r="A184" s="41"/>
      <c r="B184" s="42"/>
      <c r="C184" s="43"/>
      <c r="D184" s="43"/>
      <c r="E184" s="2"/>
      <c r="F184" s="2"/>
    </row>
    <row r="185" spans="1:6" ht="15.75" customHeight="1">
      <c r="A185" s="41"/>
      <c r="B185" s="42"/>
      <c r="C185" s="43"/>
      <c r="D185" s="43"/>
      <c r="E185" s="2"/>
      <c r="F185" s="2"/>
    </row>
    <row r="186" spans="1:6" ht="15.75" customHeight="1">
      <c r="A186" s="41"/>
      <c r="B186" s="42"/>
      <c r="C186" s="43"/>
      <c r="D186" s="43"/>
      <c r="E186" s="2"/>
      <c r="F186" s="2"/>
    </row>
    <row r="187" spans="1:6" ht="15.75" customHeight="1">
      <c r="A187" s="41"/>
      <c r="B187" s="42"/>
      <c r="C187" s="43"/>
      <c r="D187" s="43"/>
      <c r="E187" s="2"/>
      <c r="F187" s="2"/>
    </row>
    <row r="188" spans="1:6" ht="15.75" customHeight="1">
      <c r="A188" s="41"/>
      <c r="B188" s="42"/>
      <c r="C188" s="43"/>
      <c r="D188" s="43"/>
      <c r="E188" s="2"/>
      <c r="F188" s="2"/>
    </row>
    <row r="189" spans="1:6" ht="15.75" customHeight="1">
      <c r="A189" s="41"/>
      <c r="B189" s="42"/>
      <c r="C189" s="43"/>
      <c r="D189" s="43"/>
      <c r="E189" s="2"/>
      <c r="F189" s="2"/>
    </row>
    <row r="190" spans="1:6" ht="15.75" customHeight="1">
      <c r="A190" s="41"/>
      <c r="B190" s="42"/>
      <c r="C190" s="43"/>
      <c r="D190" s="43"/>
      <c r="E190" s="2"/>
      <c r="F190" s="2"/>
    </row>
    <row r="191" spans="1:6" ht="15.75" customHeight="1">
      <c r="A191" s="41"/>
      <c r="B191" s="42"/>
      <c r="C191" s="43"/>
      <c r="D191" s="43"/>
      <c r="E191" s="2"/>
      <c r="F191" s="2"/>
    </row>
    <row r="192" spans="1:6" ht="15.75" customHeight="1">
      <c r="A192" s="41"/>
      <c r="B192" s="42"/>
      <c r="C192" s="43"/>
      <c r="D192" s="43"/>
      <c r="E192" s="2"/>
      <c r="F192" s="2"/>
    </row>
    <row r="193" spans="1:6" ht="15.75" customHeight="1">
      <c r="A193" s="41"/>
      <c r="B193" s="42"/>
      <c r="C193" s="43"/>
      <c r="D193" s="43"/>
      <c r="E193" s="2"/>
      <c r="F193" s="2"/>
    </row>
    <row r="194" spans="1:6" ht="15.75" customHeight="1">
      <c r="A194" s="41"/>
      <c r="B194" s="42"/>
      <c r="C194" s="43"/>
      <c r="D194" s="43"/>
      <c r="E194" s="2"/>
      <c r="F194" s="2"/>
    </row>
    <row r="195" spans="1:6" ht="15.75" customHeight="1">
      <c r="A195" s="41"/>
      <c r="B195" s="42"/>
      <c r="C195" s="43"/>
      <c r="D195" s="43"/>
      <c r="E195" s="2"/>
      <c r="F195" s="2"/>
    </row>
    <row r="196" spans="1:6" ht="15.75" customHeight="1">
      <c r="A196" s="41"/>
      <c r="B196" s="42"/>
      <c r="C196" s="43"/>
      <c r="D196" s="43"/>
      <c r="E196" s="2"/>
      <c r="F196" s="2"/>
    </row>
    <row r="197" spans="1:6" ht="15.75" customHeight="1">
      <c r="A197" s="41"/>
      <c r="B197" s="42"/>
      <c r="C197" s="43"/>
      <c r="D197" s="43"/>
      <c r="E197" s="2"/>
      <c r="F197" s="2"/>
    </row>
    <row r="198" spans="1:6" ht="15.75" customHeight="1">
      <c r="A198" s="41"/>
      <c r="B198" s="42"/>
      <c r="C198" s="43"/>
      <c r="D198" s="43"/>
      <c r="E198" s="2"/>
      <c r="F198" s="2"/>
    </row>
    <row r="199" spans="1:6" ht="15.75" customHeight="1">
      <c r="A199" s="41"/>
      <c r="B199" s="42"/>
      <c r="C199" s="43"/>
      <c r="D199" s="43"/>
      <c r="E199" s="2"/>
      <c r="F199" s="2"/>
    </row>
    <row r="200" spans="1:6" ht="15.75" customHeight="1">
      <c r="A200" s="41"/>
      <c r="B200" s="42"/>
      <c r="C200" s="43"/>
      <c r="D200" s="43"/>
      <c r="E200" s="2"/>
      <c r="F200" s="2"/>
    </row>
    <row r="201" spans="1:6" ht="15.75" customHeight="1">
      <c r="A201" s="41"/>
      <c r="B201" s="42"/>
      <c r="C201" s="43"/>
      <c r="D201" s="43"/>
      <c r="E201" s="2"/>
      <c r="F201" s="2"/>
    </row>
    <row r="202" spans="1:6" ht="15.75" customHeight="1">
      <c r="A202" s="41"/>
      <c r="B202" s="42"/>
      <c r="C202" s="43"/>
      <c r="D202" s="43"/>
      <c r="E202" s="2"/>
      <c r="F202" s="2"/>
    </row>
    <row r="203" spans="1:6" ht="15.75" customHeight="1">
      <c r="A203" s="41"/>
      <c r="B203" s="42"/>
      <c r="C203" s="43"/>
      <c r="D203" s="43"/>
      <c r="E203" s="2"/>
      <c r="F203" s="2"/>
    </row>
    <row r="204" spans="1:6" ht="15.75" customHeight="1">
      <c r="A204" s="41"/>
      <c r="B204" s="42"/>
      <c r="C204" s="43"/>
      <c r="D204" s="43"/>
      <c r="E204" s="2"/>
      <c r="F204" s="2"/>
    </row>
    <row r="205" spans="1:6" ht="15.75" customHeight="1">
      <c r="A205" s="41"/>
      <c r="B205" s="42"/>
      <c r="C205" s="43"/>
      <c r="D205" s="43"/>
      <c r="E205" s="2"/>
      <c r="F205" s="2"/>
    </row>
    <row r="206" spans="1:6" ht="15.75" customHeight="1">
      <c r="A206" s="41"/>
      <c r="B206" s="42"/>
      <c r="C206" s="43"/>
      <c r="D206" s="43"/>
      <c r="E206" s="2"/>
      <c r="F206" s="2"/>
    </row>
    <row r="207" spans="1:6" ht="15.75" customHeight="1">
      <c r="A207" s="41"/>
      <c r="B207" s="42"/>
      <c r="C207" s="43"/>
      <c r="D207" s="43"/>
      <c r="E207" s="2"/>
      <c r="F207" s="2"/>
    </row>
    <row r="208" spans="1:6" ht="15.75" customHeight="1">
      <c r="A208" s="41"/>
      <c r="B208" s="42"/>
      <c r="C208" s="43"/>
      <c r="D208" s="43"/>
      <c r="E208" s="2"/>
      <c r="F208" s="2"/>
    </row>
    <row r="209" spans="1:6" ht="15.75" customHeight="1">
      <c r="A209" s="41"/>
      <c r="B209" s="42"/>
      <c r="C209" s="43"/>
      <c r="D209" s="43"/>
      <c r="E209" s="2"/>
      <c r="F209" s="2"/>
    </row>
    <row r="210" spans="1:6" ht="15.75" customHeight="1">
      <c r="A210" s="41"/>
      <c r="B210" s="42"/>
      <c r="C210" s="43"/>
      <c r="D210" s="43"/>
      <c r="E210" s="2"/>
      <c r="F210" s="2"/>
    </row>
    <row r="211" spans="1:6" ht="15.75" customHeight="1">
      <c r="A211" s="41"/>
      <c r="B211" s="42"/>
      <c r="C211" s="43"/>
      <c r="D211" s="43"/>
      <c r="E211" s="2"/>
      <c r="F211" s="2"/>
    </row>
    <row r="212" spans="1:6" ht="15.75" customHeight="1">
      <c r="A212" s="41"/>
      <c r="B212" s="42"/>
      <c r="C212" s="43"/>
      <c r="D212" s="43"/>
      <c r="E212" s="2"/>
      <c r="F212" s="2"/>
    </row>
    <row r="213" spans="1:6" ht="15.75" customHeight="1">
      <c r="A213" s="41"/>
      <c r="B213" s="42"/>
      <c r="C213" s="43"/>
      <c r="D213" s="43"/>
      <c r="E213" s="2"/>
      <c r="F213" s="2"/>
    </row>
    <row r="214" spans="1:6" ht="15.75" customHeight="1">
      <c r="A214" s="41"/>
      <c r="B214" s="42"/>
      <c r="C214" s="43"/>
      <c r="D214" s="43"/>
      <c r="E214" s="2"/>
      <c r="F214" s="2"/>
    </row>
    <row r="215" spans="1:6" ht="15.75" customHeight="1">
      <c r="A215" s="41"/>
      <c r="B215" s="42"/>
      <c r="C215" s="43"/>
      <c r="D215" s="43"/>
      <c r="E215" s="2"/>
      <c r="F215" s="2"/>
    </row>
    <row r="216" spans="1:6" ht="15.75" customHeight="1">
      <c r="A216" s="41"/>
      <c r="B216" s="42"/>
      <c r="C216" s="43"/>
      <c r="D216" s="43"/>
      <c r="E216" s="2"/>
      <c r="F216" s="2"/>
    </row>
    <row r="217" spans="1:6" ht="15.75" customHeight="1">
      <c r="A217" s="41"/>
      <c r="B217" s="42"/>
      <c r="C217" s="43"/>
      <c r="D217" s="43"/>
      <c r="E217" s="2"/>
      <c r="F217" s="2"/>
    </row>
    <row r="218" spans="1:6" ht="15.75" customHeight="1">
      <c r="A218" s="41"/>
      <c r="B218" s="42"/>
      <c r="C218" s="43"/>
      <c r="D218" s="43"/>
      <c r="E218" s="2"/>
      <c r="F218" s="2"/>
    </row>
    <row r="219" spans="1:6" ht="15.75" customHeight="1">
      <c r="A219" s="41"/>
      <c r="B219" s="42"/>
      <c r="C219" s="43"/>
      <c r="D219" s="43"/>
      <c r="E219" s="2"/>
      <c r="F219" s="2"/>
    </row>
    <row r="220" spans="1:6" ht="15.75" customHeight="1">
      <c r="A220" s="41"/>
      <c r="B220" s="42"/>
      <c r="C220" s="43"/>
      <c r="D220" s="43"/>
      <c r="E220" s="2"/>
      <c r="F220" s="2"/>
    </row>
    <row r="221" spans="1:6" ht="15.75" customHeight="1">
      <c r="A221" s="41"/>
      <c r="B221" s="42"/>
      <c r="C221" s="43"/>
      <c r="D221" s="43"/>
      <c r="E221" s="2"/>
      <c r="F221" s="2"/>
    </row>
    <row r="222" spans="1:6" ht="15.75" customHeight="1">
      <c r="A222" s="41"/>
      <c r="B222" s="42"/>
      <c r="C222" s="43"/>
      <c r="D222" s="43"/>
      <c r="E222" s="2"/>
      <c r="F222" s="2"/>
    </row>
    <row r="223" spans="1:6" ht="15.75" customHeight="1">
      <c r="A223" s="41"/>
      <c r="B223" s="42"/>
      <c r="C223" s="43"/>
      <c r="D223" s="43"/>
      <c r="E223" s="2"/>
      <c r="F223" s="2"/>
    </row>
    <row r="224" spans="1:6" ht="15.75" customHeight="1">
      <c r="A224" s="41"/>
      <c r="B224" s="42"/>
      <c r="C224" s="43"/>
      <c r="D224" s="43"/>
      <c r="E224" s="2"/>
      <c r="F224" s="2"/>
    </row>
    <row r="225" spans="1:6" ht="15.75" customHeight="1">
      <c r="A225" s="41"/>
      <c r="B225" s="42"/>
      <c r="C225" s="43"/>
      <c r="D225" s="43"/>
      <c r="E225" s="2"/>
      <c r="F225" s="2"/>
    </row>
    <row r="226" spans="1:6" ht="15.75" customHeight="1">
      <c r="A226" s="41"/>
      <c r="B226" s="42"/>
      <c r="C226" s="43"/>
      <c r="D226" s="43"/>
      <c r="E226" s="2"/>
      <c r="F226" s="2"/>
    </row>
    <row r="227" spans="1:6" ht="15.75" customHeight="1">
      <c r="A227" s="41"/>
      <c r="B227" s="42"/>
      <c r="C227" s="43"/>
      <c r="D227" s="43"/>
      <c r="E227" s="2"/>
      <c r="F227" s="2"/>
    </row>
    <row r="228" spans="1:6" ht="15.75" customHeight="1">
      <c r="A228" s="41"/>
      <c r="B228" s="42"/>
      <c r="C228" s="43"/>
      <c r="D228" s="43"/>
      <c r="E228" s="2"/>
      <c r="F228" s="2"/>
    </row>
    <row r="229" spans="1:6" ht="15.75" customHeight="1">
      <c r="A229" s="41"/>
      <c r="B229" s="42"/>
      <c r="C229" s="43"/>
      <c r="D229" s="43"/>
      <c r="E229" s="2"/>
      <c r="F229" s="2"/>
    </row>
    <row r="230" spans="1:6" ht="15.75" customHeight="1">
      <c r="A230" s="41"/>
      <c r="B230" s="42"/>
      <c r="C230" s="43"/>
      <c r="D230" s="43"/>
      <c r="E230" s="2"/>
      <c r="F230" s="2"/>
    </row>
    <row r="231" spans="1:6" ht="15.75" customHeight="1">
      <c r="A231" s="41"/>
      <c r="B231" s="42"/>
      <c r="C231" s="43"/>
      <c r="D231" s="43"/>
      <c r="E231" s="2"/>
      <c r="F231" s="2"/>
    </row>
    <row r="232" spans="1:6" ht="15.75" customHeight="1">
      <c r="A232" s="41"/>
      <c r="B232" s="42"/>
      <c r="C232" s="43"/>
      <c r="D232" s="43"/>
      <c r="E232" s="2"/>
      <c r="F232" s="2"/>
    </row>
    <row r="233" spans="1:6" ht="15.75" customHeight="1">
      <c r="A233" s="41"/>
      <c r="B233" s="42"/>
      <c r="C233" s="43"/>
      <c r="D233" s="43"/>
      <c r="E233" s="2"/>
      <c r="F233" s="2"/>
    </row>
    <row r="234" spans="1:6" ht="15.75" customHeight="1">
      <c r="A234" s="41"/>
      <c r="B234" s="42"/>
      <c r="C234" s="43"/>
      <c r="D234" s="43"/>
      <c r="E234" s="2"/>
      <c r="F234" s="2"/>
    </row>
    <row r="235" spans="1:6" ht="15.75" customHeight="1">
      <c r="A235" s="41"/>
      <c r="B235" s="42"/>
      <c r="C235" s="43"/>
      <c r="D235" s="43"/>
      <c r="E235" s="2"/>
      <c r="F235" s="2"/>
    </row>
    <row r="236" spans="1:6" ht="15.75" customHeight="1">
      <c r="A236" s="41"/>
      <c r="B236" s="42"/>
      <c r="C236" s="43"/>
      <c r="D236" s="43"/>
      <c r="E236" s="2"/>
      <c r="F236" s="2"/>
    </row>
    <row r="237" spans="1:6" ht="15.75" customHeight="1">
      <c r="A237" s="41"/>
      <c r="B237" s="42"/>
      <c r="C237" s="43"/>
      <c r="D237" s="43"/>
      <c r="E237" s="2"/>
      <c r="F237" s="2"/>
    </row>
    <row r="238" spans="1:6" ht="15.75" customHeight="1">
      <c r="A238" s="41"/>
      <c r="B238" s="42"/>
      <c r="C238" s="43"/>
      <c r="D238" s="43"/>
      <c r="E238" s="2"/>
      <c r="F238" s="2"/>
    </row>
    <row r="239" spans="1:6" ht="15.75" customHeight="1">
      <c r="A239" s="41"/>
      <c r="B239" s="42"/>
      <c r="C239" s="43"/>
      <c r="D239" s="43"/>
      <c r="E239" s="2"/>
      <c r="F239" s="2"/>
    </row>
    <row r="240" spans="1:6" ht="15.75" customHeight="1">
      <c r="A240" s="41"/>
      <c r="B240" s="42"/>
      <c r="C240" s="43"/>
      <c r="D240" s="43"/>
      <c r="E240" s="2"/>
      <c r="F240" s="2"/>
    </row>
    <row r="241" spans="1:6" ht="15.75" customHeight="1">
      <c r="A241" s="41"/>
      <c r="B241" s="42"/>
      <c r="C241" s="43"/>
      <c r="D241" s="43"/>
      <c r="E241" s="2"/>
      <c r="F241" s="2"/>
    </row>
    <row r="242" spans="1:6" ht="15.75" customHeight="1">
      <c r="A242" s="41"/>
      <c r="B242" s="42"/>
      <c r="C242" s="43"/>
      <c r="D242" s="43"/>
      <c r="E242" s="2"/>
      <c r="F242" s="2"/>
    </row>
    <row r="243" spans="1:6" ht="15.75" customHeight="1">
      <c r="A243" s="41"/>
      <c r="B243" s="42"/>
      <c r="C243" s="43"/>
      <c r="D243" s="43"/>
      <c r="E243" s="2"/>
      <c r="F243" s="2"/>
    </row>
    <row r="244" spans="1:6" ht="15.75" customHeight="1">
      <c r="A244" s="41"/>
      <c r="B244" s="42"/>
      <c r="C244" s="43"/>
      <c r="D244" s="43"/>
      <c r="E244" s="2"/>
      <c r="F244" s="2"/>
    </row>
    <row r="245" spans="1:6" ht="15.75" customHeight="1">
      <c r="A245" s="41"/>
      <c r="B245" s="42"/>
      <c r="C245" s="43"/>
      <c r="D245" s="43"/>
      <c r="E245" s="2"/>
      <c r="F245" s="2"/>
    </row>
    <row r="246" spans="1:6" ht="15.75" customHeight="1">
      <c r="A246" s="41"/>
      <c r="B246" s="42"/>
      <c r="C246" s="43"/>
      <c r="D246" s="43"/>
      <c r="E246" s="2"/>
      <c r="F246" s="2"/>
    </row>
    <row r="247" spans="1:6" ht="15.75" customHeight="1">
      <c r="A247" s="41"/>
      <c r="B247" s="42"/>
      <c r="C247" s="43"/>
      <c r="D247" s="43"/>
      <c r="E247" s="2"/>
      <c r="F247" s="2"/>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1"/>
  <sheetViews>
    <sheetView workbookViewId="0">
      <selection sqref="A1:D1"/>
    </sheetView>
  </sheetViews>
  <sheetFormatPr defaultColWidth="14.42578125" defaultRowHeight="15" customHeight="1"/>
  <cols>
    <col min="1" max="1" width="36.7109375" customWidth="1"/>
    <col min="2" max="2" width="56.7109375" customWidth="1"/>
    <col min="3" max="3" width="26.7109375" customWidth="1"/>
    <col min="4" max="4" width="80.7109375" customWidth="1"/>
    <col min="5" max="6" width="14.42578125" customWidth="1"/>
  </cols>
  <sheetData>
    <row r="1" spans="1:4" ht="18.75">
      <c r="A1" s="377" t="s">
        <v>278</v>
      </c>
      <c r="B1" s="378"/>
      <c r="C1" s="378"/>
      <c r="D1" s="379"/>
    </row>
    <row r="2" spans="1:4" ht="15.75">
      <c r="A2" s="44" t="s">
        <v>279</v>
      </c>
      <c r="B2" s="380"/>
      <c r="C2" s="381"/>
      <c r="D2" s="382"/>
    </row>
    <row r="3" spans="1:4" ht="15.75">
      <c r="A3" s="45" t="s">
        <v>280</v>
      </c>
      <c r="B3" s="383"/>
      <c r="C3" s="378"/>
      <c r="D3" s="379"/>
    </row>
    <row r="4" spans="1:4" ht="15.75">
      <c r="A4" s="362" t="s">
        <v>281</v>
      </c>
      <c r="B4" s="383"/>
      <c r="C4" s="378"/>
      <c r="D4" s="379"/>
    </row>
    <row r="5" spans="1:4" ht="15.75">
      <c r="A5" s="363"/>
      <c r="B5" s="376"/>
      <c r="C5" s="343"/>
      <c r="D5" s="372"/>
    </row>
    <row r="6" spans="1:4" ht="15.75">
      <c r="A6" s="363"/>
      <c r="B6" s="376"/>
      <c r="C6" s="343"/>
      <c r="D6" s="372"/>
    </row>
    <row r="7" spans="1:4" ht="15.75">
      <c r="A7" s="363"/>
      <c r="B7" s="376"/>
      <c r="C7" s="343"/>
      <c r="D7" s="372"/>
    </row>
    <row r="8" spans="1:4" ht="15.75">
      <c r="A8" s="363"/>
      <c r="B8" s="376"/>
      <c r="C8" s="343"/>
      <c r="D8" s="372"/>
    </row>
    <row r="9" spans="1:4" ht="15.75">
      <c r="A9" s="363"/>
      <c r="B9" s="376"/>
      <c r="C9" s="343"/>
      <c r="D9" s="372"/>
    </row>
    <row r="10" spans="1:4" ht="15.75">
      <c r="A10" s="363"/>
      <c r="B10" s="376"/>
      <c r="C10" s="343"/>
      <c r="D10" s="372"/>
    </row>
    <row r="11" spans="1:4" ht="15.75">
      <c r="A11" s="363"/>
      <c r="B11" s="376"/>
      <c r="C11" s="343"/>
      <c r="D11" s="372"/>
    </row>
    <row r="12" spans="1:4" ht="15.75">
      <c r="A12" s="363"/>
      <c r="B12" s="376"/>
      <c r="C12" s="343"/>
      <c r="D12" s="372"/>
    </row>
    <row r="13" spans="1:4" ht="15.75">
      <c r="A13" s="363"/>
      <c r="B13" s="376"/>
      <c r="C13" s="343"/>
      <c r="D13" s="372"/>
    </row>
    <row r="14" spans="1:4" ht="15.75">
      <c r="A14" s="363"/>
      <c r="B14" s="376"/>
      <c r="C14" s="343"/>
      <c r="D14" s="372"/>
    </row>
    <row r="15" spans="1:4" ht="15.75">
      <c r="A15" s="364"/>
      <c r="B15" s="365"/>
      <c r="C15" s="366"/>
      <c r="D15" s="367"/>
    </row>
    <row r="16" spans="1:4" ht="15.75">
      <c r="A16" s="46" t="s">
        <v>282</v>
      </c>
      <c r="B16" s="365"/>
      <c r="C16" s="366"/>
      <c r="D16" s="367"/>
    </row>
    <row r="17" spans="1:26" ht="15.75">
      <c r="A17" s="45" t="s">
        <v>280</v>
      </c>
      <c r="B17" s="383"/>
      <c r="C17" s="378"/>
      <c r="D17" s="379"/>
    </row>
    <row r="18" spans="1:26" ht="15.75">
      <c r="A18" s="362" t="s">
        <v>283</v>
      </c>
      <c r="B18" s="383"/>
      <c r="C18" s="378"/>
      <c r="D18" s="379"/>
    </row>
    <row r="19" spans="1:26" ht="15.75">
      <c r="A19" s="363"/>
      <c r="B19" s="376"/>
      <c r="C19" s="343"/>
      <c r="D19" s="372"/>
      <c r="E19" s="1"/>
      <c r="F19" s="1"/>
      <c r="G19" s="1"/>
      <c r="H19" s="1"/>
      <c r="I19" s="1"/>
      <c r="J19" s="1"/>
      <c r="K19" s="1"/>
      <c r="L19" s="1"/>
      <c r="M19" s="1"/>
      <c r="N19" s="1"/>
      <c r="O19" s="1"/>
      <c r="P19" s="1"/>
      <c r="Q19" s="1"/>
      <c r="R19" s="1"/>
      <c r="S19" s="1"/>
      <c r="T19" s="1"/>
      <c r="U19" s="1"/>
      <c r="V19" s="1"/>
      <c r="W19" s="1"/>
      <c r="X19" s="1"/>
      <c r="Y19" s="1"/>
      <c r="Z19" s="1"/>
    </row>
    <row r="20" spans="1:26" ht="15.75">
      <c r="A20" s="363"/>
      <c r="B20" s="376"/>
      <c r="C20" s="343"/>
      <c r="D20" s="372"/>
      <c r="E20" s="1"/>
      <c r="F20" s="1"/>
      <c r="G20" s="1"/>
      <c r="H20" s="1"/>
      <c r="I20" s="1"/>
      <c r="J20" s="1"/>
      <c r="K20" s="1"/>
      <c r="L20" s="1"/>
      <c r="M20" s="1"/>
      <c r="N20" s="1"/>
      <c r="O20" s="1"/>
      <c r="P20" s="1"/>
      <c r="Q20" s="1"/>
      <c r="R20" s="1"/>
      <c r="S20" s="1"/>
      <c r="T20" s="1"/>
      <c r="U20" s="1"/>
      <c r="V20" s="1"/>
      <c r="W20" s="1"/>
      <c r="X20" s="1"/>
      <c r="Y20" s="1"/>
      <c r="Z20" s="1"/>
    </row>
    <row r="21" spans="1:26" ht="15.75">
      <c r="A21" s="364"/>
      <c r="B21" s="365"/>
      <c r="C21" s="366"/>
      <c r="D21" s="367"/>
    </row>
    <row r="22" spans="1:26" ht="15.75">
      <c r="A22" s="47" t="s">
        <v>284</v>
      </c>
      <c r="B22" s="365"/>
      <c r="C22" s="366"/>
      <c r="D22" s="367"/>
    </row>
    <row r="23" spans="1:26" ht="15.75">
      <c r="A23" s="368"/>
      <c r="B23" s="366"/>
      <c r="C23" s="366"/>
      <c r="D23" s="367"/>
    </row>
    <row r="24" spans="1:26" ht="15.75">
      <c r="A24" s="48"/>
      <c r="B24" s="49" t="s">
        <v>285</v>
      </c>
      <c r="C24" s="50" t="s">
        <v>286</v>
      </c>
      <c r="D24" s="49" t="s">
        <v>287</v>
      </c>
    </row>
    <row r="25" spans="1:26" ht="12.75">
      <c r="A25" s="369" t="s">
        <v>288</v>
      </c>
      <c r="B25" s="51"/>
      <c r="C25" s="370" t="s">
        <v>289</v>
      </c>
      <c r="D25" s="52"/>
      <c r="E25" s="53"/>
      <c r="F25" s="53"/>
      <c r="G25" s="53"/>
      <c r="H25" s="53"/>
      <c r="I25" s="53"/>
      <c r="J25" s="53"/>
      <c r="K25" s="53"/>
      <c r="L25" s="53"/>
      <c r="M25" s="53"/>
      <c r="N25" s="53"/>
      <c r="O25" s="53"/>
      <c r="P25" s="53"/>
      <c r="Q25" s="53"/>
      <c r="R25" s="53"/>
      <c r="S25" s="53"/>
      <c r="T25" s="53"/>
      <c r="U25" s="53"/>
      <c r="V25" s="53"/>
      <c r="W25" s="53"/>
      <c r="X25" s="53"/>
      <c r="Y25" s="53"/>
      <c r="Z25" s="53"/>
    </row>
    <row r="26" spans="1:26" ht="12.75">
      <c r="A26" s="343"/>
      <c r="B26" s="54"/>
      <c r="C26" s="343"/>
      <c r="D26" s="55"/>
      <c r="E26" s="53"/>
      <c r="F26" s="53"/>
      <c r="G26" s="53"/>
      <c r="H26" s="53"/>
      <c r="I26" s="53"/>
      <c r="J26" s="53"/>
      <c r="K26" s="53"/>
      <c r="L26" s="53"/>
      <c r="M26" s="53"/>
      <c r="N26" s="53"/>
      <c r="O26" s="53"/>
      <c r="P26" s="53"/>
      <c r="Q26" s="53"/>
      <c r="R26" s="53"/>
      <c r="S26" s="53"/>
      <c r="T26" s="53"/>
      <c r="U26" s="53"/>
      <c r="V26" s="53"/>
      <c r="W26" s="53"/>
      <c r="X26" s="53"/>
      <c r="Y26" s="53"/>
      <c r="Z26" s="53"/>
    </row>
    <row r="27" spans="1:26" ht="12.75">
      <c r="A27" s="343"/>
      <c r="B27" s="54"/>
      <c r="C27" s="343"/>
      <c r="D27" s="55"/>
      <c r="E27" s="53"/>
      <c r="F27" s="53"/>
      <c r="G27" s="53"/>
      <c r="H27" s="53"/>
      <c r="I27" s="53"/>
      <c r="J27" s="53"/>
      <c r="K27" s="53"/>
      <c r="L27" s="53"/>
      <c r="M27" s="53"/>
      <c r="N27" s="53"/>
      <c r="O27" s="53"/>
      <c r="P27" s="53"/>
      <c r="Q27" s="53"/>
      <c r="R27" s="53"/>
      <c r="S27" s="53"/>
      <c r="T27" s="53"/>
      <c r="U27" s="53"/>
      <c r="V27" s="53"/>
      <c r="W27" s="53"/>
      <c r="X27" s="53"/>
      <c r="Y27" s="53"/>
      <c r="Z27" s="53"/>
    </row>
    <row r="28" spans="1:26" ht="12.75">
      <c r="A28" s="366"/>
      <c r="B28" s="56"/>
      <c r="C28" s="366"/>
      <c r="D28" s="57"/>
      <c r="E28" s="53"/>
      <c r="F28" s="53"/>
      <c r="G28" s="53"/>
      <c r="H28" s="53"/>
      <c r="I28" s="53"/>
      <c r="J28" s="53"/>
      <c r="K28" s="53"/>
      <c r="L28" s="53"/>
      <c r="M28" s="53"/>
      <c r="N28" s="53"/>
      <c r="O28" s="53"/>
      <c r="P28" s="53"/>
      <c r="Q28" s="53"/>
      <c r="R28" s="53"/>
      <c r="S28" s="53"/>
      <c r="T28" s="53"/>
      <c r="U28" s="53"/>
      <c r="V28" s="53"/>
      <c r="W28" s="53"/>
      <c r="X28" s="53"/>
      <c r="Y28" s="53"/>
      <c r="Z28" s="53"/>
    </row>
    <row r="29" spans="1:26" ht="15.75">
      <c r="A29" s="362" t="s">
        <v>290</v>
      </c>
      <c r="B29" s="58" t="s">
        <v>38</v>
      </c>
      <c r="C29" s="374" t="s">
        <v>291</v>
      </c>
      <c r="D29" s="59"/>
    </row>
    <row r="30" spans="1:26" ht="15.75">
      <c r="A30" s="363"/>
      <c r="B30" s="60"/>
      <c r="C30" s="343"/>
      <c r="D30" s="61"/>
    </row>
    <row r="31" spans="1:26" ht="15.75">
      <c r="A31" s="363"/>
      <c r="B31" s="60"/>
      <c r="C31" s="343"/>
      <c r="D31" s="61"/>
    </row>
    <row r="32" spans="1:26" ht="15.75">
      <c r="A32" s="364"/>
      <c r="B32" s="62"/>
      <c r="C32" s="343"/>
      <c r="D32" s="63"/>
    </row>
    <row r="33" spans="1:26" ht="15.75">
      <c r="A33" s="362" t="s">
        <v>292</v>
      </c>
      <c r="B33" s="58" t="s">
        <v>38</v>
      </c>
      <c r="C33" s="375" t="s">
        <v>293</v>
      </c>
      <c r="D33" s="64"/>
    </row>
    <row r="34" spans="1:26" ht="15.75">
      <c r="A34" s="363"/>
      <c r="B34" s="61"/>
      <c r="C34" s="363"/>
      <c r="D34" s="61"/>
    </row>
    <row r="35" spans="1:26" ht="15.75">
      <c r="A35" s="363"/>
      <c r="B35" s="61"/>
      <c r="C35" s="363"/>
      <c r="D35" s="61"/>
    </row>
    <row r="36" spans="1:26" ht="15.75">
      <c r="A36" s="364"/>
      <c r="B36" s="63"/>
      <c r="C36" s="364"/>
      <c r="D36" s="63"/>
    </row>
    <row r="37" spans="1:26" ht="15.75">
      <c r="A37" s="385" t="s">
        <v>294</v>
      </c>
      <c r="B37" s="58" t="s">
        <v>38</v>
      </c>
      <c r="C37" s="375" t="s">
        <v>295</v>
      </c>
      <c r="D37" s="60"/>
    </row>
    <row r="38" spans="1:26" ht="15.75">
      <c r="A38" s="363"/>
      <c r="B38" s="11"/>
      <c r="C38" s="363"/>
      <c r="D38" s="60"/>
    </row>
    <row r="39" spans="1:26" ht="15.75">
      <c r="A39" s="363"/>
      <c r="B39" s="9"/>
      <c r="C39" s="363"/>
      <c r="D39" s="60"/>
    </row>
    <row r="40" spans="1:26" ht="15.75">
      <c r="A40" s="364"/>
      <c r="B40" s="65"/>
      <c r="C40" s="364"/>
      <c r="D40" s="66"/>
    </row>
    <row r="41" spans="1:26" ht="15.75">
      <c r="A41" s="385" t="s">
        <v>296</v>
      </c>
      <c r="B41" s="67"/>
      <c r="C41" s="386" t="s">
        <v>289</v>
      </c>
      <c r="D41" s="60"/>
    </row>
    <row r="42" spans="1:26" ht="15.75">
      <c r="A42" s="363"/>
      <c r="B42" s="68"/>
      <c r="C42" s="372"/>
      <c r="D42" s="60"/>
    </row>
    <row r="43" spans="1:26" ht="15.75">
      <c r="A43" s="363"/>
      <c r="B43" s="67"/>
      <c r="C43" s="372"/>
      <c r="D43" s="60"/>
    </row>
    <row r="44" spans="1:26" ht="15.75">
      <c r="A44" s="363"/>
      <c r="B44" s="67"/>
      <c r="C44" s="367"/>
      <c r="D44" s="60"/>
    </row>
    <row r="45" spans="1:26" ht="12.75">
      <c r="A45" s="387" t="s">
        <v>297</v>
      </c>
      <c r="B45" s="69"/>
      <c r="C45" s="370" t="s">
        <v>298</v>
      </c>
      <c r="D45" s="52"/>
      <c r="E45" s="53"/>
      <c r="F45" s="53"/>
      <c r="G45" s="53"/>
      <c r="H45" s="53"/>
      <c r="I45" s="53"/>
      <c r="J45" s="53"/>
      <c r="K45" s="53"/>
      <c r="L45" s="53"/>
      <c r="M45" s="53"/>
      <c r="N45" s="53"/>
      <c r="O45" s="53"/>
      <c r="P45" s="53"/>
      <c r="Q45" s="53"/>
      <c r="R45" s="53"/>
      <c r="S45" s="53"/>
      <c r="T45" s="53"/>
      <c r="U45" s="53"/>
      <c r="V45" s="53"/>
      <c r="W45" s="53"/>
      <c r="X45" s="53"/>
      <c r="Y45" s="53"/>
      <c r="Z45" s="53"/>
    </row>
    <row r="46" spans="1:26" ht="12.75">
      <c r="A46" s="388"/>
      <c r="B46" s="70"/>
      <c r="C46" s="343"/>
      <c r="D46" s="55"/>
      <c r="E46" s="53"/>
      <c r="F46" s="53"/>
      <c r="G46" s="53"/>
      <c r="H46" s="53"/>
      <c r="I46" s="53"/>
      <c r="J46" s="53"/>
      <c r="K46" s="53"/>
      <c r="L46" s="53"/>
      <c r="M46" s="53"/>
      <c r="N46" s="53"/>
      <c r="O46" s="53"/>
      <c r="P46" s="53"/>
      <c r="Q46" s="53"/>
      <c r="R46" s="53"/>
      <c r="S46" s="53"/>
      <c r="T46" s="53"/>
      <c r="U46" s="53"/>
      <c r="V46" s="53"/>
      <c r="W46" s="53"/>
      <c r="X46" s="53"/>
      <c r="Y46" s="53"/>
      <c r="Z46" s="53"/>
    </row>
    <row r="47" spans="1:26" ht="12.75">
      <c r="A47" s="388"/>
      <c r="B47" s="70"/>
      <c r="C47" s="343"/>
      <c r="D47" s="55"/>
      <c r="E47" s="53"/>
      <c r="F47" s="53"/>
      <c r="G47" s="53"/>
      <c r="H47" s="53"/>
      <c r="I47" s="53"/>
      <c r="J47" s="53"/>
      <c r="K47" s="53"/>
      <c r="L47" s="53"/>
      <c r="M47" s="53"/>
      <c r="N47" s="53"/>
      <c r="O47" s="53"/>
      <c r="P47" s="53"/>
      <c r="Q47" s="53"/>
      <c r="R47" s="53"/>
      <c r="S47" s="53"/>
      <c r="T47" s="53"/>
      <c r="U47" s="53"/>
      <c r="V47" s="53"/>
      <c r="W47" s="53"/>
      <c r="X47" s="53"/>
      <c r="Y47" s="53"/>
      <c r="Z47" s="53"/>
    </row>
    <row r="48" spans="1:26" ht="12.75">
      <c r="A48" s="389"/>
      <c r="B48" s="71"/>
      <c r="C48" s="366"/>
      <c r="D48" s="57"/>
      <c r="E48" s="53"/>
      <c r="F48" s="53"/>
      <c r="G48" s="53"/>
      <c r="H48" s="53"/>
      <c r="I48" s="53"/>
      <c r="J48" s="53"/>
      <c r="K48" s="53"/>
      <c r="L48" s="53"/>
      <c r="M48" s="53"/>
      <c r="N48" s="53"/>
      <c r="O48" s="53"/>
      <c r="P48" s="53"/>
      <c r="Q48" s="53"/>
      <c r="R48" s="53"/>
      <c r="S48" s="53"/>
      <c r="T48" s="53"/>
      <c r="U48" s="53"/>
      <c r="V48" s="53"/>
      <c r="W48" s="53"/>
      <c r="X48" s="53"/>
      <c r="Y48" s="53"/>
      <c r="Z48" s="53"/>
    </row>
    <row r="49" spans="1:26" ht="15.75">
      <c r="A49" s="362" t="s">
        <v>299</v>
      </c>
      <c r="B49" s="67"/>
      <c r="C49" s="371" t="s">
        <v>38</v>
      </c>
      <c r="D49" s="72"/>
    </row>
    <row r="50" spans="1:26" ht="15.75">
      <c r="A50" s="363"/>
      <c r="B50" s="67"/>
      <c r="C50" s="372"/>
      <c r="D50" s="72"/>
    </row>
    <row r="51" spans="1:26" ht="15.75">
      <c r="A51" s="363"/>
      <c r="B51" s="67"/>
      <c r="C51" s="372"/>
      <c r="D51" s="60"/>
    </row>
    <row r="52" spans="1:26" ht="15.75">
      <c r="A52" s="364"/>
      <c r="B52" s="62"/>
      <c r="C52" s="367"/>
      <c r="D52" s="60"/>
    </row>
    <row r="53" spans="1:26" ht="15.75">
      <c r="A53" s="385" t="s">
        <v>300</v>
      </c>
      <c r="B53" s="73"/>
      <c r="C53" s="373" t="s">
        <v>38</v>
      </c>
      <c r="D53" s="74"/>
    </row>
    <row r="54" spans="1:26" ht="15.75">
      <c r="A54" s="363"/>
      <c r="B54" s="73"/>
      <c r="C54" s="372"/>
      <c r="D54" s="72"/>
    </row>
    <row r="55" spans="1:26" ht="15.75">
      <c r="A55" s="363"/>
      <c r="B55" s="73"/>
      <c r="C55" s="372"/>
      <c r="D55" s="72"/>
    </row>
    <row r="56" spans="1:26" ht="15.75">
      <c r="A56" s="364"/>
      <c r="B56" s="62"/>
      <c r="C56" s="367"/>
      <c r="D56" s="66"/>
    </row>
    <row r="57" spans="1:26" ht="15.75">
      <c r="A57" s="368"/>
      <c r="B57" s="366"/>
      <c r="C57" s="366"/>
      <c r="D57" s="367"/>
    </row>
    <row r="58" spans="1:26" ht="15.75">
      <c r="A58" s="23"/>
      <c r="B58" s="75" t="s">
        <v>301</v>
      </c>
      <c r="C58" s="75" t="s">
        <v>302</v>
      </c>
      <c r="D58" s="76" t="s">
        <v>303</v>
      </c>
    </row>
    <row r="59" spans="1:26" ht="15.75">
      <c r="A59" s="384" t="s">
        <v>304</v>
      </c>
      <c r="B59" s="77"/>
      <c r="C59" s="78"/>
      <c r="D59" s="79"/>
    </row>
    <row r="60" spans="1:26" ht="15.75">
      <c r="A60" s="366"/>
      <c r="B60" s="80"/>
      <c r="C60" s="78"/>
      <c r="D60" s="79"/>
      <c r="E60" s="1"/>
      <c r="F60" s="1"/>
      <c r="G60" s="1"/>
      <c r="H60" s="1"/>
      <c r="I60" s="1"/>
      <c r="J60" s="1"/>
      <c r="K60" s="1"/>
      <c r="L60" s="1"/>
      <c r="M60" s="1"/>
      <c r="N60" s="1"/>
      <c r="O60" s="1"/>
      <c r="P60" s="1"/>
      <c r="Q60" s="1"/>
      <c r="R60" s="1"/>
      <c r="S60" s="1"/>
      <c r="T60" s="1"/>
      <c r="U60" s="1"/>
      <c r="V60" s="1"/>
      <c r="W60" s="1"/>
      <c r="X60" s="1"/>
      <c r="Y60" s="1"/>
      <c r="Z60" s="1"/>
    </row>
    <row r="61" spans="1:26" ht="15.75">
      <c r="A61" s="362" t="s">
        <v>305</v>
      </c>
      <c r="B61" s="77"/>
      <c r="C61" s="77"/>
      <c r="D61" s="79"/>
    </row>
    <row r="62" spans="1:26" ht="15.75">
      <c r="A62" s="364"/>
      <c r="B62" s="78"/>
      <c r="C62" s="78"/>
      <c r="D62" s="79"/>
    </row>
    <row r="63" spans="1:26" ht="15.75" customHeight="1">
      <c r="B63" s="81"/>
    </row>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C45:C48"/>
    <mergeCell ref="C49:C52"/>
    <mergeCell ref="C53:C56"/>
    <mergeCell ref="C29:C32"/>
    <mergeCell ref="C33:C36"/>
    <mergeCell ref="A29:A32"/>
    <mergeCell ref="A33:A36"/>
    <mergeCell ref="B21:D21"/>
    <mergeCell ref="B22:D22"/>
    <mergeCell ref="A23:D23"/>
    <mergeCell ref="A25:A28"/>
    <mergeCell ref="C25:C2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55"/>
  <sheetViews>
    <sheetView workbookViewId="0">
      <pane ySplit="2" topLeftCell="A3" activePane="bottomLeft" state="frozen"/>
      <selection pane="bottomLeft" sqref="A1:B1"/>
    </sheetView>
  </sheetViews>
  <sheetFormatPr defaultColWidth="14.42578125" defaultRowHeight="15" customHeight="1"/>
  <cols>
    <col min="1" max="1" width="10.7109375" customWidth="1"/>
    <col min="2" max="2" width="56.7109375" customWidth="1"/>
    <col min="3" max="8" width="16.7109375" customWidth="1"/>
    <col min="9" max="9" width="20.7109375" customWidth="1"/>
    <col min="10" max="10" width="74" customWidth="1"/>
    <col min="11" max="11" width="57.5703125" customWidth="1"/>
    <col min="12" max="12" width="32.7109375" customWidth="1"/>
    <col min="13" max="13" width="66.7109375" customWidth="1"/>
    <col min="14" max="25" width="8.7109375" customWidth="1"/>
  </cols>
  <sheetData>
    <row r="1" spans="1:13" ht="15.75" customHeight="1">
      <c r="A1" s="392" t="s">
        <v>306</v>
      </c>
      <c r="B1" s="379"/>
      <c r="C1" s="393" t="s">
        <v>307</v>
      </c>
      <c r="D1" s="394"/>
      <c r="E1" s="394"/>
      <c r="F1" s="394"/>
      <c r="G1" s="394"/>
      <c r="H1" s="395"/>
      <c r="I1" s="396" t="s">
        <v>21</v>
      </c>
      <c r="J1" s="397" t="s">
        <v>11</v>
      </c>
      <c r="K1" s="397" t="s">
        <v>308</v>
      </c>
      <c r="L1" s="397" t="s">
        <v>309</v>
      </c>
      <c r="M1" s="397" t="s">
        <v>310</v>
      </c>
    </row>
    <row r="2" spans="1:13" ht="31.5" customHeight="1">
      <c r="A2" s="83" t="s">
        <v>47</v>
      </c>
      <c r="B2" s="83" t="s">
        <v>311</v>
      </c>
      <c r="C2" s="84" t="s">
        <v>312</v>
      </c>
      <c r="D2" s="82" t="s">
        <v>313</v>
      </c>
      <c r="E2" s="82" t="s">
        <v>314</v>
      </c>
      <c r="F2" s="82" t="s">
        <v>315</v>
      </c>
      <c r="G2" s="82" t="s">
        <v>316</v>
      </c>
      <c r="H2" s="85" t="s">
        <v>317</v>
      </c>
      <c r="I2" s="363"/>
      <c r="J2" s="398"/>
      <c r="K2" s="398"/>
      <c r="L2" s="398"/>
      <c r="M2" s="398"/>
    </row>
    <row r="3" spans="1:13" ht="15.75">
      <c r="A3" s="26" t="s">
        <v>55</v>
      </c>
      <c r="B3" s="28" t="str">
        <f>VLOOKUP(A3,ProcessDefinitionsTab,2, FALSE)</f>
        <v>Enterprise-Wide Management</v>
      </c>
      <c r="C3" s="390"/>
      <c r="D3" s="381"/>
      <c r="E3" s="381"/>
      <c r="F3" s="381"/>
      <c r="G3" s="381"/>
      <c r="H3" s="381"/>
      <c r="I3" s="381"/>
      <c r="J3" s="381"/>
      <c r="K3" s="381"/>
      <c r="L3" s="381"/>
      <c r="M3" s="382"/>
    </row>
    <row r="4" spans="1:13" ht="31.5">
      <c r="A4" s="34"/>
      <c r="B4" s="86" t="str">
        <f>VLOOKUP(A3,ProcessDefinitionsTab,3,FALSE)</f>
        <v xml:space="preserve">General requirements for enterprise-wide management that are applicable to all processes identified in the PCTF </v>
      </c>
      <c r="C4" s="87"/>
      <c r="D4" s="87"/>
      <c r="E4" s="87"/>
      <c r="F4" s="87"/>
      <c r="G4" s="87"/>
      <c r="H4" s="88"/>
      <c r="I4" s="89"/>
      <c r="J4" s="90"/>
      <c r="K4" s="91"/>
      <c r="L4" s="89" t="s">
        <v>38</v>
      </c>
      <c r="M4" s="89"/>
    </row>
    <row r="5" spans="1:13" ht="31.5">
      <c r="A5" s="24"/>
      <c r="B5" s="16" t="s">
        <v>318</v>
      </c>
      <c r="C5" s="87"/>
      <c r="D5" s="87"/>
      <c r="E5" s="87"/>
      <c r="F5" s="87"/>
      <c r="G5" s="87"/>
      <c r="H5" s="87"/>
      <c r="I5" s="89"/>
      <c r="J5" s="89"/>
      <c r="K5" s="89"/>
      <c r="L5" s="89"/>
      <c r="M5" s="89"/>
    </row>
    <row r="6" spans="1:13" ht="31.5">
      <c r="A6" s="36"/>
      <c r="B6" s="92" t="s">
        <v>319</v>
      </c>
      <c r="C6" s="87"/>
      <c r="D6" s="87"/>
      <c r="E6" s="87"/>
      <c r="F6" s="87"/>
      <c r="G6" s="87"/>
      <c r="H6" s="87"/>
      <c r="I6" s="89"/>
      <c r="J6" s="89"/>
      <c r="K6" s="89"/>
      <c r="L6" s="89"/>
      <c r="M6" s="89"/>
    </row>
    <row r="7" spans="1:13" ht="267.75">
      <c r="A7" s="36"/>
      <c r="B7" s="64"/>
      <c r="C7" s="93" t="s">
        <v>320</v>
      </c>
      <c r="D7" s="87"/>
      <c r="E7" s="87"/>
      <c r="F7" s="87"/>
      <c r="G7" s="87"/>
      <c r="H7" s="87"/>
      <c r="I7" s="94" t="s">
        <v>289</v>
      </c>
      <c r="J7" s="287" t="s">
        <v>321</v>
      </c>
      <c r="K7" s="89"/>
      <c r="L7" s="89"/>
      <c r="M7" s="89"/>
    </row>
    <row r="8" spans="1:13" ht="110.25">
      <c r="A8" s="36"/>
      <c r="B8" s="64"/>
      <c r="C8" s="93" t="s">
        <v>322</v>
      </c>
      <c r="D8" s="87"/>
      <c r="E8" s="87"/>
      <c r="F8" s="87"/>
      <c r="G8" s="87"/>
      <c r="H8" s="87"/>
      <c r="I8" s="94" t="s">
        <v>289</v>
      </c>
      <c r="J8" s="95" t="s">
        <v>323</v>
      </c>
      <c r="K8" s="96"/>
      <c r="L8" s="96"/>
      <c r="M8" s="96"/>
    </row>
    <row r="9" spans="1:13" ht="126">
      <c r="A9" s="36"/>
      <c r="B9" s="64"/>
      <c r="C9" s="93" t="s">
        <v>324</v>
      </c>
      <c r="D9" s="97"/>
      <c r="E9" s="97"/>
      <c r="F9" s="97"/>
      <c r="G9" s="97"/>
      <c r="H9" s="98"/>
      <c r="I9" s="94" t="s">
        <v>289</v>
      </c>
      <c r="J9" s="99" t="s">
        <v>325</v>
      </c>
      <c r="K9" s="100"/>
      <c r="L9" s="96"/>
      <c r="M9" s="96"/>
    </row>
    <row r="10" spans="1:13" ht="47.25">
      <c r="A10" s="36"/>
      <c r="B10" s="64"/>
      <c r="C10" s="93" t="s">
        <v>326</v>
      </c>
      <c r="D10" s="97"/>
      <c r="E10" s="97"/>
      <c r="F10" s="97"/>
      <c r="G10" s="97"/>
      <c r="H10" s="98"/>
      <c r="I10" s="94" t="s">
        <v>289</v>
      </c>
      <c r="J10" s="101" t="s">
        <v>327</v>
      </c>
      <c r="K10" s="102"/>
      <c r="L10" s="96"/>
      <c r="M10" s="96"/>
    </row>
    <row r="11" spans="1:13" ht="94.5">
      <c r="A11" s="36"/>
      <c r="B11" s="64"/>
      <c r="C11" s="93" t="s">
        <v>328</v>
      </c>
      <c r="D11" s="97"/>
      <c r="E11" s="97"/>
      <c r="F11" s="97"/>
      <c r="G11" s="97"/>
      <c r="H11" s="98"/>
      <c r="I11" s="94" t="s">
        <v>289</v>
      </c>
      <c r="J11" s="90" t="s">
        <v>329</v>
      </c>
      <c r="K11" s="102"/>
      <c r="L11" s="96"/>
      <c r="M11" s="96"/>
    </row>
    <row r="12" spans="1:13" ht="47.25">
      <c r="A12" s="36"/>
      <c r="B12" s="64"/>
      <c r="C12" s="93" t="s">
        <v>330</v>
      </c>
      <c r="D12" s="87"/>
      <c r="E12" s="87"/>
      <c r="F12" s="87"/>
      <c r="G12" s="87"/>
      <c r="H12" s="98"/>
      <c r="I12" s="94" t="s">
        <v>289</v>
      </c>
      <c r="J12" s="103" t="s">
        <v>331</v>
      </c>
      <c r="K12" s="102"/>
      <c r="L12" s="96"/>
      <c r="M12" s="96"/>
    </row>
    <row r="13" spans="1:13" ht="47.25">
      <c r="A13" s="36"/>
      <c r="B13" s="64"/>
      <c r="C13" s="93" t="s">
        <v>332</v>
      </c>
      <c r="D13" s="97"/>
      <c r="E13" s="97"/>
      <c r="F13" s="97"/>
      <c r="G13" s="97"/>
      <c r="H13" s="98"/>
      <c r="I13" s="94" t="s">
        <v>289</v>
      </c>
      <c r="J13" s="104" t="s">
        <v>333</v>
      </c>
      <c r="K13" s="102"/>
      <c r="L13" s="96"/>
      <c r="M13" s="96"/>
    </row>
    <row r="14" spans="1:13" ht="126" customHeight="1">
      <c r="A14" s="36"/>
      <c r="B14" s="64"/>
      <c r="C14" s="93" t="s">
        <v>334</v>
      </c>
      <c r="D14" s="97"/>
      <c r="E14" s="97"/>
      <c r="F14" s="97"/>
      <c r="G14" s="97"/>
      <c r="H14" s="98"/>
      <c r="I14" s="94" t="s">
        <v>289</v>
      </c>
      <c r="J14" s="101" t="s">
        <v>335</v>
      </c>
      <c r="K14" s="102"/>
      <c r="L14" s="96"/>
      <c r="M14" s="96"/>
    </row>
    <row r="15" spans="1:13" ht="47.25" customHeight="1">
      <c r="A15" s="36"/>
      <c r="B15" s="64"/>
      <c r="C15" s="93" t="s">
        <v>336</v>
      </c>
      <c r="D15" s="97"/>
      <c r="E15" s="97"/>
      <c r="F15" s="97"/>
      <c r="G15" s="97"/>
      <c r="H15" s="98"/>
      <c r="I15" s="94" t="s">
        <v>289</v>
      </c>
      <c r="J15" s="104" t="s">
        <v>337</v>
      </c>
      <c r="K15" s="100"/>
      <c r="L15" s="96"/>
      <c r="M15" s="96"/>
    </row>
    <row r="16" spans="1:13" ht="94.5">
      <c r="A16" s="36"/>
      <c r="B16" s="64"/>
      <c r="C16" s="93" t="s">
        <v>338</v>
      </c>
      <c r="D16" s="97"/>
      <c r="E16" s="97"/>
      <c r="F16" s="97"/>
      <c r="G16" s="97"/>
      <c r="H16" s="98"/>
      <c r="I16" s="94" t="s">
        <v>289</v>
      </c>
      <c r="J16" s="105" t="s">
        <v>339</v>
      </c>
      <c r="K16" s="106"/>
      <c r="L16" s="96"/>
      <c r="M16" s="96"/>
    </row>
    <row r="17" spans="1:13" ht="47.25">
      <c r="A17" s="36"/>
      <c r="B17" s="64"/>
      <c r="C17" s="93" t="s">
        <v>340</v>
      </c>
      <c r="D17" s="97"/>
      <c r="E17" s="97"/>
      <c r="F17" s="97"/>
      <c r="G17" s="97"/>
      <c r="H17" s="98"/>
      <c r="I17" s="94" t="s">
        <v>289</v>
      </c>
      <c r="J17" s="105" t="s">
        <v>341</v>
      </c>
      <c r="K17" s="107"/>
      <c r="L17" s="96"/>
      <c r="M17" s="96"/>
    </row>
    <row r="18" spans="1:13" ht="31.5">
      <c r="A18" s="36"/>
      <c r="B18" s="64"/>
      <c r="C18" s="93" t="s">
        <v>342</v>
      </c>
      <c r="D18" s="97"/>
      <c r="E18" s="97"/>
      <c r="F18" s="97"/>
      <c r="G18" s="97"/>
      <c r="H18" s="98"/>
      <c r="I18" s="94" t="s">
        <v>289</v>
      </c>
      <c r="J18" s="108" t="s">
        <v>343</v>
      </c>
      <c r="K18" s="102"/>
      <c r="L18" s="96"/>
      <c r="M18" s="96"/>
    </row>
    <row r="19" spans="1:13" ht="47.25">
      <c r="A19" s="36"/>
      <c r="B19" s="64"/>
      <c r="C19" s="93" t="s">
        <v>344</v>
      </c>
      <c r="D19" s="87"/>
      <c r="E19" s="87"/>
      <c r="F19" s="87"/>
      <c r="G19" s="87"/>
      <c r="H19" s="109"/>
      <c r="I19" s="94" t="s">
        <v>289</v>
      </c>
      <c r="J19" s="105" t="s">
        <v>345</v>
      </c>
      <c r="K19" s="96"/>
      <c r="L19" s="96"/>
      <c r="M19" s="96"/>
    </row>
    <row r="20" spans="1:13" ht="47.25">
      <c r="A20" s="36"/>
      <c r="B20" s="64"/>
      <c r="C20" s="93" t="s">
        <v>346</v>
      </c>
      <c r="D20" s="97"/>
      <c r="E20" s="97"/>
      <c r="F20" s="97"/>
      <c r="G20" s="97"/>
      <c r="H20" s="98"/>
      <c r="I20" s="94" t="s">
        <v>289</v>
      </c>
      <c r="J20" s="99" t="s">
        <v>347</v>
      </c>
      <c r="K20" s="110"/>
      <c r="L20" s="96"/>
      <c r="M20" s="96"/>
    </row>
    <row r="21" spans="1:13" ht="47.25">
      <c r="A21" s="36"/>
      <c r="B21" s="64"/>
      <c r="C21" s="93" t="s">
        <v>348</v>
      </c>
      <c r="D21" s="87"/>
      <c r="E21" s="87"/>
      <c r="F21" s="87"/>
      <c r="G21" s="87"/>
      <c r="H21" s="97"/>
      <c r="I21" s="94" t="s">
        <v>289</v>
      </c>
      <c r="J21" s="10" t="s">
        <v>349</v>
      </c>
      <c r="K21" s="96"/>
      <c r="L21" s="96"/>
      <c r="M21" s="96"/>
    </row>
    <row r="22" spans="1:13" ht="47.25">
      <c r="A22" s="36"/>
      <c r="B22" s="64"/>
      <c r="C22" s="93" t="s">
        <v>350</v>
      </c>
      <c r="D22" s="97"/>
      <c r="E22" s="97"/>
      <c r="F22" s="97"/>
      <c r="G22" s="97"/>
      <c r="H22" s="98"/>
      <c r="I22" s="94" t="s">
        <v>289</v>
      </c>
      <c r="J22" s="111" t="s">
        <v>351</v>
      </c>
      <c r="K22" s="100"/>
      <c r="L22" s="96"/>
      <c r="M22" s="96"/>
    </row>
    <row r="23" spans="1:13" ht="15.75">
      <c r="A23" s="26" t="s">
        <v>58</v>
      </c>
      <c r="B23" s="28" t="str">
        <f>VLOOKUP(A23,ProcessDefinitionsTab,2, FALSE)</f>
        <v>Identity Domain General</v>
      </c>
      <c r="C23" s="390"/>
      <c r="D23" s="381"/>
      <c r="E23" s="381"/>
      <c r="F23" s="381"/>
      <c r="G23" s="381"/>
      <c r="H23" s="381"/>
      <c r="I23" s="381"/>
      <c r="J23" s="381"/>
      <c r="K23" s="381"/>
      <c r="L23" s="381"/>
      <c r="M23" s="382"/>
    </row>
    <row r="24" spans="1:13" ht="31.5">
      <c r="A24" s="34"/>
      <c r="B24" s="29" t="str">
        <f>VLOOKUP(A23,ProcessDefinitionsTab,3,FALSE)</f>
        <v>General requirements for the identity domain atomic processes</v>
      </c>
      <c r="C24" s="87"/>
      <c r="D24" s="87"/>
      <c r="E24" s="87"/>
      <c r="F24" s="87"/>
      <c r="G24" s="87"/>
      <c r="H24" s="88"/>
      <c r="I24" s="89"/>
      <c r="J24" s="89"/>
      <c r="K24" s="89"/>
      <c r="L24" s="89" t="s">
        <v>38</v>
      </c>
      <c r="M24" s="89"/>
    </row>
    <row r="25" spans="1:13" ht="31.5">
      <c r="A25" s="24"/>
      <c r="B25" s="16" t="s">
        <v>352</v>
      </c>
      <c r="C25" s="87"/>
      <c r="D25" s="87"/>
      <c r="E25" s="87"/>
      <c r="F25" s="87"/>
      <c r="G25" s="87"/>
      <c r="H25" s="87"/>
      <c r="I25" s="89"/>
      <c r="J25" s="89"/>
      <c r="K25" s="112"/>
      <c r="L25" s="89"/>
      <c r="M25" s="89"/>
    </row>
    <row r="26" spans="1:13" ht="47.25">
      <c r="A26" s="24"/>
      <c r="B26" s="92" t="s">
        <v>353</v>
      </c>
      <c r="C26" s="87"/>
      <c r="D26" s="87"/>
      <c r="E26" s="87"/>
      <c r="F26" s="87"/>
      <c r="G26" s="87"/>
      <c r="H26" s="87"/>
      <c r="I26" s="89"/>
      <c r="J26" s="89"/>
      <c r="L26" s="89"/>
      <c r="M26" s="89"/>
    </row>
    <row r="27" spans="1:13" ht="47.25">
      <c r="A27" s="24"/>
      <c r="B27" s="24"/>
      <c r="C27" s="93" t="s">
        <v>354</v>
      </c>
      <c r="D27" s="113" t="s">
        <v>355</v>
      </c>
      <c r="E27" s="113" t="s">
        <v>355</v>
      </c>
      <c r="F27" s="113" t="s">
        <v>355</v>
      </c>
      <c r="G27" s="113" t="s">
        <v>355</v>
      </c>
      <c r="H27" s="113" t="s">
        <v>355</v>
      </c>
      <c r="I27" s="114" t="s">
        <v>356</v>
      </c>
      <c r="J27" s="105" t="s">
        <v>357</v>
      </c>
      <c r="K27" s="91"/>
      <c r="L27" s="89"/>
      <c r="M27" s="89"/>
    </row>
    <row r="28" spans="1:13" ht="47.25">
      <c r="A28" s="24"/>
      <c r="B28" s="24"/>
      <c r="C28" s="93" t="s">
        <v>358</v>
      </c>
      <c r="D28" s="113" t="s">
        <v>355</v>
      </c>
      <c r="E28" s="113" t="s">
        <v>355</v>
      </c>
      <c r="F28" s="113" t="s">
        <v>355</v>
      </c>
      <c r="G28" s="113" t="s">
        <v>355</v>
      </c>
      <c r="H28" s="113" t="s">
        <v>355</v>
      </c>
      <c r="I28" s="115" t="s">
        <v>359</v>
      </c>
      <c r="J28" s="105" t="s">
        <v>360</v>
      </c>
      <c r="K28" s="91"/>
      <c r="L28" s="89"/>
      <c r="M28" s="89"/>
    </row>
    <row r="29" spans="1:13" ht="47.25">
      <c r="A29" s="116"/>
      <c r="B29" s="116"/>
      <c r="C29" s="93" t="s">
        <v>361</v>
      </c>
      <c r="D29" s="87"/>
      <c r="E29" s="87"/>
      <c r="F29" s="117"/>
      <c r="G29" s="117"/>
      <c r="H29" s="117"/>
      <c r="I29" s="115" t="s">
        <v>362</v>
      </c>
      <c r="J29" s="105" t="s">
        <v>363</v>
      </c>
      <c r="K29" s="91"/>
      <c r="L29" s="86"/>
      <c r="M29" s="86"/>
    </row>
    <row r="30" spans="1:13" ht="47.25">
      <c r="A30" s="116"/>
      <c r="B30" s="116"/>
      <c r="C30" s="93" t="s">
        <v>364</v>
      </c>
      <c r="D30" s="87"/>
      <c r="E30" s="87"/>
      <c r="F30" s="117"/>
      <c r="G30" s="117"/>
      <c r="H30" s="117"/>
      <c r="I30" s="115" t="s">
        <v>365</v>
      </c>
      <c r="J30" s="16" t="s">
        <v>366</v>
      </c>
      <c r="K30" s="118"/>
      <c r="L30" s="86"/>
      <c r="M30" s="86"/>
    </row>
    <row r="31" spans="1:13" ht="31.5">
      <c r="A31" s="24"/>
      <c r="B31" s="34"/>
      <c r="C31" s="93" t="s">
        <v>367</v>
      </c>
      <c r="D31" s="87" t="s">
        <v>368</v>
      </c>
      <c r="E31" s="87" t="s">
        <v>368</v>
      </c>
      <c r="F31" s="87" t="s">
        <v>369</v>
      </c>
      <c r="G31" s="87" t="s">
        <v>370</v>
      </c>
      <c r="H31" s="87" t="s">
        <v>371</v>
      </c>
      <c r="I31" s="115" t="s">
        <v>372</v>
      </c>
      <c r="J31" s="90" t="s">
        <v>373</v>
      </c>
      <c r="K31" s="119"/>
      <c r="L31" s="89"/>
      <c r="M31" s="89"/>
    </row>
    <row r="32" spans="1:13" ht="31.5">
      <c r="A32" s="24"/>
      <c r="B32" s="34"/>
      <c r="C32" s="93" t="s">
        <v>374</v>
      </c>
      <c r="D32" s="87" t="s">
        <v>375</v>
      </c>
      <c r="E32" s="87" t="s">
        <v>375</v>
      </c>
      <c r="F32" s="87" t="s">
        <v>376</v>
      </c>
      <c r="G32" s="87" t="s">
        <v>355</v>
      </c>
      <c r="H32" s="87" t="s">
        <v>377</v>
      </c>
      <c r="I32" s="115" t="s">
        <v>378</v>
      </c>
      <c r="J32" s="86" t="s">
        <v>379</v>
      </c>
      <c r="K32" s="119"/>
      <c r="L32" s="89"/>
      <c r="M32" s="89"/>
    </row>
    <row r="33" spans="1:13" ht="63">
      <c r="A33" s="24"/>
      <c r="B33" s="34"/>
      <c r="C33" s="93" t="s">
        <v>380</v>
      </c>
      <c r="D33" s="109"/>
      <c r="E33" s="109"/>
      <c r="F33" s="109"/>
      <c r="G33" s="109"/>
      <c r="H33" s="109"/>
      <c r="I33" s="289" t="s">
        <v>2265</v>
      </c>
      <c r="J33" s="120" t="s">
        <v>381</v>
      </c>
      <c r="K33" s="100"/>
      <c r="L33" s="89"/>
      <c r="M33" s="89"/>
    </row>
    <row r="34" spans="1:13" ht="63">
      <c r="A34" s="24"/>
      <c r="B34" s="34"/>
      <c r="C34" s="93" t="s">
        <v>382</v>
      </c>
      <c r="D34" s="109"/>
      <c r="E34" s="109"/>
      <c r="F34" s="109"/>
      <c r="G34" s="109"/>
      <c r="H34" s="109"/>
      <c r="I34" s="290" t="s">
        <v>2266</v>
      </c>
      <c r="J34" s="120" t="s">
        <v>383</v>
      </c>
      <c r="K34" s="100" t="s">
        <v>38</v>
      </c>
      <c r="L34" s="89"/>
      <c r="M34" s="89"/>
    </row>
    <row r="35" spans="1:13" ht="63">
      <c r="A35" s="24"/>
      <c r="B35" s="34"/>
      <c r="C35" s="93" t="s">
        <v>384</v>
      </c>
      <c r="D35" s="109"/>
      <c r="E35" s="109"/>
      <c r="F35" s="109"/>
      <c r="G35" s="109"/>
      <c r="H35" s="109"/>
      <c r="I35" s="290" t="s">
        <v>2267</v>
      </c>
      <c r="J35" s="120" t="s">
        <v>385</v>
      </c>
      <c r="K35" s="110"/>
      <c r="L35" s="89"/>
      <c r="M35" s="89"/>
    </row>
    <row r="36" spans="1:13" ht="47.25">
      <c r="A36" s="24"/>
      <c r="B36" s="34"/>
      <c r="C36" s="93" t="s">
        <v>386</v>
      </c>
      <c r="D36" s="109"/>
      <c r="E36" s="109"/>
      <c r="F36" s="109"/>
      <c r="G36" s="109"/>
      <c r="H36" s="109"/>
      <c r="I36" s="290" t="s">
        <v>2267</v>
      </c>
      <c r="J36" s="120" t="s">
        <v>387</v>
      </c>
      <c r="K36" s="110"/>
      <c r="L36" s="89"/>
      <c r="M36" s="89"/>
    </row>
    <row r="37" spans="1:13" ht="126">
      <c r="A37" s="34"/>
      <c r="B37" s="34"/>
      <c r="C37" s="93" t="s">
        <v>388</v>
      </c>
      <c r="D37" s="113" t="s">
        <v>389</v>
      </c>
      <c r="E37" s="113" t="s">
        <v>389</v>
      </c>
      <c r="F37" s="113" t="s">
        <v>390</v>
      </c>
      <c r="G37" s="113" t="s">
        <v>391</v>
      </c>
      <c r="H37" s="113" t="s">
        <v>392</v>
      </c>
      <c r="I37" s="115" t="s">
        <v>393</v>
      </c>
      <c r="J37" s="90" t="s">
        <v>394</v>
      </c>
      <c r="K37" s="119"/>
      <c r="L37" s="89"/>
      <c r="M37" s="89"/>
    </row>
    <row r="38" spans="1:13" ht="15.75">
      <c r="A38" s="34"/>
      <c r="B38" s="121" t="s">
        <v>38</v>
      </c>
      <c r="C38" s="391" t="s">
        <v>395</v>
      </c>
      <c r="D38" s="381"/>
      <c r="E38" s="381"/>
      <c r="F38" s="381"/>
      <c r="G38" s="381"/>
      <c r="H38" s="381"/>
      <c r="I38" s="381"/>
      <c r="J38" s="381"/>
      <c r="K38" s="381"/>
      <c r="L38" s="381"/>
      <c r="M38" s="382"/>
    </row>
    <row r="39" spans="1:13" ht="31.5">
      <c r="A39" s="34"/>
      <c r="B39" s="34"/>
      <c r="C39" s="122"/>
      <c r="D39" s="113" t="s">
        <v>396</v>
      </c>
      <c r="E39" s="113" t="s">
        <v>396</v>
      </c>
      <c r="F39" s="113" t="s">
        <v>397</v>
      </c>
      <c r="G39" s="113" t="s">
        <v>398</v>
      </c>
      <c r="H39" s="113" t="s">
        <v>399</v>
      </c>
      <c r="I39" s="115"/>
      <c r="J39" s="89"/>
      <c r="K39" s="96"/>
      <c r="L39" s="96"/>
      <c r="M39" s="96"/>
    </row>
    <row r="40" spans="1:13" ht="31.5">
      <c r="A40" s="34"/>
      <c r="B40" s="34"/>
      <c r="C40" s="122"/>
      <c r="D40" s="113" t="s">
        <v>400</v>
      </c>
      <c r="E40" s="113" t="s">
        <v>400</v>
      </c>
      <c r="F40" s="113" t="s">
        <v>401</v>
      </c>
      <c r="G40" s="113" t="s">
        <v>392</v>
      </c>
      <c r="H40" s="113" t="s">
        <v>402</v>
      </c>
      <c r="I40" s="123"/>
      <c r="J40" s="96"/>
      <c r="K40" s="96"/>
      <c r="L40" s="96"/>
      <c r="M40" s="96"/>
    </row>
    <row r="41" spans="1:13" ht="15.75">
      <c r="A41" s="34"/>
      <c r="B41" s="34"/>
      <c r="C41" s="122"/>
      <c r="D41" s="113" t="s">
        <v>403</v>
      </c>
      <c r="E41" s="113" t="s">
        <v>403</v>
      </c>
      <c r="F41" s="113" t="s">
        <v>404</v>
      </c>
      <c r="G41" s="113" t="s">
        <v>405</v>
      </c>
      <c r="H41" s="113" t="s">
        <v>406</v>
      </c>
      <c r="I41" s="123"/>
      <c r="J41" s="96"/>
      <c r="K41" s="96"/>
      <c r="L41" s="96"/>
      <c r="M41" s="96"/>
    </row>
    <row r="42" spans="1:13" ht="15.75">
      <c r="A42" s="34"/>
      <c r="B42" s="34"/>
      <c r="C42" s="122"/>
      <c r="D42" s="113" t="s">
        <v>407</v>
      </c>
      <c r="E42" s="113" t="s">
        <v>407</v>
      </c>
      <c r="F42" s="113" t="s">
        <v>408</v>
      </c>
      <c r="G42" s="113" t="s">
        <v>409</v>
      </c>
      <c r="H42" s="113" t="s">
        <v>405</v>
      </c>
      <c r="I42" s="123"/>
      <c r="J42" s="96"/>
      <c r="K42" s="96"/>
      <c r="L42" s="96"/>
      <c r="M42" s="96"/>
    </row>
    <row r="43" spans="1:13" ht="31.5">
      <c r="A43" s="34"/>
      <c r="B43" s="34"/>
      <c r="C43" s="122"/>
      <c r="D43" s="113" t="s">
        <v>396</v>
      </c>
      <c r="E43" s="113" t="s">
        <v>396</v>
      </c>
      <c r="F43" s="113" t="s">
        <v>397</v>
      </c>
      <c r="G43" s="113" t="s">
        <v>398</v>
      </c>
      <c r="H43" s="113" t="s">
        <v>399</v>
      </c>
      <c r="I43" s="123"/>
      <c r="J43" s="96"/>
      <c r="K43" s="96"/>
      <c r="L43" s="96"/>
      <c r="M43" s="96"/>
    </row>
    <row r="44" spans="1:13" ht="31.5">
      <c r="A44" s="34"/>
      <c r="B44" s="34"/>
      <c r="C44" s="122"/>
      <c r="D44" s="113" t="s">
        <v>400</v>
      </c>
      <c r="E44" s="113" t="s">
        <v>400</v>
      </c>
      <c r="F44" s="113" t="s">
        <v>401</v>
      </c>
      <c r="G44" s="113" t="s">
        <v>392</v>
      </c>
      <c r="H44" s="113" t="s">
        <v>402</v>
      </c>
      <c r="I44" s="123"/>
      <c r="J44" s="96"/>
      <c r="K44" s="96"/>
      <c r="L44" s="96"/>
      <c r="M44" s="96"/>
    </row>
    <row r="45" spans="1:13" ht="31.5">
      <c r="A45" s="34"/>
      <c r="B45" s="34"/>
      <c r="C45" s="122"/>
      <c r="D45" s="87" t="s">
        <v>410</v>
      </c>
      <c r="E45" s="87" t="s">
        <v>410</v>
      </c>
      <c r="F45" s="113" t="s">
        <v>411</v>
      </c>
      <c r="G45" s="113" t="s">
        <v>412</v>
      </c>
      <c r="H45" s="113" t="s">
        <v>413</v>
      </c>
      <c r="I45" s="123"/>
      <c r="J45" s="96"/>
      <c r="K45" s="96"/>
      <c r="L45" s="96"/>
      <c r="M45" s="96"/>
    </row>
    <row r="46" spans="1:13" ht="15.75">
      <c r="A46" s="28" t="s">
        <v>62</v>
      </c>
      <c r="B46" s="28" t="str">
        <f>VLOOKUP(A46,ProcessDefinitionsTab,2, FALSE)</f>
        <v>Identity Information Determination</v>
      </c>
      <c r="C46" s="390"/>
      <c r="D46" s="381"/>
      <c r="E46" s="381"/>
      <c r="F46" s="381"/>
      <c r="G46" s="381"/>
      <c r="H46" s="381"/>
      <c r="I46" s="381"/>
      <c r="J46" s="381"/>
      <c r="K46" s="381"/>
      <c r="L46" s="381"/>
      <c r="M46" s="382"/>
    </row>
    <row r="47" spans="1:13" ht="47.25">
      <c r="A47" s="24"/>
      <c r="B47" s="29" t="str">
        <f>VLOOKUP(A46,ProcessDefinitionsTab,3,FALSE)</f>
        <v>Identity Information Determination is the process of determining the identity context, the identity information requirements, and the identifier.</v>
      </c>
      <c r="C47" s="87"/>
      <c r="D47" s="87"/>
      <c r="E47" s="87"/>
      <c r="F47" s="87"/>
      <c r="G47" s="87"/>
      <c r="H47" s="87"/>
      <c r="I47" s="89"/>
      <c r="J47" s="89"/>
      <c r="K47" s="89"/>
      <c r="L47" s="89"/>
      <c r="M47" s="89"/>
    </row>
    <row r="48" spans="1:13" ht="31.5">
      <c r="A48" s="24"/>
      <c r="B48" s="16" t="s">
        <v>414</v>
      </c>
      <c r="C48" s="87"/>
      <c r="D48" s="87"/>
      <c r="E48" s="87"/>
      <c r="F48" s="87"/>
      <c r="G48" s="87"/>
      <c r="H48" s="87"/>
      <c r="I48" s="89"/>
      <c r="J48" s="89"/>
      <c r="K48" s="89"/>
      <c r="L48" s="89"/>
      <c r="M48" s="89"/>
    </row>
    <row r="49" spans="1:13" ht="31.5">
      <c r="A49" s="24"/>
      <c r="B49" s="92" t="s">
        <v>415</v>
      </c>
      <c r="C49" s="87"/>
      <c r="D49" s="87"/>
      <c r="E49" s="87"/>
      <c r="F49" s="87"/>
      <c r="G49" s="87"/>
      <c r="H49" s="87"/>
      <c r="I49" s="89"/>
      <c r="J49" s="89"/>
      <c r="K49" s="89"/>
      <c r="L49" s="89"/>
      <c r="M49" s="89"/>
    </row>
    <row r="50" spans="1:13" ht="236.25">
      <c r="A50" s="24"/>
      <c r="B50" s="24"/>
      <c r="C50" s="124" t="s">
        <v>416</v>
      </c>
      <c r="D50" s="87" t="s">
        <v>417</v>
      </c>
      <c r="E50" s="87" t="s">
        <v>417</v>
      </c>
      <c r="F50" s="87"/>
      <c r="G50" s="87"/>
      <c r="H50" s="87"/>
      <c r="I50" s="115" t="s">
        <v>418</v>
      </c>
      <c r="J50" s="89" t="s">
        <v>419</v>
      </c>
      <c r="K50" s="89"/>
      <c r="L50" s="89"/>
      <c r="M50" s="89"/>
    </row>
    <row r="51" spans="1:13" ht="141.75">
      <c r="A51" s="24"/>
      <c r="B51" s="24"/>
      <c r="C51" s="124" t="s">
        <v>420</v>
      </c>
      <c r="D51" s="87" t="s">
        <v>355</v>
      </c>
      <c r="E51" s="87" t="s">
        <v>355</v>
      </c>
      <c r="F51" s="87"/>
      <c r="G51" s="87"/>
      <c r="H51" s="87"/>
      <c r="I51" s="115" t="s">
        <v>421</v>
      </c>
      <c r="J51" s="120" t="s">
        <v>422</v>
      </c>
      <c r="K51" s="89"/>
      <c r="L51" s="89"/>
      <c r="M51" s="89"/>
    </row>
    <row r="52" spans="1:13" ht="63">
      <c r="A52" s="24"/>
      <c r="B52" s="24"/>
      <c r="C52" s="124" t="s">
        <v>423</v>
      </c>
      <c r="D52" s="87" t="s">
        <v>424</v>
      </c>
      <c r="E52" s="87" t="s">
        <v>424</v>
      </c>
      <c r="F52" s="87"/>
      <c r="G52" s="87"/>
      <c r="H52" s="87"/>
      <c r="I52" s="115" t="s">
        <v>425</v>
      </c>
      <c r="J52" s="89" t="s">
        <v>426</v>
      </c>
      <c r="K52" s="89"/>
      <c r="L52" s="89"/>
      <c r="M52" s="89"/>
    </row>
    <row r="53" spans="1:13" ht="15.75">
      <c r="A53" s="28" t="s">
        <v>69</v>
      </c>
      <c r="B53" s="28" t="str">
        <f>VLOOKUP(A53,ProcessDefinitionsTab,2, FALSE)</f>
        <v>Identity Evidence Determination</v>
      </c>
      <c r="C53" s="390"/>
      <c r="D53" s="381"/>
      <c r="E53" s="381"/>
      <c r="F53" s="381"/>
      <c r="G53" s="381"/>
      <c r="H53" s="381"/>
      <c r="I53" s="381"/>
      <c r="J53" s="381"/>
      <c r="K53" s="381"/>
      <c r="L53" s="381"/>
      <c r="M53" s="382"/>
    </row>
    <row r="54" spans="1:13" ht="47.25">
      <c r="A54" s="24"/>
      <c r="B54" s="29" t="str">
        <f>VLOOKUP(A53,ProcessDefinitionsTab,3,FALSE)</f>
        <v>Identity Evidence Determination is the process of determining the acceptable evidence of identity (whether physical or electronic).</v>
      </c>
      <c r="C54" s="87"/>
      <c r="D54" s="87"/>
      <c r="E54" s="87"/>
      <c r="F54" s="87"/>
      <c r="G54" s="87"/>
      <c r="H54" s="125"/>
      <c r="I54" s="89"/>
      <c r="J54" s="89"/>
      <c r="K54" s="89"/>
      <c r="L54" s="89"/>
      <c r="M54" s="89"/>
    </row>
    <row r="55" spans="1:13" ht="31.5">
      <c r="A55" s="24"/>
      <c r="B55" s="16" t="s">
        <v>427</v>
      </c>
      <c r="C55" s="87"/>
      <c r="D55" s="87"/>
      <c r="E55" s="87"/>
      <c r="F55" s="87"/>
      <c r="G55" s="87"/>
      <c r="H55" s="125"/>
      <c r="I55" s="89"/>
      <c r="J55" s="89"/>
      <c r="K55" s="89"/>
      <c r="L55" s="89"/>
      <c r="M55" s="89"/>
    </row>
    <row r="56" spans="1:13" ht="31.5">
      <c r="A56" s="24"/>
      <c r="B56" s="92" t="s">
        <v>428</v>
      </c>
      <c r="C56" s="87"/>
      <c r="D56" s="87"/>
      <c r="E56" s="87"/>
      <c r="F56" s="87"/>
      <c r="G56" s="87"/>
      <c r="H56" s="125"/>
      <c r="I56" s="89"/>
      <c r="J56" s="89"/>
      <c r="K56" s="89"/>
      <c r="L56" s="89"/>
      <c r="M56" s="89"/>
    </row>
    <row r="57" spans="1:13" ht="283.5">
      <c r="A57" s="24"/>
      <c r="B57" s="29"/>
      <c r="C57" s="124" t="s">
        <v>429</v>
      </c>
      <c r="D57" s="87"/>
      <c r="E57" s="87"/>
      <c r="F57" s="87"/>
      <c r="G57" s="87"/>
      <c r="H57" s="87"/>
      <c r="I57" s="115" t="s">
        <v>430</v>
      </c>
      <c r="J57" s="16" t="s">
        <v>431</v>
      </c>
      <c r="K57" s="89"/>
      <c r="L57" s="89"/>
      <c r="M57" s="89"/>
    </row>
    <row r="58" spans="1:13" ht="220.5">
      <c r="A58" s="24"/>
      <c r="B58" s="29"/>
      <c r="C58" s="124" t="s">
        <v>432</v>
      </c>
      <c r="D58" s="87"/>
      <c r="E58" s="87"/>
      <c r="F58" s="87"/>
      <c r="G58" s="87"/>
      <c r="H58" s="87"/>
      <c r="I58" s="115" t="s">
        <v>433</v>
      </c>
      <c r="J58" s="22" t="s">
        <v>434</v>
      </c>
      <c r="K58" s="89"/>
      <c r="L58" s="89"/>
      <c r="M58" s="89"/>
    </row>
    <row r="59" spans="1:13" ht="157.5">
      <c r="A59" s="24"/>
      <c r="B59" s="29"/>
      <c r="C59" s="124" t="s">
        <v>435</v>
      </c>
      <c r="D59" s="87" t="s">
        <v>436</v>
      </c>
      <c r="E59" s="87" t="s">
        <v>436</v>
      </c>
      <c r="F59" s="87"/>
      <c r="G59" s="87"/>
      <c r="H59" s="87" t="s">
        <v>437</v>
      </c>
      <c r="I59" s="115" t="s">
        <v>438</v>
      </c>
      <c r="J59" s="10" t="s">
        <v>439</v>
      </c>
      <c r="K59" s="89"/>
      <c r="L59" s="89"/>
      <c r="M59" s="89"/>
    </row>
    <row r="60" spans="1:13" ht="47.25">
      <c r="A60" s="24"/>
      <c r="B60" s="29"/>
      <c r="C60" s="124" t="s">
        <v>440</v>
      </c>
      <c r="D60" s="87" t="s">
        <v>441</v>
      </c>
      <c r="E60" s="87" t="s">
        <v>441</v>
      </c>
      <c r="F60" s="87"/>
      <c r="G60" s="87"/>
      <c r="H60" s="87" t="s">
        <v>442</v>
      </c>
      <c r="I60" s="115" t="s">
        <v>443</v>
      </c>
      <c r="J60" s="29" t="s">
        <v>444</v>
      </c>
      <c r="K60" s="95"/>
      <c r="L60" s="89"/>
      <c r="M60" s="89"/>
    </row>
    <row r="61" spans="1:13" ht="47.25">
      <c r="A61" s="24"/>
      <c r="B61" s="126"/>
      <c r="C61" s="124" t="s">
        <v>445</v>
      </c>
      <c r="D61" s="87"/>
      <c r="E61" s="87"/>
      <c r="F61" s="87"/>
      <c r="G61" s="87"/>
      <c r="H61" s="87"/>
      <c r="I61" s="94" t="s">
        <v>446</v>
      </c>
      <c r="J61" s="105" t="s">
        <v>447</v>
      </c>
      <c r="K61" s="95"/>
      <c r="L61" s="89"/>
      <c r="M61" s="89"/>
    </row>
    <row r="62" spans="1:13" ht="15.75">
      <c r="A62" s="34"/>
      <c r="B62" s="121" t="s">
        <v>38</v>
      </c>
      <c r="C62" s="391" t="s">
        <v>395</v>
      </c>
      <c r="D62" s="381"/>
      <c r="E62" s="381"/>
      <c r="F62" s="381"/>
      <c r="G62" s="381"/>
      <c r="H62" s="381"/>
      <c r="I62" s="381"/>
      <c r="J62" s="381"/>
      <c r="K62" s="381"/>
      <c r="L62" s="381"/>
      <c r="M62" s="382"/>
    </row>
    <row r="63" spans="1:13" ht="15.75">
      <c r="A63" s="24"/>
      <c r="B63" s="29"/>
      <c r="C63" s="87" t="s">
        <v>38</v>
      </c>
      <c r="D63" s="87" t="s">
        <v>448</v>
      </c>
      <c r="E63" s="87" t="s">
        <v>448</v>
      </c>
      <c r="F63" s="87"/>
      <c r="G63" s="87"/>
      <c r="H63" s="87" t="s">
        <v>449</v>
      </c>
      <c r="I63" s="89"/>
      <c r="J63" s="89"/>
      <c r="K63" s="89"/>
      <c r="L63" s="89"/>
      <c r="M63" s="89"/>
    </row>
    <row r="64" spans="1:13" ht="15.75">
      <c r="A64" s="24"/>
      <c r="B64" s="29"/>
      <c r="C64" s="87" t="s">
        <v>38</v>
      </c>
      <c r="D64" s="87" t="s">
        <v>450</v>
      </c>
      <c r="E64" s="87" t="s">
        <v>450</v>
      </c>
      <c r="F64" s="87"/>
      <c r="G64" s="87"/>
      <c r="H64" s="87" t="s">
        <v>451</v>
      </c>
      <c r="I64" s="89"/>
      <c r="J64" s="89"/>
      <c r="K64" s="89"/>
      <c r="L64" s="89"/>
      <c r="M64" s="89"/>
    </row>
    <row r="65" spans="1:13" ht="15.75">
      <c r="A65" s="24"/>
      <c r="B65" s="29"/>
      <c r="C65" s="87" t="s">
        <v>38</v>
      </c>
      <c r="D65" s="87" t="s">
        <v>452</v>
      </c>
      <c r="E65" s="87" t="s">
        <v>452</v>
      </c>
      <c r="F65" s="87"/>
      <c r="G65" s="87"/>
      <c r="H65" s="87" t="s">
        <v>453</v>
      </c>
      <c r="I65" s="89"/>
      <c r="J65" s="89"/>
      <c r="K65" s="89"/>
      <c r="L65" s="89"/>
      <c r="M65" s="89"/>
    </row>
    <row r="66" spans="1:13" ht="15.75">
      <c r="A66" s="24"/>
      <c r="B66" s="29"/>
      <c r="C66" s="87" t="s">
        <v>38</v>
      </c>
      <c r="D66" s="87" t="s">
        <v>454</v>
      </c>
      <c r="E66" s="87" t="s">
        <v>454</v>
      </c>
      <c r="F66" s="87"/>
      <c r="G66" s="87"/>
      <c r="H66" s="87" t="s">
        <v>455</v>
      </c>
      <c r="I66" s="89"/>
      <c r="J66" s="89"/>
      <c r="K66" s="89"/>
      <c r="L66" s="89"/>
      <c r="M66" s="89"/>
    </row>
    <row r="67" spans="1:13" ht="15.75">
      <c r="A67" s="28" t="s">
        <v>76</v>
      </c>
      <c r="B67" s="28" t="str">
        <f>VLOOKUP(A67,ProcessDefinitionsTab,2, FALSE)</f>
        <v>Identity Evidence Acceptance</v>
      </c>
      <c r="C67" s="390"/>
      <c r="D67" s="381"/>
      <c r="E67" s="381"/>
      <c r="F67" s="381"/>
      <c r="G67" s="381"/>
      <c r="H67" s="381"/>
      <c r="I67" s="381"/>
      <c r="J67" s="381"/>
      <c r="K67" s="381"/>
      <c r="L67" s="381"/>
      <c r="M67" s="382"/>
    </row>
    <row r="68" spans="1:13" ht="47.25">
      <c r="A68" s="24"/>
      <c r="B68" s="29" t="str">
        <f>VLOOKUP(A67,ProcessDefinitionsTab,3,FALSE)</f>
        <v>Identity Evidence Acceptance is the process of confirming that the evidence of identity presented (whether physical or electronic) is acceptable.</v>
      </c>
      <c r="C68" s="87" t="s">
        <v>38</v>
      </c>
      <c r="D68" s="87"/>
      <c r="E68" s="87"/>
      <c r="F68" s="87"/>
      <c r="G68" s="87"/>
      <c r="H68" s="87"/>
      <c r="I68" s="89"/>
      <c r="J68" s="89"/>
      <c r="K68" s="89"/>
      <c r="L68" s="89"/>
      <c r="M68" s="89"/>
    </row>
    <row r="69" spans="1:13" ht="31.5">
      <c r="A69" s="24"/>
      <c r="B69" s="16" t="s">
        <v>456</v>
      </c>
      <c r="C69" s="87"/>
      <c r="D69" s="87"/>
      <c r="E69" s="87"/>
      <c r="F69" s="87"/>
      <c r="G69" s="87"/>
      <c r="H69" s="125"/>
      <c r="I69" s="89"/>
      <c r="J69" s="89"/>
      <c r="K69" s="89"/>
      <c r="L69" s="89"/>
      <c r="M69" s="89"/>
    </row>
    <row r="70" spans="1:13" ht="31.5">
      <c r="A70" s="24"/>
      <c r="B70" s="92" t="s">
        <v>457</v>
      </c>
      <c r="C70" s="87"/>
      <c r="D70" s="87"/>
      <c r="E70" s="87"/>
      <c r="F70" s="87"/>
      <c r="G70" s="87"/>
      <c r="H70" s="125"/>
      <c r="I70" s="89"/>
      <c r="J70" s="89"/>
      <c r="K70" s="89"/>
      <c r="L70" s="89"/>
      <c r="M70" s="89"/>
    </row>
    <row r="71" spans="1:13" ht="47.25">
      <c r="A71" s="24"/>
      <c r="B71" s="64"/>
      <c r="C71" s="124" t="s">
        <v>458</v>
      </c>
      <c r="D71" s="87"/>
      <c r="E71" s="87"/>
      <c r="F71" s="87"/>
      <c r="G71" s="87"/>
      <c r="H71" s="87"/>
      <c r="I71" s="115" t="s">
        <v>459</v>
      </c>
      <c r="J71" s="127" t="s">
        <v>460</v>
      </c>
      <c r="K71" s="89"/>
      <c r="L71" s="89"/>
      <c r="M71" s="89"/>
    </row>
    <row r="72" spans="1:13" ht="31.5">
      <c r="A72" s="24"/>
      <c r="B72" s="29"/>
      <c r="C72" s="124" t="s">
        <v>461</v>
      </c>
      <c r="D72" s="87" t="s">
        <v>462</v>
      </c>
      <c r="E72" s="87" t="s">
        <v>462</v>
      </c>
      <c r="F72" s="87" t="s">
        <v>463</v>
      </c>
      <c r="G72" s="87" t="s">
        <v>355</v>
      </c>
      <c r="H72" s="87" t="s">
        <v>464</v>
      </c>
      <c r="I72" s="114" t="s">
        <v>465</v>
      </c>
      <c r="J72" s="10" t="s">
        <v>466</v>
      </c>
      <c r="K72" s="89"/>
      <c r="L72" s="89"/>
      <c r="M72" s="89"/>
    </row>
    <row r="73" spans="1:13" ht="31.5">
      <c r="A73" s="24"/>
      <c r="B73" s="29"/>
      <c r="C73" s="124" t="s">
        <v>467</v>
      </c>
      <c r="D73" s="87" t="s">
        <v>468</v>
      </c>
      <c r="E73" s="87" t="s">
        <v>468</v>
      </c>
      <c r="F73" s="87" t="s">
        <v>469</v>
      </c>
      <c r="G73" s="87" t="s">
        <v>355</v>
      </c>
      <c r="H73" s="87" t="s">
        <v>470</v>
      </c>
      <c r="I73" s="114" t="s">
        <v>471</v>
      </c>
      <c r="J73" s="10" t="s">
        <v>472</v>
      </c>
      <c r="K73" s="89"/>
      <c r="L73" s="89"/>
      <c r="M73" s="89"/>
    </row>
    <row r="74" spans="1:13" ht="47.25">
      <c r="A74" s="24"/>
      <c r="B74" s="29"/>
      <c r="C74" s="124" t="s">
        <v>473</v>
      </c>
      <c r="D74" s="87" t="s">
        <v>474</v>
      </c>
      <c r="E74" s="87" t="s">
        <v>474</v>
      </c>
      <c r="F74" s="87" t="s">
        <v>475</v>
      </c>
      <c r="G74" s="87" t="s">
        <v>355</v>
      </c>
      <c r="H74" s="87" t="s">
        <v>476</v>
      </c>
      <c r="I74" s="114" t="s">
        <v>477</v>
      </c>
      <c r="J74" s="10" t="s">
        <v>478</v>
      </c>
      <c r="K74" s="89"/>
      <c r="L74" s="89"/>
      <c r="M74" s="89"/>
    </row>
    <row r="75" spans="1:13" ht="78.75">
      <c r="A75" s="24"/>
      <c r="B75" s="29"/>
      <c r="C75" s="124" t="s">
        <v>479</v>
      </c>
      <c r="D75" s="87" t="s">
        <v>480</v>
      </c>
      <c r="E75" s="87" t="s">
        <v>480</v>
      </c>
      <c r="F75" s="87" t="s">
        <v>481</v>
      </c>
      <c r="G75" s="87" t="s">
        <v>355</v>
      </c>
      <c r="H75" s="87" t="s">
        <v>482</v>
      </c>
      <c r="I75" s="115" t="s">
        <v>483</v>
      </c>
      <c r="J75" s="10" t="s">
        <v>484</v>
      </c>
      <c r="K75" s="29" t="s">
        <v>38</v>
      </c>
      <c r="L75" s="89"/>
      <c r="M75" s="89"/>
    </row>
    <row r="76" spans="1:13" ht="94.5">
      <c r="A76" s="24"/>
      <c r="B76" s="29"/>
      <c r="C76" s="128" t="s">
        <v>485</v>
      </c>
      <c r="D76" s="87" t="s">
        <v>486</v>
      </c>
      <c r="E76" s="87" t="s">
        <v>486</v>
      </c>
      <c r="F76" s="87" t="s">
        <v>487</v>
      </c>
      <c r="G76" s="87" t="s">
        <v>355</v>
      </c>
      <c r="H76" s="87" t="s">
        <v>488</v>
      </c>
      <c r="I76" s="114" t="s">
        <v>489</v>
      </c>
      <c r="J76" s="22" t="s">
        <v>490</v>
      </c>
      <c r="K76" s="129" t="s">
        <v>38</v>
      </c>
      <c r="L76" s="89"/>
      <c r="M76" s="89"/>
    </row>
    <row r="77" spans="1:13" ht="78.75">
      <c r="A77" s="24"/>
      <c r="B77" s="34"/>
      <c r="C77" s="130" t="s">
        <v>491</v>
      </c>
      <c r="D77" s="113" t="s">
        <v>492</v>
      </c>
      <c r="E77" s="113" t="s">
        <v>492</v>
      </c>
      <c r="F77" s="113" t="s">
        <v>493</v>
      </c>
      <c r="G77" s="113" t="s">
        <v>355</v>
      </c>
      <c r="H77" s="113" t="s">
        <v>494</v>
      </c>
      <c r="I77" s="115" t="s">
        <v>495</v>
      </c>
      <c r="J77" s="90" t="s">
        <v>496</v>
      </c>
      <c r="K77" s="119"/>
      <c r="L77" s="89"/>
      <c r="M77" s="89"/>
    </row>
    <row r="78" spans="1:13" ht="15.75">
      <c r="A78" s="34"/>
      <c r="B78" s="121" t="s">
        <v>38</v>
      </c>
      <c r="C78" s="391" t="s">
        <v>395</v>
      </c>
      <c r="D78" s="381"/>
      <c r="E78" s="381"/>
      <c r="F78" s="381"/>
      <c r="G78" s="381"/>
      <c r="H78" s="381"/>
      <c r="I78" s="381"/>
      <c r="J78" s="381"/>
      <c r="K78" s="381"/>
      <c r="L78" s="381"/>
      <c r="M78" s="382"/>
    </row>
    <row r="79" spans="1:13" ht="15.75">
      <c r="A79" s="24"/>
      <c r="B79" s="29"/>
      <c r="C79" s="87" t="s">
        <v>38</v>
      </c>
      <c r="D79" s="87" t="s">
        <v>497</v>
      </c>
      <c r="E79" s="87" t="s">
        <v>497</v>
      </c>
      <c r="F79" s="87" t="s">
        <v>498</v>
      </c>
      <c r="G79" s="87" t="s">
        <v>355</v>
      </c>
      <c r="H79" s="87"/>
      <c r="I79" s="114" t="s">
        <v>38</v>
      </c>
      <c r="J79" s="29" t="s">
        <v>38</v>
      </c>
      <c r="K79" s="89"/>
      <c r="L79" s="89"/>
      <c r="M79" s="89"/>
    </row>
    <row r="80" spans="1:13" ht="15.75">
      <c r="A80" s="24"/>
      <c r="B80" s="34"/>
      <c r="C80" s="113"/>
      <c r="D80" s="113"/>
      <c r="E80" s="113"/>
      <c r="F80" s="113"/>
      <c r="G80" s="113"/>
      <c r="H80" s="113" t="s">
        <v>499</v>
      </c>
      <c r="I80" s="89"/>
      <c r="J80" s="89"/>
      <c r="K80" s="89"/>
      <c r="L80" s="89"/>
      <c r="M80" s="89"/>
    </row>
    <row r="81" spans="1:13" ht="15.75">
      <c r="A81" s="24"/>
      <c r="B81" s="34"/>
      <c r="C81" s="113"/>
      <c r="D81" s="113"/>
      <c r="E81" s="113"/>
      <c r="F81" s="113"/>
      <c r="G81" s="113"/>
      <c r="H81" s="113" t="s">
        <v>500</v>
      </c>
      <c r="I81" s="89"/>
      <c r="J81" s="89"/>
      <c r="K81" s="89"/>
      <c r="L81" s="89"/>
      <c r="M81" s="89"/>
    </row>
    <row r="82" spans="1:13" ht="15.75">
      <c r="A82" s="24"/>
      <c r="B82" s="34"/>
      <c r="C82" s="113"/>
      <c r="D82" s="113"/>
      <c r="E82" s="113"/>
      <c r="F82" s="113"/>
      <c r="G82" s="113"/>
      <c r="H82" s="113" t="s">
        <v>501</v>
      </c>
      <c r="I82" s="89"/>
      <c r="J82" s="89"/>
      <c r="K82" s="89"/>
      <c r="L82" s="89"/>
      <c r="M82" s="89"/>
    </row>
    <row r="83" spans="1:13" ht="15.75">
      <c r="A83" s="24"/>
      <c r="B83" s="34"/>
      <c r="C83" s="113"/>
      <c r="D83" s="113"/>
      <c r="E83" s="113"/>
      <c r="F83" s="113"/>
      <c r="G83" s="113"/>
      <c r="H83" s="113" t="s">
        <v>502</v>
      </c>
      <c r="I83" s="89"/>
      <c r="J83" s="89"/>
      <c r="K83" s="89"/>
      <c r="L83" s="89"/>
      <c r="M83" s="89"/>
    </row>
    <row r="84" spans="1:13" ht="15.75">
      <c r="A84" s="24"/>
      <c r="B84" s="34"/>
      <c r="C84" s="113"/>
      <c r="D84" s="113"/>
      <c r="E84" s="113"/>
      <c r="F84" s="113"/>
      <c r="G84" s="113"/>
      <c r="H84" s="113" t="s">
        <v>503</v>
      </c>
      <c r="I84" s="89"/>
      <c r="J84" s="89"/>
      <c r="K84" s="89"/>
      <c r="L84" s="89"/>
      <c r="M84" s="89"/>
    </row>
    <row r="85" spans="1:13" ht="15.75">
      <c r="A85" s="131" t="s">
        <v>81</v>
      </c>
      <c r="B85" s="28" t="str">
        <f>VLOOKUP(A85,ProcessDefinitionsTab,2, FALSE)</f>
        <v>Identity Information Validation</v>
      </c>
      <c r="C85" s="399"/>
      <c r="D85" s="381"/>
      <c r="E85" s="381"/>
      <c r="F85" s="381"/>
      <c r="G85" s="381"/>
      <c r="H85" s="381"/>
      <c r="I85" s="381"/>
      <c r="J85" s="381"/>
      <c r="K85" s="381"/>
      <c r="L85" s="381"/>
      <c r="M85" s="382"/>
    </row>
    <row r="86" spans="1:13" ht="47.25">
      <c r="A86" s="63"/>
      <c r="B86" s="29" t="str">
        <f>VLOOKUP(A85,ProcessDefinitionsTab,3,FALSE)</f>
        <v xml:space="preserve">Identity Information Validation is the process of confirming the accuracy of identity information about a Subject as established by the Issuer. </v>
      </c>
      <c r="C86" s="132" t="s">
        <v>38</v>
      </c>
      <c r="D86" s="66"/>
      <c r="E86" s="66"/>
      <c r="F86" s="66"/>
      <c r="G86" s="66"/>
      <c r="H86" s="62"/>
      <c r="I86" s="66"/>
      <c r="J86" s="66"/>
      <c r="K86" s="66"/>
      <c r="L86" s="66"/>
      <c r="M86" s="66"/>
    </row>
    <row r="87" spans="1:13" ht="31.5">
      <c r="A87" s="63"/>
      <c r="B87" s="16" t="s">
        <v>504</v>
      </c>
      <c r="C87" s="66"/>
      <c r="D87" s="66"/>
      <c r="E87" s="66"/>
      <c r="F87" s="66"/>
      <c r="G87" s="66"/>
      <c r="H87" s="62"/>
      <c r="I87" s="66"/>
      <c r="J87" s="66"/>
      <c r="K87" s="66"/>
      <c r="L87" s="66"/>
      <c r="M87" s="66"/>
    </row>
    <row r="88" spans="1:13" ht="47.25">
      <c r="A88" s="63"/>
      <c r="B88" s="16" t="s">
        <v>505</v>
      </c>
      <c r="C88" s="66"/>
      <c r="D88" s="66"/>
      <c r="E88" s="66"/>
      <c r="F88" s="66"/>
      <c r="G88" s="66"/>
      <c r="H88" s="62"/>
      <c r="I88" s="66"/>
      <c r="J88" s="66"/>
      <c r="K88" s="66"/>
      <c r="L88" s="66"/>
      <c r="M88" s="66"/>
    </row>
    <row r="89" spans="1:13" ht="31.5">
      <c r="A89" s="63"/>
      <c r="B89" s="66"/>
      <c r="C89" s="133" t="s">
        <v>506</v>
      </c>
      <c r="D89" s="134" t="s">
        <v>507</v>
      </c>
      <c r="E89" s="134" t="s">
        <v>507</v>
      </c>
      <c r="F89" s="134" t="s">
        <v>508</v>
      </c>
      <c r="G89" s="134" t="s">
        <v>509</v>
      </c>
      <c r="H89" s="134" t="s">
        <v>510</v>
      </c>
      <c r="I89" s="135" t="s">
        <v>511</v>
      </c>
      <c r="J89" s="136" t="s">
        <v>512</v>
      </c>
      <c r="K89" s="66"/>
      <c r="L89" s="66"/>
      <c r="M89" s="66"/>
    </row>
    <row r="90" spans="1:13" ht="31.5">
      <c r="A90" s="63"/>
      <c r="B90" s="66"/>
      <c r="C90" s="133" t="s">
        <v>513</v>
      </c>
      <c r="D90" s="134" t="s">
        <v>514</v>
      </c>
      <c r="E90" s="134" t="s">
        <v>514</v>
      </c>
      <c r="F90" s="134" t="s">
        <v>515</v>
      </c>
      <c r="G90" s="134" t="s">
        <v>355</v>
      </c>
      <c r="H90" s="134"/>
      <c r="I90" s="135" t="s">
        <v>516</v>
      </c>
      <c r="J90" s="137" t="s">
        <v>517</v>
      </c>
      <c r="K90" s="66"/>
      <c r="L90" s="66"/>
      <c r="M90" s="66"/>
    </row>
    <row r="91" spans="1:13" ht="31.5">
      <c r="A91" s="63"/>
      <c r="B91" s="66"/>
      <c r="C91" s="133" t="s">
        <v>518</v>
      </c>
      <c r="D91" s="134" t="s">
        <v>519</v>
      </c>
      <c r="E91" s="134" t="s">
        <v>519</v>
      </c>
      <c r="F91" s="134" t="s">
        <v>520</v>
      </c>
      <c r="G91" s="134" t="s">
        <v>355</v>
      </c>
      <c r="H91" s="134"/>
      <c r="I91" s="138" t="s">
        <v>521</v>
      </c>
      <c r="J91" s="136" t="s">
        <v>522</v>
      </c>
      <c r="K91" s="139" t="s">
        <v>38</v>
      </c>
      <c r="L91" s="66"/>
      <c r="M91" s="66"/>
    </row>
    <row r="92" spans="1:13" ht="63">
      <c r="A92" s="63"/>
      <c r="B92" s="66"/>
      <c r="C92" s="133" t="s">
        <v>523</v>
      </c>
      <c r="D92" s="134" t="s">
        <v>524</v>
      </c>
      <c r="E92" s="134" t="s">
        <v>524</v>
      </c>
      <c r="F92" s="134" t="s">
        <v>525</v>
      </c>
      <c r="G92" s="134" t="s">
        <v>526</v>
      </c>
      <c r="H92" s="134" t="s">
        <v>527</v>
      </c>
      <c r="I92" s="138" t="s">
        <v>528</v>
      </c>
      <c r="J92" s="136" t="s">
        <v>529</v>
      </c>
      <c r="K92" s="139" t="s">
        <v>38</v>
      </c>
      <c r="L92" s="66"/>
      <c r="M92" s="66"/>
    </row>
    <row r="93" spans="1:13" ht="126">
      <c r="A93" s="63"/>
      <c r="B93" s="66"/>
      <c r="C93" s="133" t="s">
        <v>530</v>
      </c>
      <c r="D93" s="134" t="s">
        <v>531</v>
      </c>
      <c r="E93" s="134" t="s">
        <v>531</v>
      </c>
      <c r="F93" s="134" t="s">
        <v>532</v>
      </c>
      <c r="G93" s="134" t="s">
        <v>533</v>
      </c>
      <c r="H93" s="134" t="s">
        <v>534</v>
      </c>
      <c r="I93" s="135" t="s">
        <v>535</v>
      </c>
      <c r="J93" s="136" t="s">
        <v>536</v>
      </c>
      <c r="K93" s="66"/>
      <c r="L93" s="66"/>
      <c r="M93" s="66"/>
    </row>
    <row r="94" spans="1:13" ht="126.75" customHeight="1">
      <c r="A94" s="63"/>
      <c r="B94" s="66"/>
      <c r="C94" s="133" t="s">
        <v>537</v>
      </c>
      <c r="D94" s="134" t="s">
        <v>538</v>
      </c>
      <c r="E94" s="134" t="s">
        <v>538</v>
      </c>
      <c r="F94" s="134" t="s">
        <v>539</v>
      </c>
      <c r="G94" s="134" t="s">
        <v>540</v>
      </c>
      <c r="H94" s="134" t="s">
        <v>541</v>
      </c>
      <c r="I94" s="138" t="s">
        <v>542</v>
      </c>
      <c r="J94" s="136" t="s">
        <v>543</v>
      </c>
      <c r="K94" s="139" t="s">
        <v>38</v>
      </c>
      <c r="L94" s="66"/>
      <c r="M94" s="66"/>
    </row>
    <row r="95" spans="1:13" ht="15.75">
      <c r="A95" s="63"/>
      <c r="B95" s="140" t="s">
        <v>38</v>
      </c>
      <c r="C95" s="400" t="s">
        <v>395</v>
      </c>
      <c r="D95" s="401"/>
      <c r="E95" s="401"/>
      <c r="F95" s="401"/>
      <c r="G95" s="401"/>
      <c r="H95" s="401"/>
      <c r="I95" s="401"/>
      <c r="J95" s="401"/>
      <c r="K95" s="401"/>
      <c r="L95" s="401"/>
      <c r="M95" s="402"/>
    </row>
    <row r="96" spans="1:13" ht="15.75">
      <c r="A96" s="24"/>
      <c r="B96" s="34"/>
      <c r="C96" s="113" t="s">
        <v>38</v>
      </c>
      <c r="D96" s="113" t="s">
        <v>544</v>
      </c>
      <c r="E96" s="113" t="s">
        <v>544</v>
      </c>
      <c r="F96" s="113" t="s">
        <v>545</v>
      </c>
      <c r="G96" s="113" t="s">
        <v>355</v>
      </c>
      <c r="H96" s="113" t="s">
        <v>546</v>
      </c>
      <c r="I96" s="89"/>
      <c r="J96" s="89"/>
      <c r="K96" s="89"/>
      <c r="L96" s="89"/>
      <c r="M96" s="89"/>
    </row>
    <row r="97" spans="1:13" ht="15.75">
      <c r="A97" s="24"/>
      <c r="B97" s="34"/>
      <c r="C97" s="113" t="s">
        <v>38</v>
      </c>
      <c r="D97" s="113" t="s">
        <v>547</v>
      </c>
      <c r="E97" s="113" t="s">
        <v>547</v>
      </c>
      <c r="F97" s="113" t="s">
        <v>548</v>
      </c>
      <c r="G97" s="113" t="s">
        <v>355</v>
      </c>
      <c r="H97" s="113"/>
      <c r="I97" s="89"/>
      <c r="J97" s="89"/>
      <c r="K97" s="89"/>
      <c r="L97" s="89"/>
      <c r="M97" s="89"/>
    </row>
    <row r="98" spans="1:13" ht="15.75">
      <c r="A98" s="24"/>
      <c r="B98" s="34"/>
      <c r="C98" s="113" t="s">
        <v>38</v>
      </c>
      <c r="D98" s="113" t="s">
        <v>549</v>
      </c>
      <c r="E98" s="113" t="s">
        <v>549</v>
      </c>
      <c r="F98" s="113" t="s">
        <v>550</v>
      </c>
      <c r="G98" s="113" t="s">
        <v>355</v>
      </c>
      <c r="H98" s="113"/>
      <c r="I98" s="89"/>
      <c r="J98" s="89" t="s">
        <v>38</v>
      </c>
      <c r="K98" s="89"/>
      <c r="L98" s="89"/>
      <c r="M98" s="89"/>
    </row>
    <row r="99" spans="1:13" ht="15.75">
      <c r="A99" s="24"/>
      <c r="B99" s="34"/>
      <c r="C99" s="113" t="s">
        <v>38</v>
      </c>
      <c r="D99" s="113" t="s">
        <v>551</v>
      </c>
      <c r="E99" s="113" t="s">
        <v>551</v>
      </c>
      <c r="F99" s="113" t="s">
        <v>552</v>
      </c>
      <c r="G99" s="113" t="s">
        <v>355</v>
      </c>
      <c r="H99" s="113" t="s">
        <v>553</v>
      </c>
      <c r="I99" s="89"/>
      <c r="J99" s="89" t="s">
        <v>38</v>
      </c>
      <c r="K99" s="89"/>
      <c r="L99" s="89"/>
      <c r="M99" s="89"/>
    </row>
    <row r="100" spans="1:13" ht="15.75">
      <c r="A100" s="24"/>
      <c r="B100" s="34"/>
      <c r="C100" s="113" t="s">
        <v>38</v>
      </c>
      <c r="D100" s="113" t="s">
        <v>554</v>
      </c>
      <c r="E100" s="113" t="s">
        <v>554</v>
      </c>
      <c r="F100" s="113" t="s">
        <v>555</v>
      </c>
      <c r="G100" s="113" t="s">
        <v>355</v>
      </c>
      <c r="H100" s="113"/>
      <c r="I100" s="89"/>
      <c r="J100" s="89" t="s">
        <v>38</v>
      </c>
      <c r="K100" s="89"/>
      <c r="L100" s="89"/>
      <c r="M100" s="89"/>
    </row>
    <row r="101" spans="1:13" ht="15.75">
      <c r="A101" s="24"/>
      <c r="B101" s="34"/>
      <c r="C101" s="113" t="s">
        <v>38</v>
      </c>
      <c r="D101" s="113" t="s">
        <v>556</v>
      </c>
      <c r="E101" s="113" t="s">
        <v>556</v>
      </c>
      <c r="F101" s="113" t="s">
        <v>557</v>
      </c>
      <c r="G101" s="113" t="s">
        <v>355</v>
      </c>
      <c r="H101" s="113" t="s">
        <v>558</v>
      </c>
      <c r="I101" s="89"/>
      <c r="J101" s="89" t="s">
        <v>38</v>
      </c>
      <c r="K101" s="89"/>
      <c r="L101" s="89"/>
      <c r="M101" s="89"/>
    </row>
    <row r="102" spans="1:13" ht="15.75">
      <c r="A102" s="24"/>
      <c r="B102" s="34"/>
      <c r="C102" s="113"/>
      <c r="D102" s="113"/>
      <c r="E102" s="113"/>
      <c r="F102" s="113"/>
      <c r="G102" s="113"/>
      <c r="H102" s="113" t="s">
        <v>559</v>
      </c>
      <c r="I102" s="89"/>
      <c r="J102" s="89"/>
      <c r="K102" s="89"/>
      <c r="L102" s="89"/>
      <c r="M102" s="89"/>
    </row>
    <row r="103" spans="1:13" ht="15.75">
      <c r="A103" s="24"/>
      <c r="B103" s="34"/>
      <c r="C103" s="113"/>
      <c r="D103" s="113"/>
      <c r="E103" s="113"/>
      <c r="F103" s="113"/>
      <c r="G103" s="113"/>
      <c r="H103" s="113" t="s">
        <v>560</v>
      </c>
      <c r="I103" s="89"/>
      <c r="J103" s="89"/>
      <c r="K103" s="89"/>
      <c r="L103" s="89"/>
      <c r="M103" s="89"/>
    </row>
    <row r="104" spans="1:13" ht="15.75">
      <c r="A104" s="28" t="s">
        <v>87</v>
      </c>
      <c r="B104" s="28" t="str">
        <f>VLOOKUP(A104,ProcessDefinitionsTab,2, FALSE)</f>
        <v>Identity Resolution</v>
      </c>
      <c r="C104" s="390"/>
      <c r="D104" s="381"/>
      <c r="E104" s="381"/>
      <c r="F104" s="381"/>
      <c r="G104" s="381"/>
      <c r="H104" s="381"/>
      <c r="I104" s="381"/>
      <c r="J104" s="381"/>
      <c r="K104" s="381"/>
      <c r="L104" s="381"/>
      <c r="M104" s="382"/>
    </row>
    <row r="105" spans="1:13" ht="47.25">
      <c r="A105" s="24"/>
      <c r="B105" s="29" t="str">
        <f>VLOOKUP(A104,ProcessDefinitionsTab,3,FALSE)</f>
        <v xml:space="preserve">Identity Resolution is the process of establishing the uniqueness of a Subject within a program/service population through the use of identity information. </v>
      </c>
      <c r="C105" s="113"/>
      <c r="D105" s="113"/>
      <c r="E105" s="113"/>
      <c r="F105" s="113"/>
      <c r="G105" s="113"/>
      <c r="H105" s="113"/>
      <c r="I105" s="89"/>
      <c r="J105" s="89"/>
      <c r="K105" s="89"/>
      <c r="L105" s="89"/>
      <c r="M105" s="89"/>
    </row>
    <row r="106" spans="1:13" ht="31.5">
      <c r="A106" s="24"/>
      <c r="B106" s="16" t="s">
        <v>561</v>
      </c>
      <c r="C106" s="87"/>
      <c r="D106" s="87"/>
      <c r="E106" s="87"/>
      <c r="F106" s="87"/>
      <c r="G106" s="87"/>
      <c r="H106" s="125"/>
      <c r="I106" s="89"/>
      <c r="J106" s="89"/>
      <c r="K106" s="89"/>
      <c r="L106" s="89"/>
      <c r="M106" s="89"/>
    </row>
    <row r="107" spans="1:13" ht="63">
      <c r="A107" s="24"/>
      <c r="B107" s="92" t="s">
        <v>562</v>
      </c>
      <c r="C107" s="87"/>
      <c r="D107" s="87"/>
      <c r="E107" s="87"/>
      <c r="F107" s="87"/>
      <c r="G107" s="87"/>
      <c r="H107" s="125"/>
      <c r="I107" s="89"/>
      <c r="J107" s="89"/>
      <c r="K107" s="89"/>
      <c r="L107" s="89"/>
      <c r="M107" s="89"/>
    </row>
    <row r="108" spans="1:13" ht="47.25">
      <c r="A108" s="24"/>
      <c r="B108" s="34"/>
      <c r="C108" s="128" t="s">
        <v>563</v>
      </c>
      <c r="D108" s="113" t="s">
        <v>564</v>
      </c>
      <c r="E108" s="113" t="s">
        <v>564</v>
      </c>
      <c r="F108" s="113" t="s">
        <v>565</v>
      </c>
      <c r="G108" s="113" t="s">
        <v>566</v>
      </c>
      <c r="H108" s="113" t="s">
        <v>567</v>
      </c>
      <c r="I108" s="115" t="s">
        <v>568</v>
      </c>
      <c r="J108" s="89" t="s">
        <v>569</v>
      </c>
      <c r="K108" s="89"/>
      <c r="L108" s="89"/>
      <c r="M108" s="89"/>
    </row>
    <row r="109" spans="1:13" ht="15.75">
      <c r="A109" s="34"/>
      <c r="B109" s="121" t="s">
        <v>38</v>
      </c>
      <c r="C109" s="391" t="s">
        <v>395</v>
      </c>
      <c r="D109" s="381"/>
      <c r="E109" s="381"/>
      <c r="F109" s="381"/>
      <c r="G109" s="381"/>
      <c r="H109" s="381"/>
      <c r="I109" s="381"/>
      <c r="J109" s="381"/>
      <c r="K109" s="381"/>
      <c r="L109" s="381"/>
      <c r="M109" s="382"/>
    </row>
    <row r="110" spans="1:13" ht="31.5">
      <c r="A110" s="24"/>
      <c r="B110" s="34"/>
      <c r="C110" s="113" t="s">
        <v>38</v>
      </c>
      <c r="D110" s="113" t="s">
        <v>570</v>
      </c>
      <c r="E110" s="113" t="s">
        <v>570</v>
      </c>
      <c r="F110" s="113" t="s">
        <v>571</v>
      </c>
      <c r="G110" s="113" t="s">
        <v>572</v>
      </c>
      <c r="H110" s="113" t="s">
        <v>573</v>
      </c>
      <c r="I110" s="29"/>
      <c r="J110" s="29" t="s">
        <v>38</v>
      </c>
      <c r="K110" s="89"/>
      <c r="L110" s="89"/>
      <c r="M110" s="89"/>
    </row>
    <row r="111" spans="1:13" ht="15.75">
      <c r="A111" s="24"/>
      <c r="B111" s="34"/>
      <c r="C111" s="113" t="s">
        <v>38</v>
      </c>
      <c r="D111" s="113" t="s">
        <v>574</v>
      </c>
      <c r="E111" s="113" t="s">
        <v>574</v>
      </c>
      <c r="F111" s="113" t="s">
        <v>289</v>
      </c>
      <c r="G111" s="113" t="s">
        <v>355</v>
      </c>
      <c r="H111" s="113" t="s">
        <v>575</v>
      </c>
      <c r="I111" s="29"/>
      <c r="J111" s="29" t="s">
        <v>38</v>
      </c>
      <c r="K111" s="89"/>
      <c r="L111" s="89"/>
      <c r="M111" s="89"/>
    </row>
    <row r="112" spans="1:13" ht="15.75">
      <c r="A112" s="24"/>
      <c r="B112" s="34"/>
      <c r="C112" s="113" t="s">
        <v>38</v>
      </c>
      <c r="D112" s="113" t="s">
        <v>576</v>
      </c>
      <c r="E112" s="113" t="s">
        <v>576</v>
      </c>
      <c r="F112" s="113" t="s">
        <v>577</v>
      </c>
      <c r="G112" s="113" t="s">
        <v>355</v>
      </c>
      <c r="H112" s="113" t="s">
        <v>578</v>
      </c>
      <c r="I112" s="29"/>
      <c r="J112" s="29" t="s">
        <v>38</v>
      </c>
      <c r="K112" s="89"/>
      <c r="L112" s="89"/>
      <c r="M112" s="89"/>
    </row>
    <row r="113" spans="1:13" ht="15.75">
      <c r="A113" s="28" t="s">
        <v>93</v>
      </c>
      <c r="B113" s="28" t="str">
        <f>VLOOKUP(A113,ProcessDefinitionsTab,2, FALSE)</f>
        <v>Identity Establishment</v>
      </c>
      <c r="C113" s="390"/>
      <c r="D113" s="381"/>
      <c r="E113" s="381"/>
      <c r="F113" s="381"/>
      <c r="G113" s="381"/>
      <c r="H113" s="381"/>
      <c r="I113" s="381"/>
      <c r="J113" s="381"/>
      <c r="K113" s="381"/>
      <c r="L113" s="381"/>
      <c r="M113" s="382"/>
    </row>
    <row r="114" spans="1:13" ht="63">
      <c r="A114" s="24"/>
      <c r="B114" s="29" t="str">
        <f>VLOOKUP(A113,ProcessDefinitionsTab,3,FALSE)</f>
        <v>Identity Establishment is the process of creating a record of identity of a Subject within a program/service population that may be relied on by others for subsequent programs, services, and activities.</v>
      </c>
      <c r="C114" s="87"/>
      <c r="D114" s="87"/>
      <c r="E114" s="87"/>
      <c r="F114" s="87"/>
      <c r="G114" s="87"/>
      <c r="H114" s="88"/>
      <c r="I114" s="89"/>
      <c r="J114" s="89"/>
      <c r="K114" s="89"/>
      <c r="L114" s="89"/>
      <c r="M114" s="89"/>
    </row>
    <row r="115" spans="1:13" ht="63">
      <c r="A115" s="24"/>
      <c r="B115" s="16" t="s">
        <v>579</v>
      </c>
      <c r="C115" s="87"/>
      <c r="D115" s="87"/>
      <c r="E115" s="87"/>
      <c r="F115" s="87"/>
      <c r="G115" s="87"/>
      <c r="H115" s="125"/>
      <c r="I115" s="89"/>
      <c r="J115" s="89"/>
      <c r="K115" s="89"/>
      <c r="L115" s="89"/>
      <c r="M115" s="89"/>
    </row>
    <row r="116" spans="1:13" ht="31.5">
      <c r="A116" s="24"/>
      <c r="B116" s="92" t="s">
        <v>580</v>
      </c>
      <c r="C116" s="87"/>
      <c r="D116" s="87"/>
      <c r="E116" s="87"/>
      <c r="F116" s="87"/>
      <c r="G116" s="87"/>
      <c r="H116" s="125"/>
      <c r="I116" s="89"/>
      <c r="J116" s="89"/>
      <c r="K116" s="89"/>
      <c r="L116" s="89"/>
      <c r="M116" s="89"/>
    </row>
    <row r="117" spans="1:13" ht="47.25">
      <c r="A117" s="34"/>
      <c r="B117" s="34"/>
      <c r="C117" s="128" t="s">
        <v>581</v>
      </c>
      <c r="D117" s="113" t="s">
        <v>582</v>
      </c>
      <c r="E117" s="113" t="s">
        <v>582</v>
      </c>
      <c r="F117" s="113" t="s">
        <v>583</v>
      </c>
      <c r="G117" s="113" t="s">
        <v>584</v>
      </c>
      <c r="H117" s="113" t="s">
        <v>585</v>
      </c>
      <c r="I117" s="114" t="s">
        <v>586</v>
      </c>
      <c r="J117" s="89" t="s">
        <v>587</v>
      </c>
      <c r="K117" s="89"/>
      <c r="L117" s="89"/>
      <c r="M117" s="89"/>
    </row>
    <row r="118" spans="1:13" ht="47.25">
      <c r="A118" s="34"/>
      <c r="B118" s="34"/>
      <c r="C118" s="128" t="s">
        <v>588</v>
      </c>
      <c r="D118" s="113" t="s">
        <v>589</v>
      </c>
      <c r="E118" s="113" t="s">
        <v>589</v>
      </c>
      <c r="F118" s="113" t="s">
        <v>590</v>
      </c>
      <c r="G118" s="113" t="s">
        <v>591</v>
      </c>
      <c r="H118" s="113" t="s">
        <v>592</v>
      </c>
      <c r="I118" s="114" t="s">
        <v>593</v>
      </c>
      <c r="J118" s="89" t="s">
        <v>594</v>
      </c>
      <c r="K118" s="89"/>
      <c r="L118" s="89"/>
      <c r="M118" s="89"/>
    </row>
    <row r="119" spans="1:13" ht="63">
      <c r="A119" s="34"/>
      <c r="B119" s="34"/>
      <c r="C119" s="128" t="s">
        <v>595</v>
      </c>
      <c r="D119" s="113"/>
      <c r="E119" s="113"/>
      <c r="F119" s="113"/>
      <c r="G119" s="113"/>
      <c r="H119" s="113"/>
      <c r="I119" s="114" t="s">
        <v>596</v>
      </c>
      <c r="J119" s="89" t="s">
        <v>597</v>
      </c>
      <c r="K119" s="89"/>
      <c r="L119" s="89"/>
      <c r="M119" s="89"/>
    </row>
    <row r="120" spans="1:13" ht="47.25">
      <c r="A120" s="34"/>
      <c r="B120" s="34"/>
      <c r="C120" s="128" t="s">
        <v>598</v>
      </c>
      <c r="D120" s="113" t="s">
        <v>599</v>
      </c>
      <c r="E120" s="113" t="s">
        <v>599</v>
      </c>
      <c r="F120" s="113" t="s">
        <v>600</v>
      </c>
      <c r="G120" s="113" t="s">
        <v>601</v>
      </c>
      <c r="H120" s="113" t="s">
        <v>602</v>
      </c>
      <c r="I120" s="114" t="s">
        <v>603</v>
      </c>
      <c r="J120" s="89" t="s">
        <v>604</v>
      </c>
      <c r="K120" s="89"/>
      <c r="L120" s="89"/>
      <c r="M120" s="89"/>
    </row>
    <row r="121" spans="1:13" ht="47.25">
      <c r="A121" s="24"/>
      <c r="B121" s="34"/>
      <c r="C121" s="124" t="s">
        <v>605</v>
      </c>
      <c r="D121" s="87" t="s">
        <v>606</v>
      </c>
      <c r="E121" s="87" t="s">
        <v>606</v>
      </c>
      <c r="F121" s="87" t="s">
        <v>607</v>
      </c>
      <c r="G121" s="87" t="s">
        <v>608</v>
      </c>
      <c r="H121" s="113" t="s">
        <v>609</v>
      </c>
      <c r="I121" s="115" t="s">
        <v>610</v>
      </c>
      <c r="J121" s="120" t="s">
        <v>611</v>
      </c>
      <c r="K121" s="89"/>
      <c r="L121" s="89"/>
      <c r="M121" s="89"/>
    </row>
    <row r="122" spans="1:13" ht="236.25">
      <c r="A122" s="24"/>
      <c r="B122" s="34"/>
      <c r="C122" s="124" t="s">
        <v>612</v>
      </c>
      <c r="D122" s="87" t="s">
        <v>613</v>
      </c>
      <c r="E122" s="87" t="s">
        <v>613</v>
      </c>
      <c r="F122" s="87" t="s">
        <v>614</v>
      </c>
      <c r="G122" s="87" t="s">
        <v>615</v>
      </c>
      <c r="H122" s="87" t="s">
        <v>616</v>
      </c>
      <c r="I122" s="94" t="s">
        <v>617</v>
      </c>
      <c r="J122" s="105" t="s">
        <v>618</v>
      </c>
      <c r="K122" s="120"/>
      <c r="L122" s="89"/>
      <c r="M122" s="89"/>
    </row>
    <row r="123" spans="1:13" ht="173.25">
      <c r="A123" s="24"/>
      <c r="B123" s="34"/>
      <c r="C123" s="124" t="s">
        <v>619</v>
      </c>
      <c r="D123" s="87" t="s">
        <v>613</v>
      </c>
      <c r="E123" s="87" t="s">
        <v>613</v>
      </c>
      <c r="F123" s="87" t="s">
        <v>614</v>
      </c>
      <c r="G123" s="87" t="s">
        <v>615</v>
      </c>
      <c r="H123" s="87" t="s">
        <v>616</v>
      </c>
      <c r="I123" s="94" t="s">
        <v>620</v>
      </c>
      <c r="J123" s="120" t="s">
        <v>621</v>
      </c>
      <c r="K123" s="120"/>
      <c r="L123" s="89"/>
      <c r="M123" s="89"/>
    </row>
    <row r="124" spans="1:13" ht="110.25">
      <c r="A124" s="24"/>
      <c r="B124" s="34"/>
      <c r="C124" s="124" t="s">
        <v>622</v>
      </c>
      <c r="D124" s="113" t="s">
        <v>623</v>
      </c>
      <c r="E124" s="113" t="s">
        <v>623</v>
      </c>
      <c r="F124" s="113" t="s">
        <v>624</v>
      </c>
      <c r="G124" s="113" t="s">
        <v>625</v>
      </c>
      <c r="H124" s="87" t="s">
        <v>626</v>
      </c>
      <c r="I124" s="115" t="s">
        <v>627</v>
      </c>
      <c r="J124" s="105" t="s">
        <v>628</v>
      </c>
      <c r="K124" s="120"/>
      <c r="L124" s="89"/>
      <c r="M124" s="89"/>
    </row>
    <row r="125" spans="1:13" ht="157.5">
      <c r="A125" s="24"/>
      <c r="B125" s="34"/>
      <c r="C125" s="124" t="s">
        <v>629</v>
      </c>
      <c r="D125" s="113" t="s">
        <v>623</v>
      </c>
      <c r="E125" s="113" t="s">
        <v>623</v>
      </c>
      <c r="F125" s="113" t="s">
        <v>624</v>
      </c>
      <c r="G125" s="113" t="s">
        <v>625</v>
      </c>
      <c r="H125" s="8" t="s">
        <v>626</v>
      </c>
      <c r="I125" s="115" t="s">
        <v>630</v>
      </c>
      <c r="J125" s="105" t="s">
        <v>631</v>
      </c>
      <c r="K125" s="91"/>
      <c r="L125" s="89"/>
      <c r="M125" s="89"/>
    </row>
    <row r="126" spans="1:13" ht="409.5">
      <c r="A126" s="24"/>
      <c r="B126" s="34"/>
      <c r="C126" s="124" t="s">
        <v>632</v>
      </c>
      <c r="D126" s="87" t="s">
        <v>633</v>
      </c>
      <c r="E126" s="87" t="s">
        <v>633</v>
      </c>
      <c r="F126" s="87" t="s">
        <v>614</v>
      </c>
      <c r="G126" s="87" t="s">
        <v>634</v>
      </c>
      <c r="H126" s="87" t="s">
        <v>635</v>
      </c>
      <c r="I126" s="141" t="s">
        <v>636</v>
      </c>
      <c r="J126" s="105" t="s">
        <v>637</v>
      </c>
      <c r="K126" s="103"/>
      <c r="L126" s="96"/>
      <c r="M126" s="96"/>
    </row>
    <row r="127" spans="1:13" ht="330.75">
      <c r="A127" s="24"/>
      <c r="B127" s="34"/>
      <c r="C127" s="142" t="s">
        <v>638</v>
      </c>
      <c r="D127" s="87" t="s">
        <v>633</v>
      </c>
      <c r="E127" s="87" t="s">
        <v>633</v>
      </c>
      <c r="F127" s="87" t="s">
        <v>614</v>
      </c>
      <c r="G127" s="87" t="s">
        <v>634</v>
      </c>
      <c r="H127" s="87" t="s">
        <v>635</v>
      </c>
      <c r="I127" s="141" t="s">
        <v>620</v>
      </c>
      <c r="J127" s="105" t="s">
        <v>639</v>
      </c>
      <c r="K127" s="103"/>
      <c r="L127" s="96"/>
      <c r="M127" s="96"/>
    </row>
    <row r="128" spans="1:13" ht="15.75">
      <c r="A128" s="28" t="s">
        <v>98</v>
      </c>
      <c r="B128" s="28" t="str">
        <f>VLOOKUP(A128,ProcessDefinitionsTab,2, FALSE)</f>
        <v>Identity Verification</v>
      </c>
      <c r="C128" s="390"/>
      <c r="D128" s="381"/>
      <c r="E128" s="381"/>
      <c r="F128" s="381"/>
      <c r="G128" s="381"/>
      <c r="H128" s="381"/>
      <c r="I128" s="381"/>
      <c r="J128" s="381"/>
      <c r="K128" s="381"/>
      <c r="L128" s="381"/>
      <c r="M128" s="382"/>
    </row>
    <row r="129" spans="1:13" ht="31.5">
      <c r="A129" s="24"/>
      <c r="B129" s="29" t="str">
        <f>VLOOKUP(A128,ProcessDefinitionsTab,3,FALSE)</f>
        <v>Identity Verification is the process of confirming that the identity information is under the control of the Subject.</v>
      </c>
      <c r="C129" s="87"/>
      <c r="D129" s="87"/>
      <c r="E129" s="87"/>
      <c r="F129" s="87"/>
      <c r="G129" s="87"/>
      <c r="H129" s="88"/>
      <c r="I129" s="89"/>
      <c r="J129" s="89"/>
      <c r="K129" s="89"/>
      <c r="L129" s="89"/>
      <c r="M129" s="89"/>
    </row>
    <row r="130" spans="1:13" ht="31.5">
      <c r="A130" s="24"/>
      <c r="B130" s="16" t="s">
        <v>640</v>
      </c>
      <c r="C130" s="87"/>
      <c r="D130" s="87"/>
      <c r="E130" s="87"/>
      <c r="F130" s="87"/>
      <c r="G130" s="87"/>
      <c r="H130" s="125"/>
      <c r="I130" s="89"/>
      <c r="J130" s="89"/>
      <c r="K130" s="91"/>
      <c r="L130" s="89"/>
      <c r="M130" s="89"/>
    </row>
    <row r="131" spans="1:13" ht="31.5">
      <c r="A131" s="24"/>
      <c r="B131" s="92" t="s">
        <v>641</v>
      </c>
      <c r="C131" s="87"/>
      <c r="D131" s="87"/>
      <c r="E131" s="87"/>
      <c r="F131" s="87"/>
      <c r="G131" s="87"/>
      <c r="H131" s="125"/>
      <c r="I131" s="89"/>
      <c r="J131" s="89"/>
      <c r="K131" s="89"/>
      <c r="L131" s="89"/>
      <c r="M131" s="89"/>
    </row>
    <row r="132" spans="1:13" ht="31.5">
      <c r="A132" s="24"/>
      <c r="B132" s="29"/>
      <c r="C132" s="128" t="s">
        <v>642</v>
      </c>
      <c r="D132" s="113" t="s">
        <v>643</v>
      </c>
      <c r="E132" s="113" t="s">
        <v>643</v>
      </c>
      <c r="F132" s="113" t="s">
        <v>644</v>
      </c>
      <c r="G132" s="113" t="s">
        <v>355</v>
      </c>
      <c r="H132" s="113" t="s">
        <v>645</v>
      </c>
      <c r="I132" s="114" t="s">
        <v>646</v>
      </c>
      <c r="J132" s="105" t="s">
        <v>647</v>
      </c>
      <c r="K132" s="143"/>
      <c r="L132" s="25"/>
      <c r="M132" s="25" t="s">
        <v>38</v>
      </c>
    </row>
    <row r="133" spans="1:13" ht="31.5">
      <c r="A133" s="24"/>
      <c r="B133" s="29"/>
      <c r="C133" s="128" t="s">
        <v>648</v>
      </c>
      <c r="D133" s="113" t="s">
        <v>649</v>
      </c>
      <c r="E133" s="113" t="s">
        <v>649</v>
      </c>
      <c r="F133" s="113" t="s">
        <v>650</v>
      </c>
      <c r="G133" s="113" t="s">
        <v>651</v>
      </c>
      <c r="H133" s="113" t="s">
        <v>652</v>
      </c>
      <c r="I133" s="114" t="s">
        <v>653</v>
      </c>
      <c r="J133" s="105" t="s">
        <v>654</v>
      </c>
      <c r="K133" s="144"/>
      <c r="L133" s="89"/>
      <c r="M133" s="89"/>
    </row>
    <row r="134" spans="1:13" ht="204.75">
      <c r="A134" s="24"/>
      <c r="B134" s="34"/>
      <c r="C134" s="128" t="s">
        <v>655</v>
      </c>
      <c r="D134" s="113" t="s">
        <v>656</v>
      </c>
      <c r="E134" s="113" t="s">
        <v>656</v>
      </c>
      <c r="F134" s="113" t="s">
        <v>657</v>
      </c>
      <c r="G134" s="113" t="s">
        <v>658</v>
      </c>
      <c r="H134" s="113" t="s">
        <v>659</v>
      </c>
      <c r="I134" s="115" t="s">
        <v>495</v>
      </c>
      <c r="J134" s="105" t="s">
        <v>660</v>
      </c>
      <c r="K134" s="144"/>
      <c r="L134" s="89"/>
      <c r="M134" s="89"/>
    </row>
    <row r="135" spans="1:13" ht="15.75">
      <c r="A135" s="34"/>
      <c r="B135" s="121" t="s">
        <v>38</v>
      </c>
      <c r="C135" s="391" t="s">
        <v>395</v>
      </c>
      <c r="D135" s="381"/>
      <c r="E135" s="381"/>
      <c r="F135" s="381"/>
      <c r="G135" s="381"/>
      <c r="H135" s="381"/>
      <c r="I135" s="381"/>
      <c r="J135" s="381"/>
      <c r="K135" s="381"/>
      <c r="L135" s="381"/>
      <c r="M135" s="382"/>
    </row>
    <row r="136" spans="1:13" ht="15.75">
      <c r="A136" s="24"/>
      <c r="B136" s="34"/>
      <c r="C136" s="113" t="s">
        <v>38</v>
      </c>
      <c r="D136" s="113" t="s">
        <v>544</v>
      </c>
      <c r="E136" s="113" t="s">
        <v>544</v>
      </c>
      <c r="F136" s="113" t="s">
        <v>545</v>
      </c>
      <c r="G136" s="113" t="s">
        <v>355</v>
      </c>
      <c r="H136" s="113" t="s">
        <v>546</v>
      </c>
      <c r="I136" s="89"/>
      <c r="J136" s="89"/>
      <c r="K136" s="89"/>
      <c r="L136" s="89"/>
      <c r="M136" s="89"/>
    </row>
    <row r="137" spans="1:13" ht="15.75">
      <c r="A137" s="24"/>
      <c r="B137" s="34"/>
      <c r="C137" s="113" t="s">
        <v>38</v>
      </c>
      <c r="D137" s="113" t="s">
        <v>549</v>
      </c>
      <c r="E137" s="113" t="s">
        <v>549</v>
      </c>
      <c r="F137" s="113" t="s">
        <v>550</v>
      </c>
      <c r="G137" s="113" t="s">
        <v>355</v>
      </c>
      <c r="H137" s="113"/>
      <c r="I137" s="89"/>
      <c r="J137" s="89" t="s">
        <v>38</v>
      </c>
      <c r="K137" s="89"/>
      <c r="L137" s="89"/>
      <c r="M137" s="89"/>
    </row>
    <row r="138" spans="1:13" ht="15.75">
      <c r="A138" s="24"/>
      <c r="B138" s="34"/>
      <c r="C138" s="113"/>
      <c r="D138" s="113"/>
      <c r="E138" s="113"/>
      <c r="F138" s="113"/>
      <c r="G138" s="113"/>
      <c r="H138" s="113" t="s">
        <v>661</v>
      </c>
      <c r="I138" s="89"/>
      <c r="J138" s="89"/>
      <c r="K138" s="89"/>
      <c r="L138" s="89"/>
      <c r="M138" s="89"/>
    </row>
    <row r="139" spans="1:13" ht="15.75">
      <c r="A139" s="145" t="s">
        <v>104</v>
      </c>
      <c r="B139" s="145" t="str">
        <f>VLOOKUP(A139,ProcessDefinitionsTab,2, FALSE)</f>
        <v>Identity Continuity</v>
      </c>
      <c r="C139" s="403"/>
      <c r="D139" s="381"/>
      <c r="E139" s="381"/>
      <c r="F139" s="381"/>
      <c r="G139" s="381"/>
      <c r="H139" s="381"/>
      <c r="I139" s="381"/>
      <c r="J139" s="381"/>
      <c r="K139" s="381"/>
      <c r="L139" s="381"/>
      <c r="M139" s="382"/>
    </row>
    <row r="140" spans="1:13" ht="94.5">
      <c r="A140" s="24"/>
      <c r="B140" s="29" t="str">
        <f>VLOOKUP(A139,ProcessDefinitionsTab,3,FALSE)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40" s="146"/>
      <c r="D140" s="146"/>
      <c r="E140" s="146"/>
      <c r="F140" s="146"/>
      <c r="G140" s="146"/>
      <c r="H140" s="146"/>
      <c r="I140" s="147"/>
      <c r="J140" s="147"/>
      <c r="K140" s="147"/>
      <c r="L140" s="147"/>
      <c r="M140" s="147"/>
    </row>
    <row r="141" spans="1:13" ht="31.5">
      <c r="A141" s="24"/>
      <c r="B141" s="16" t="s">
        <v>662</v>
      </c>
      <c r="C141" s="87"/>
      <c r="D141" s="87"/>
      <c r="E141" s="87"/>
      <c r="F141" s="87"/>
      <c r="G141" s="87"/>
      <c r="H141" s="125"/>
      <c r="I141" s="89"/>
      <c r="J141" s="89"/>
      <c r="K141" s="91"/>
      <c r="L141" s="89"/>
      <c r="M141" s="89"/>
    </row>
    <row r="142" spans="1:13" ht="31.5">
      <c r="A142" s="24"/>
      <c r="B142" s="92" t="s">
        <v>663</v>
      </c>
      <c r="C142" s="87"/>
      <c r="D142" s="87"/>
      <c r="E142" s="87"/>
      <c r="F142" s="87"/>
      <c r="G142" s="87"/>
      <c r="H142" s="125"/>
      <c r="I142" s="89"/>
      <c r="J142" s="89"/>
      <c r="K142" s="89"/>
      <c r="L142" s="89"/>
      <c r="M142" s="89"/>
    </row>
    <row r="143" spans="1:13" ht="173.25">
      <c r="A143" s="24"/>
      <c r="B143" s="29"/>
      <c r="C143" s="148" t="s">
        <v>664</v>
      </c>
      <c r="D143" s="113" t="s">
        <v>665</v>
      </c>
      <c r="E143" s="113" t="s">
        <v>665</v>
      </c>
      <c r="F143" s="113"/>
      <c r="G143" s="113"/>
      <c r="H143" s="113" t="s">
        <v>666</v>
      </c>
      <c r="I143" s="115"/>
      <c r="J143" s="149" t="s">
        <v>667</v>
      </c>
      <c r="K143" s="89"/>
      <c r="L143" s="89"/>
      <c r="M143" s="89"/>
    </row>
    <row r="144" spans="1:13" ht="15.75">
      <c r="A144" s="28" t="s">
        <v>110</v>
      </c>
      <c r="B144" s="28" t="str">
        <f>VLOOKUP(A144,ProcessDefinitionsTab,2, FALSE)</f>
        <v>Identity Maintenance</v>
      </c>
      <c r="C144" s="390"/>
      <c r="D144" s="381"/>
      <c r="E144" s="381"/>
      <c r="F144" s="381"/>
      <c r="G144" s="381"/>
      <c r="H144" s="381"/>
      <c r="I144" s="381"/>
      <c r="J144" s="381"/>
      <c r="K144" s="381"/>
      <c r="L144" s="381"/>
      <c r="M144" s="382"/>
    </row>
    <row r="145" spans="1:13" ht="47.25">
      <c r="A145" s="24"/>
      <c r="B145" s="29" t="str">
        <f>VLOOKUP(A144,ProcessDefinitionsTab,3,FALSE)</f>
        <v>Identity Maintenance is the process of ensuring that a Subject’s identity information is accurate, complete, and up-to-date.</v>
      </c>
      <c r="C145" s="87"/>
      <c r="D145" s="87"/>
      <c r="E145" s="87"/>
      <c r="F145" s="87"/>
      <c r="G145" s="87"/>
      <c r="H145" s="88"/>
      <c r="I145" s="89"/>
      <c r="J145" s="89"/>
      <c r="K145" s="89"/>
      <c r="L145" s="89"/>
      <c r="M145" s="89"/>
    </row>
    <row r="146" spans="1:13" ht="31.5">
      <c r="A146" s="24"/>
      <c r="B146" s="16" t="s">
        <v>668</v>
      </c>
      <c r="C146" s="87"/>
      <c r="D146" s="87"/>
      <c r="E146" s="87"/>
      <c r="F146" s="87"/>
      <c r="G146" s="87"/>
      <c r="H146" s="125"/>
      <c r="I146" s="89"/>
      <c r="J146" s="89"/>
      <c r="K146" s="91"/>
      <c r="L146" s="89"/>
      <c r="M146" s="89"/>
    </row>
    <row r="147" spans="1:13" ht="31.5">
      <c r="A147" s="24"/>
      <c r="B147" s="92" t="s">
        <v>669</v>
      </c>
      <c r="C147" s="87"/>
      <c r="D147" s="87"/>
      <c r="E147" s="87"/>
      <c r="F147" s="87"/>
      <c r="G147" s="87"/>
      <c r="H147" s="125"/>
      <c r="I147" s="89"/>
      <c r="J147" s="89"/>
      <c r="K147" s="89"/>
      <c r="L147" s="89"/>
      <c r="M147" s="89"/>
    </row>
    <row r="148" spans="1:13" ht="47.25">
      <c r="A148" s="24"/>
      <c r="B148" s="37"/>
      <c r="C148" s="130" t="s">
        <v>670</v>
      </c>
      <c r="D148" s="113"/>
      <c r="E148" s="113"/>
      <c r="F148" s="113"/>
      <c r="G148" s="113"/>
      <c r="H148" s="113"/>
      <c r="I148" s="94" t="s">
        <v>671</v>
      </c>
      <c r="J148" s="104" t="s">
        <v>672</v>
      </c>
      <c r="K148" s="120"/>
      <c r="L148" s="89"/>
      <c r="M148" s="89"/>
    </row>
    <row r="149" spans="1:13" ht="94.5">
      <c r="A149" s="24"/>
      <c r="B149" s="34"/>
      <c r="C149" s="130" t="s">
        <v>673</v>
      </c>
      <c r="D149" s="113" t="s">
        <v>674</v>
      </c>
      <c r="E149" s="113" t="s">
        <v>674</v>
      </c>
      <c r="F149" s="113" t="s">
        <v>675</v>
      </c>
      <c r="G149" s="113" t="s">
        <v>676</v>
      </c>
      <c r="H149" s="113" t="s">
        <v>677</v>
      </c>
      <c r="I149" s="94" t="s">
        <v>646</v>
      </c>
      <c r="J149" s="120" t="s">
        <v>678</v>
      </c>
      <c r="K149" s="89"/>
      <c r="L149" s="89"/>
      <c r="M149" s="89"/>
    </row>
    <row r="150" spans="1:13" ht="126">
      <c r="A150" s="24"/>
      <c r="B150" s="34"/>
      <c r="C150" s="130" t="s">
        <v>679</v>
      </c>
      <c r="D150" s="113" t="s">
        <v>674</v>
      </c>
      <c r="E150" s="113" t="s">
        <v>674</v>
      </c>
      <c r="F150" s="113" t="s">
        <v>675</v>
      </c>
      <c r="G150" s="113" t="s">
        <v>676</v>
      </c>
      <c r="H150" s="113" t="s">
        <v>677</v>
      </c>
      <c r="I150" s="94" t="s">
        <v>680</v>
      </c>
      <c r="J150" s="120" t="s">
        <v>681</v>
      </c>
      <c r="K150" s="89"/>
      <c r="L150" s="89"/>
      <c r="M150" s="89"/>
    </row>
    <row r="151" spans="1:13" ht="94.5">
      <c r="A151" s="24"/>
      <c r="B151" s="34"/>
      <c r="C151" s="130" t="s">
        <v>682</v>
      </c>
      <c r="D151" s="113" t="s">
        <v>683</v>
      </c>
      <c r="E151" s="113" t="s">
        <v>683</v>
      </c>
      <c r="F151" s="113" t="s">
        <v>684</v>
      </c>
      <c r="G151" s="113" t="s">
        <v>685</v>
      </c>
      <c r="H151" s="113" t="s">
        <v>686</v>
      </c>
      <c r="I151" s="115" t="s">
        <v>687</v>
      </c>
      <c r="J151" s="120" t="s">
        <v>688</v>
      </c>
      <c r="K151" s="89"/>
      <c r="L151" s="89"/>
      <c r="M151" s="89"/>
    </row>
    <row r="152" spans="1:13" ht="157.5">
      <c r="A152" s="24"/>
      <c r="B152" s="34"/>
      <c r="C152" s="130" t="s">
        <v>689</v>
      </c>
      <c r="D152" s="113" t="s">
        <v>683</v>
      </c>
      <c r="E152" s="113" t="s">
        <v>683</v>
      </c>
      <c r="F152" s="113" t="s">
        <v>684</v>
      </c>
      <c r="G152" s="113" t="s">
        <v>685</v>
      </c>
      <c r="H152" s="113" t="s">
        <v>686</v>
      </c>
      <c r="I152" s="115" t="s">
        <v>690</v>
      </c>
      <c r="J152" s="120" t="s">
        <v>691</v>
      </c>
      <c r="K152" s="89"/>
      <c r="L152" s="89"/>
      <c r="M152" s="89"/>
    </row>
    <row r="153" spans="1:13" ht="47.25">
      <c r="A153" s="24"/>
      <c r="B153" s="34"/>
      <c r="C153" s="130" t="s">
        <v>692</v>
      </c>
      <c r="D153" s="113" t="s">
        <v>547</v>
      </c>
      <c r="E153" s="113" t="s">
        <v>547</v>
      </c>
      <c r="F153" s="113" t="s">
        <v>548</v>
      </c>
      <c r="G153" s="113" t="s">
        <v>355</v>
      </c>
      <c r="H153" s="113"/>
      <c r="I153" s="114" t="s">
        <v>693</v>
      </c>
      <c r="J153" s="120" t="s">
        <v>694</v>
      </c>
      <c r="K153" s="89"/>
      <c r="L153" s="89"/>
      <c r="M153" s="89"/>
    </row>
    <row r="154" spans="1:13" ht="31.5">
      <c r="A154" s="24"/>
      <c r="B154" s="34"/>
      <c r="C154" s="130" t="s">
        <v>695</v>
      </c>
      <c r="D154" s="113" t="s">
        <v>355</v>
      </c>
      <c r="E154" s="113" t="s">
        <v>355</v>
      </c>
      <c r="F154" s="113" t="s">
        <v>355</v>
      </c>
      <c r="G154" s="113" t="s">
        <v>355</v>
      </c>
      <c r="H154" s="113"/>
      <c r="I154" s="115" t="s">
        <v>696</v>
      </c>
      <c r="J154" s="120" t="s">
        <v>697</v>
      </c>
      <c r="K154" s="89"/>
      <c r="L154" s="89"/>
      <c r="M154" s="89"/>
    </row>
    <row r="155" spans="1:13" ht="63">
      <c r="A155" s="24"/>
      <c r="B155" s="150"/>
      <c r="C155" s="130" t="s">
        <v>698</v>
      </c>
      <c r="D155" s="113"/>
      <c r="E155" s="113"/>
      <c r="F155" s="113"/>
      <c r="G155" s="113"/>
      <c r="H155" s="113"/>
      <c r="I155" s="94" t="s">
        <v>699</v>
      </c>
      <c r="J155" s="7" t="s">
        <v>700</v>
      </c>
      <c r="K155" s="89"/>
      <c r="L155" s="89"/>
      <c r="M155" s="89"/>
    </row>
    <row r="156" spans="1:13" ht="47.25">
      <c r="A156" s="24"/>
      <c r="B156" s="150"/>
      <c r="C156" s="130" t="s">
        <v>701</v>
      </c>
      <c r="D156" s="113"/>
      <c r="E156" s="113"/>
      <c r="F156" s="113"/>
      <c r="G156" s="113"/>
      <c r="H156" s="113"/>
      <c r="I156" s="94" t="s">
        <v>702</v>
      </c>
      <c r="J156" s="151" t="s">
        <v>703</v>
      </c>
      <c r="K156" s="102"/>
      <c r="L156" s="89"/>
      <c r="M156" s="89"/>
    </row>
    <row r="157" spans="1:13" ht="15.75">
      <c r="A157" s="34"/>
      <c r="B157" s="121" t="s">
        <v>38</v>
      </c>
      <c r="C157" s="391" t="s">
        <v>395</v>
      </c>
      <c r="D157" s="381"/>
      <c r="E157" s="381"/>
      <c r="F157" s="381"/>
      <c r="G157" s="381"/>
      <c r="H157" s="381"/>
      <c r="I157" s="381"/>
      <c r="J157" s="381"/>
      <c r="K157" s="381"/>
      <c r="L157" s="381"/>
      <c r="M157" s="382"/>
    </row>
    <row r="158" spans="1:13" ht="31.5">
      <c r="A158" s="24"/>
      <c r="B158" s="34"/>
      <c r="C158" s="113" t="s">
        <v>38</v>
      </c>
      <c r="D158" s="113" t="s">
        <v>704</v>
      </c>
      <c r="E158" s="113" t="s">
        <v>704</v>
      </c>
      <c r="F158" s="113" t="s">
        <v>705</v>
      </c>
      <c r="G158" s="113" t="s">
        <v>706</v>
      </c>
      <c r="H158" s="113" t="s">
        <v>707</v>
      </c>
      <c r="I158" s="89"/>
      <c r="J158" s="89" t="s">
        <v>38</v>
      </c>
      <c r="K158" s="89"/>
      <c r="L158" s="89"/>
      <c r="M158" s="89"/>
    </row>
    <row r="159" spans="1:13" ht="31.5">
      <c r="A159" s="24"/>
      <c r="B159" s="34"/>
      <c r="C159" s="113" t="s">
        <v>38</v>
      </c>
      <c r="D159" s="113" t="s">
        <v>708</v>
      </c>
      <c r="E159" s="113" t="s">
        <v>708</v>
      </c>
      <c r="F159" s="113" t="s">
        <v>709</v>
      </c>
      <c r="G159" s="113" t="s">
        <v>710</v>
      </c>
      <c r="H159" s="113" t="s">
        <v>711</v>
      </c>
      <c r="I159" s="89"/>
      <c r="J159" s="89"/>
      <c r="K159" s="89" t="s">
        <v>38</v>
      </c>
      <c r="L159" s="89"/>
      <c r="M159" s="89" t="s">
        <v>38</v>
      </c>
    </row>
    <row r="160" spans="1:13" ht="15.75">
      <c r="A160" s="24"/>
      <c r="B160" s="34"/>
      <c r="C160" s="113"/>
      <c r="D160" s="113"/>
      <c r="E160" s="113"/>
      <c r="F160" s="113"/>
      <c r="G160" s="113"/>
      <c r="H160" s="113" t="s">
        <v>712</v>
      </c>
      <c r="I160" s="89"/>
      <c r="J160" s="89"/>
      <c r="K160" s="89"/>
      <c r="L160" s="89"/>
      <c r="M160" s="89"/>
    </row>
    <row r="161" spans="1:13" ht="15.75">
      <c r="A161" s="28" t="s">
        <v>116</v>
      </c>
      <c r="B161" s="28" t="str">
        <f>VLOOKUP(A161,ProcessDefinitionsTab,2, FALSE)</f>
        <v>Identity Linking</v>
      </c>
      <c r="C161" s="390"/>
      <c r="D161" s="381"/>
      <c r="E161" s="381"/>
      <c r="F161" s="381"/>
      <c r="G161" s="381"/>
      <c r="H161" s="381"/>
      <c r="I161" s="381"/>
      <c r="J161" s="381"/>
      <c r="K161" s="381"/>
      <c r="L161" s="381"/>
      <c r="M161" s="382"/>
    </row>
    <row r="162" spans="1:13" ht="31.5">
      <c r="A162" s="24"/>
      <c r="B162" s="29" t="str">
        <f>VLOOKUP(A161,ProcessDefinitionsTab,3,FALSE)</f>
        <v>Identity Linking is the process of mapping one or more assigned identifiers to a Subject.</v>
      </c>
      <c r="C162" s="87"/>
      <c r="D162" s="87"/>
      <c r="E162" s="87"/>
      <c r="F162" s="87"/>
      <c r="G162" s="87"/>
      <c r="H162" s="88"/>
      <c r="I162" s="89"/>
      <c r="J162" s="89"/>
      <c r="K162" s="89"/>
      <c r="L162" s="89"/>
      <c r="M162" s="89"/>
    </row>
    <row r="163" spans="1:13" ht="31.5">
      <c r="A163" s="24"/>
      <c r="B163" s="16" t="s">
        <v>713</v>
      </c>
      <c r="C163" s="87"/>
      <c r="D163" s="87"/>
      <c r="E163" s="87"/>
      <c r="F163" s="87"/>
      <c r="G163" s="87"/>
      <c r="H163" s="125"/>
      <c r="I163" s="89"/>
      <c r="J163" s="89"/>
      <c r="K163" s="91"/>
      <c r="L163" s="89"/>
      <c r="M163" s="89"/>
    </row>
    <row r="164" spans="1:13" ht="47.25">
      <c r="A164" s="24"/>
      <c r="B164" s="92" t="s">
        <v>714</v>
      </c>
      <c r="C164" s="87"/>
      <c r="D164" s="87"/>
      <c r="E164" s="87"/>
      <c r="F164" s="87"/>
      <c r="G164" s="87"/>
      <c r="H164" s="125"/>
      <c r="I164" s="89"/>
      <c r="J164" s="89"/>
      <c r="K164" s="89"/>
      <c r="L164" s="89"/>
      <c r="M164" s="89"/>
    </row>
    <row r="165" spans="1:13" ht="47.25">
      <c r="A165" s="24"/>
      <c r="B165" s="36"/>
      <c r="C165" s="152" t="s">
        <v>715</v>
      </c>
      <c r="D165" s="87"/>
      <c r="E165" s="87"/>
      <c r="F165" s="87"/>
      <c r="G165" s="87"/>
      <c r="H165" s="87"/>
      <c r="I165" s="153" t="s">
        <v>716</v>
      </c>
      <c r="J165" s="154" t="s">
        <v>717</v>
      </c>
      <c r="K165" s="91"/>
      <c r="L165" s="89"/>
      <c r="M165" s="89"/>
    </row>
    <row r="166" spans="1:13" ht="78.75">
      <c r="A166" s="24"/>
      <c r="B166" s="24"/>
      <c r="C166" s="124" t="s">
        <v>718</v>
      </c>
      <c r="D166" s="87" t="s">
        <v>719</v>
      </c>
      <c r="E166" s="87" t="s">
        <v>719</v>
      </c>
      <c r="F166" s="87" t="s">
        <v>720</v>
      </c>
      <c r="G166" s="87" t="s">
        <v>721</v>
      </c>
      <c r="H166" s="87"/>
      <c r="I166" s="115" t="s">
        <v>646</v>
      </c>
      <c r="J166" s="16" t="s">
        <v>722</v>
      </c>
      <c r="K166" s="91"/>
      <c r="L166" s="89"/>
      <c r="M166" s="89"/>
    </row>
    <row r="167" spans="1:13" ht="78.75">
      <c r="A167" s="24"/>
      <c r="B167" s="24"/>
      <c r="C167" s="124" t="s">
        <v>723</v>
      </c>
      <c r="D167" s="87" t="s">
        <v>724</v>
      </c>
      <c r="E167" s="87" t="s">
        <v>724</v>
      </c>
      <c r="F167" s="87" t="s">
        <v>725</v>
      </c>
      <c r="G167" s="87" t="s">
        <v>726</v>
      </c>
      <c r="H167" s="87" t="s">
        <v>727</v>
      </c>
      <c r="I167" s="115" t="s">
        <v>653</v>
      </c>
      <c r="J167" s="16" t="s">
        <v>728</v>
      </c>
      <c r="K167" s="155"/>
      <c r="L167" s="89"/>
      <c r="M167" s="89"/>
    </row>
    <row r="168" spans="1:13" ht="78.75">
      <c r="A168" s="24"/>
      <c r="B168" s="24"/>
      <c r="C168" s="124" t="s">
        <v>729</v>
      </c>
      <c r="D168" s="87" t="s">
        <v>730</v>
      </c>
      <c r="E168" s="87" t="s">
        <v>730</v>
      </c>
      <c r="F168" s="87" t="s">
        <v>731</v>
      </c>
      <c r="G168" s="87" t="s">
        <v>732</v>
      </c>
      <c r="H168" s="87"/>
      <c r="I168" s="115" t="s">
        <v>495</v>
      </c>
      <c r="J168" s="16" t="s">
        <v>733</v>
      </c>
      <c r="K168" s="155"/>
      <c r="L168" s="89"/>
      <c r="M168" s="89"/>
    </row>
    <row r="169" spans="1:13" ht="47.25">
      <c r="A169" s="24"/>
      <c r="B169" s="34"/>
      <c r="C169" s="124" t="s">
        <v>734</v>
      </c>
      <c r="D169" s="113" t="s">
        <v>735</v>
      </c>
      <c r="E169" s="113" t="s">
        <v>736</v>
      </c>
      <c r="F169" s="113" t="s">
        <v>737</v>
      </c>
      <c r="G169" s="113" t="s">
        <v>738</v>
      </c>
      <c r="H169" s="113"/>
      <c r="I169" s="115" t="s">
        <v>495</v>
      </c>
      <c r="J169" s="120" t="s">
        <v>739</v>
      </c>
      <c r="K169" s="120"/>
      <c r="L169" s="89"/>
      <c r="M169" s="89"/>
    </row>
    <row r="170" spans="1:13" ht="15.75">
      <c r="A170" s="26" t="s">
        <v>122</v>
      </c>
      <c r="B170" s="28" t="str">
        <f>VLOOKUP(A170,ProcessDefinitionsTab,2, FALSE)</f>
        <v>Relationship Domain General</v>
      </c>
      <c r="C170" s="390"/>
      <c r="D170" s="381"/>
      <c r="E170" s="381"/>
      <c r="F170" s="381"/>
      <c r="G170" s="381"/>
      <c r="H170" s="381"/>
      <c r="I170" s="381"/>
      <c r="J170" s="381"/>
      <c r="K170" s="381"/>
      <c r="L170" s="381"/>
      <c r="M170" s="382"/>
    </row>
    <row r="171" spans="1:13" ht="31.5">
      <c r="A171" s="24"/>
      <c r="B171" s="29" t="str">
        <f>VLOOKUP(A170,ProcessDefinitionsTab,3,FALSE)</f>
        <v>General requirements for the relationship domain atomic processes</v>
      </c>
      <c r="C171" s="87"/>
      <c r="D171" s="87"/>
      <c r="E171" s="87"/>
      <c r="F171" s="87"/>
      <c r="G171" s="87"/>
      <c r="H171" s="87"/>
      <c r="I171" s="89"/>
      <c r="J171" s="89"/>
      <c r="K171" s="89"/>
      <c r="L171" s="89"/>
      <c r="M171" s="89"/>
    </row>
    <row r="172" spans="1:13" ht="31.5">
      <c r="A172" s="24"/>
      <c r="B172" s="16" t="s">
        <v>740</v>
      </c>
      <c r="C172" s="87"/>
      <c r="D172" s="87"/>
      <c r="E172" s="87"/>
      <c r="F172" s="87"/>
      <c r="G172" s="87"/>
      <c r="H172" s="87"/>
      <c r="I172" s="96"/>
      <c r="J172" s="96"/>
      <c r="K172" s="102"/>
      <c r="L172" s="89"/>
      <c r="M172" s="96"/>
    </row>
    <row r="173" spans="1:13" ht="47.25">
      <c r="A173" s="24"/>
      <c r="B173" s="92" t="s">
        <v>741</v>
      </c>
      <c r="C173" s="87"/>
      <c r="D173" s="87"/>
      <c r="E173" s="87"/>
      <c r="F173" s="87"/>
      <c r="G173" s="87"/>
      <c r="H173" s="87"/>
      <c r="I173" s="96"/>
      <c r="J173" s="96"/>
      <c r="K173" s="102"/>
      <c r="L173" s="89"/>
      <c r="M173" s="96"/>
    </row>
    <row r="174" spans="1:13" ht="47.25">
      <c r="A174" s="24"/>
      <c r="B174" s="37"/>
      <c r="C174" s="93" t="s">
        <v>742</v>
      </c>
      <c r="D174" s="109"/>
      <c r="E174" s="109"/>
      <c r="F174" s="109"/>
      <c r="G174" s="109"/>
      <c r="H174" s="109"/>
      <c r="I174" s="94" t="s">
        <v>743</v>
      </c>
      <c r="J174" s="105" t="s">
        <v>744</v>
      </c>
      <c r="K174" s="118"/>
      <c r="L174" s="90"/>
      <c r="M174" s="96"/>
    </row>
    <row r="175" spans="1:13" ht="47.25">
      <c r="A175" s="24"/>
      <c r="B175" s="37"/>
      <c r="C175" s="93" t="s">
        <v>745</v>
      </c>
      <c r="D175" s="109"/>
      <c r="E175" s="109"/>
      <c r="F175" s="109"/>
      <c r="G175" s="109"/>
      <c r="H175" s="109"/>
      <c r="I175" s="94" t="s">
        <v>746</v>
      </c>
      <c r="J175" s="105" t="s">
        <v>747</v>
      </c>
      <c r="K175" s="118"/>
      <c r="L175" s="90"/>
      <c r="M175" s="96"/>
    </row>
    <row r="176" spans="1:13" ht="32.25" customHeight="1">
      <c r="A176" s="24"/>
      <c r="B176" s="37"/>
      <c r="C176" s="93" t="s">
        <v>748</v>
      </c>
      <c r="D176" s="109"/>
      <c r="E176" s="109"/>
      <c r="F176" s="109"/>
      <c r="G176" s="109"/>
      <c r="H176" s="109"/>
      <c r="I176" s="94" t="s">
        <v>746</v>
      </c>
      <c r="J176" s="105" t="s">
        <v>749</v>
      </c>
      <c r="K176" s="118"/>
      <c r="L176" s="90"/>
      <c r="M176" s="96"/>
    </row>
    <row r="177" spans="1:13" ht="47.25">
      <c r="A177" s="24"/>
      <c r="B177" s="37"/>
      <c r="C177" s="93" t="s">
        <v>750</v>
      </c>
      <c r="D177" s="109"/>
      <c r="E177" s="109"/>
      <c r="F177" s="109"/>
      <c r="G177" s="109"/>
      <c r="H177" s="109"/>
      <c r="I177" s="94" t="s">
        <v>746</v>
      </c>
      <c r="J177" s="105" t="s">
        <v>751</v>
      </c>
      <c r="K177" s="118"/>
      <c r="L177" s="90"/>
      <c r="M177" s="96"/>
    </row>
    <row r="178" spans="1:13" ht="63">
      <c r="A178" s="24"/>
      <c r="B178" s="34"/>
      <c r="C178" s="93" t="s">
        <v>752</v>
      </c>
      <c r="D178" s="109"/>
      <c r="E178" s="109"/>
      <c r="F178" s="109"/>
      <c r="G178" s="109"/>
      <c r="H178" s="109"/>
      <c r="I178" s="141" t="s">
        <v>743</v>
      </c>
      <c r="J178" s="156" t="s">
        <v>381</v>
      </c>
      <c r="K178" s="102" t="s">
        <v>38</v>
      </c>
      <c r="L178" s="90"/>
      <c r="M178" s="96"/>
    </row>
    <row r="179" spans="1:13" ht="63">
      <c r="A179" s="24"/>
      <c r="B179" s="34"/>
      <c r="C179" s="93" t="s">
        <v>753</v>
      </c>
      <c r="D179" s="109"/>
      <c r="E179" s="109"/>
      <c r="F179" s="109"/>
      <c r="G179" s="109"/>
      <c r="H179" s="109"/>
      <c r="I179" s="141" t="s">
        <v>754</v>
      </c>
      <c r="J179" s="120" t="s">
        <v>383</v>
      </c>
      <c r="K179" s="110"/>
      <c r="L179" s="90"/>
      <c r="M179" s="96"/>
    </row>
    <row r="180" spans="1:13" ht="48" customHeight="1">
      <c r="A180" s="24"/>
      <c r="B180" s="34"/>
      <c r="C180" s="93" t="s">
        <v>755</v>
      </c>
      <c r="D180" s="109"/>
      <c r="E180" s="109"/>
      <c r="F180" s="109"/>
      <c r="G180" s="109"/>
      <c r="H180" s="109"/>
      <c r="I180" s="141" t="s">
        <v>293</v>
      </c>
      <c r="J180" s="120" t="s">
        <v>385</v>
      </c>
      <c r="K180" s="110"/>
      <c r="L180" s="90"/>
      <c r="M180" s="96"/>
    </row>
    <row r="181" spans="1:13" ht="47.25">
      <c r="A181" s="24"/>
      <c r="B181" s="34"/>
      <c r="C181" s="93" t="s">
        <v>756</v>
      </c>
      <c r="D181" s="109"/>
      <c r="E181" s="109"/>
      <c r="F181" s="109"/>
      <c r="G181" s="109"/>
      <c r="H181" s="109"/>
      <c r="I181" s="141" t="s">
        <v>293</v>
      </c>
      <c r="J181" s="120" t="s">
        <v>387</v>
      </c>
      <c r="K181" s="110"/>
      <c r="L181" s="90"/>
      <c r="M181" s="96"/>
    </row>
    <row r="182" spans="1:13" ht="47.25">
      <c r="A182" s="24"/>
      <c r="B182" s="34"/>
      <c r="C182" s="93" t="s">
        <v>757</v>
      </c>
      <c r="D182" s="109"/>
      <c r="E182" s="109"/>
      <c r="F182" s="109"/>
      <c r="G182" s="109"/>
      <c r="H182" s="109"/>
      <c r="I182" s="141" t="s">
        <v>758</v>
      </c>
      <c r="J182" s="99" t="s">
        <v>759</v>
      </c>
      <c r="K182" s="100"/>
      <c r="L182" s="90"/>
      <c r="M182" s="96"/>
    </row>
    <row r="183" spans="1:13" ht="15.75">
      <c r="A183" s="28" t="s">
        <v>125</v>
      </c>
      <c r="B183" s="28" t="str">
        <f>VLOOKUP(A183,ProcessDefinitionsTab,2, FALSE)</f>
        <v>Relationship Information Determination</v>
      </c>
      <c r="C183" s="390"/>
      <c r="D183" s="381"/>
      <c r="E183" s="381"/>
      <c r="F183" s="381"/>
      <c r="G183" s="381"/>
      <c r="H183" s="381"/>
      <c r="I183" s="381"/>
      <c r="J183" s="381"/>
      <c r="K183" s="381"/>
      <c r="L183" s="381"/>
      <c r="M183" s="382"/>
    </row>
    <row r="184" spans="1:13" ht="47.25">
      <c r="A184" s="24"/>
      <c r="B184" s="29" t="str">
        <f>VLOOKUP(A183,ProcessDefinitionsTab,3,FALSE)</f>
        <v xml:space="preserve">Relationship Information Determination is the process of determining the relationship context, the relationship information requirements, and the relationship identifier. </v>
      </c>
      <c r="C184" s="87"/>
      <c r="D184" s="87"/>
      <c r="E184" s="87"/>
      <c r="F184" s="87"/>
      <c r="G184" s="87"/>
      <c r="H184" s="87"/>
      <c r="I184" s="89"/>
      <c r="J184" s="89"/>
      <c r="K184" s="89"/>
      <c r="L184" s="89"/>
      <c r="M184" s="89"/>
    </row>
    <row r="185" spans="1:13" ht="31.5">
      <c r="A185" s="24"/>
      <c r="B185" s="16" t="s">
        <v>760</v>
      </c>
      <c r="C185" s="87"/>
      <c r="D185" s="87"/>
      <c r="E185" s="87"/>
      <c r="F185" s="87"/>
      <c r="G185" s="87"/>
      <c r="H185" s="87"/>
      <c r="I185" s="89"/>
      <c r="J185" s="89"/>
      <c r="K185" s="91"/>
      <c r="L185" s="89"/>
      <c r="M185" s="89"/>
    </row>
    <row r="186" spans="1:13" ht="47.25">
      <c r="A186" s="24"/>
      <c r="B186" s="92" t="s">
        <v>761</v>
      </c>
      <c r="C186" s="87"/>
      <c r="D186" s="87"/>
      <c r="E186" s="87"/>
      <c r="F186" s="87"/>
      <c r="G186" s="87"/>
      <c r="H186" s="87"/>
      <c r="I186" s="89"/>
      <c r="J186" s="89"/>
      <c r="K186" s="89"/>
      <c r="L186" s="89"/>
      <c r="M186" s="89"/>
    </row>
    <row r="187" spans="1:13" ht="47.25">
      <c r="A187" s="24"/>
      <c r="B187" s="24"/>
      <c r="C187" s="157" t="s">
        <v>762</v>
      </c>
      <c r="D187" s="158" t="s">
        <v>355</v>
      </c>
      <c r="E187" s="158" t="s">
        <v>355</v>
      </c>
      <c r="F187" s="87"/>
      <c r="G187" s="87"/>
      <c r="H187" s="87"/>
      <c r="I187" s="159" t="s">
        <v>758</v>
      </c>
      <c r="J187" s="95" t="s">
        <v>763</v>
      </c>
      <c r="K187" s="89" t="s">
        <v>38</v>
      </c>
      <c r="L187" s="89"/>
      <c r="M187" s="89"/>
    </row>
    <row r="188" spans="1:13" ht="47.25">
      <c r="A188" s="24"/>
      <c r="B188" s="24"/>
      <c r="C188" s="124" t="s">
        <v>764</v>
      </c>
      <c r="D188" s="160"/>
      <c r="E188" s="160"/>
      <c r="F188" s="97"/>
      <c r="G188" s="97"/>
      <c r="H188" s="97"/>
      <c r="I188" s="161" t="s">
        <v>765</v>
      </c>
      <c r="J188" s="162" t="s">
        <v>766</v>
      </c>
      <c r="K188" s="96"/>
      <c r="L188" s="96"/>
      <c r="M188" s="96"/>
    </row>
    <row r="189" spans="1:13" ht="47.25">
      <c r="A189" s="24"/>
      <c r="B189" s="24"/>
      <c r="C189" s="124" t="s">
        <v>767</v>
      </c>
      <c r="D189" s="160"/>
      <c r="E189" s="160"/>
      <c r="F189" s="97"/>
      <c r="G189" s="97"/>
      <c r="H189" s="97"/>
      <c r="I189" s="161" t="s">
        <v>758</v>
      </c>
      <c r="J189" s="105" t="s">
        <v>768</v>
      </c>
      <c r="K189" s="96"/>
      <c r="L189" s="96"/>
      <c r="M189" s="96"/>
    </row>
    <row r="190" spans="1:13" ht="32.25" customHeight="1">
      <c r="A190" s="24"/>
      <c r="B190" s="24"/>
      <c r="C190" s="124" t="s">
        <v>769</v>
      </c>
      <c r="D190" s="160"/>
      <c r="E190" s="160"/>
      <c r="F190" s="97"/>
      <c r="G190" s="97"/>
      <c r="H190" s="97"/>
      <c r="I190" s="161" t="s">
        <v>770</v>
      </c>
      <c r="J190" s="90" t="s">
        <v>771</v>
      </c>
      <c r="K190" s="105" t="s">
        <v>38</v>
      </c>
      <c r="L190" s="96"/>
      <c r="M190" s="96"/>
    </row>
    <row r="191" spans="1:13" ht="78.75">
      <c r="A191" s="24"/>
      <c r="B191" s="24"/>
      <c r="C191" s="124" t="s">
        <v>772</v>
      </c>
      <c r="D191" s="160"/>
      <c r="E191" s="160"/>
      <c r="F191" s="97"/>
      <c r="G191" s="97"/>
      <c r="H191" s="97"/>
      <c r="I191" s="161" t="s">
        <v>770</v>
      </c>
      <c r="J191" s="95" t="s">
        <v>773</v>
      </c>
      <c r="K191" s="96"/>
      <c r="L191" s="96"/>
      <c r="M191" s="96"/>
    </row>
    <row r="192" spans="1:13" ht="15.75">
      <c r="A192" s="28" t="s">
        <v>129</v>
      </c>
      <c r="B192" s="28" t="str">
        <f>VLOOKUP(A192,ProcessDefinitionsTab,2, FALSE)</f>
        <v>Relationship Evidence Determination</v>
      </c>
      <c r="C192" s="390"/>
      <c r="D192" s="381"/>
      <c r="E192" s="381"/>
      <c r="F192" s="381"/>
      <c r="G192" s="381"/>
      <c r="H192" s="381"/>
      <c r="I192" s="381"/>
      <c r="J192" s="381"/>
      <c r="K192" s="381"/>
      <c r="L192" s="381"/>
      <c r="M192" s="382"/>
    </row>
    <row r="193" spans="1:13" ht="47.25">
      <c r="A193" s="24"/>
      <c r="B193" s="29" t="str">
        <f>VLOOKUP(A192,ProcessDefinitionsTab,3,FALSE)</f>
        <v>Relationship Evidence Determination is the process of determining the acceptable evidence of a relationship (whether physical or electronic).</v>
      </c>
      <c r="C193" s="87"/>
      <c r="D193" s="87"/>
      <c r="E193" s="87"/>
      <c r="F193" s="87"/>
      <c r="G193" s="87"/>
      <c r="H193" s="87"/>
      <c r="I193" s="89"/>
      <c r="J193" s="89"/>
      <c r="K193" s="91"/>
      <c r="L193" s="89"/>
      <c r="M193" s="89"/>
    </row>
    <row r="194" spans="1:13" ht="31.5">
      <c r="A194" s="24"/>
      <c r="B194" s="16" t="s">
        <v>774</v>
      </c>
      <c r="C194" s="87"/>
      <c r="D194" s="87"/>
      <c r="E194" s="87"/>
      <c r="F194" s="87"/>
      <c r="G194" s="87"/>
      <c r="H194" s="87"/>
      <c r="I194" s="89"/>
      <c r="J194" s="89"/>
      <c r="K194" s="89"/>
      <c r="L194" s="89"/>
      <c r="M194" s="89"/>
    </row>
    <row r="195" spans="1:13" ht="47.25">
      <c r="A195" s="24"/>
      <c r="B195" s="92" t="s">
        <v>775</v>
      </c>
      <c r="C195" s="87"/>
      <c r="D195" s="87"/>
      <c r="E195" s="87"/>
      <c r="F195" s="87"/>
      <c r="G195" s="87"/>
      <c r="H195" s="87"/>
      <c r="I195" s="89"/>
      <c r="J195" s="89"/>
      <c r="K195" s="89"/>
      <c r="L195" s="89"/>
      <c r="M195" s="89"/>
    </row>
    <row r="196" spans="1:13" ht="31.5" customHeight="1">
      <c r="A196" s="24"/>
      <c r="B196" s="29"/>
      <c r="C196" s="124" t="s">
        <v>776</v>
      </c>
      <c r="D196" s="158" t="s">
        <v>355</v>
      </c>
      <c r="E196" s="158" t="s">
        <v>355</v>
      </c>
      <c r="F196" s="87"/>
      <c r="G196" s="87"/>
      <c r="H196" s="87" t="s">
        <v>355</v>
      </c>
      <c r="I196" s="161" t="s">
        <v>758</v>
      </c>
      <c r="J196" s="105" t="s">
        <v>777</v>
      </c>
      <c r="K196" s="10"/>
      <c r="L196" s="89"/>
      <c r="M196" s="89"/>
    </row>
    <row r="197" spans="1:13" ht="63">
      <c r="A197" s="24"/>
      <c r="B197" s="29"/>
      <c r="C197" s="124" t="s">
        <v>778</v>
      </c>
      <c r="D197" s="160"/>
      <c r="E197" s="160"/>
      <c r="F197" s="97"/>
      <c r="G197" s="97"/>
      <c r="H197" s="97"/>
      <c r="I197" s="161" t="s">
        <v>758</v>
      </c>
      <c r="J197" s="58" t="s">
        <v>779</v>
      </c>
      <c r="K197" s="102"/>
      <c r="L197" s="96"/>
      <c r="M197" s="96"/>
    </row>
    <row r="198" spans="1:13" ht="47.25">
      <c r="A198" s="24"/>
      <c r="B198" s="29"/>
      <c r="C198" s="124" t="s">
        <v>780</v>
      </c>
      <c r="D198" s="160"/>
      <c r="E198" s="160"/>
      <c r="F198" s="97"/>
      <c r="G198" s="97"/>
      <c r="H198" s="97"/>
      <c r="I198" s="161" t="s">
        <v>758</v>
      </c>
      <c r="J198" s="10" t="s">
        <v>781</v>
      </c>
      <c r="K198" s="163"/>
      <c r="L198" s="96"/>
      <c r="M198" s="96"/>
    </row>
    <row r="199" spans="1:13" ht="47.25">
      <c r="A199" s="24"/>
      <c r="B199" s="29"/>
      <c r="C199" s="124" t="s">
        <v>782</v>
      </c>
      <c r="D199" s="160"/>
      <c r="E199" s="160"/>
      <c r="F199" s="97"/>
      <c r="G199" s="97"/>
      <c r="H199" s="97"/>
      <c r="I199" s="161" t="s">
        <v>758</v>
      </c>
      <c r="J199" s="10" t="s">
        <v>783</v>
      </c>
      <c r="K199" s="163"/>
      <c r="L199" s="96"/>
      <c r="M199" s="96"/>
    </row>
    <row r="200" spans="1:13" ht="15.75">
      <c r="A200" s="28" t="s">
        <v>133</v>
      </c>
      <c r="B200" s="28" t="str">
        <f>VLOOKUP(A200,ProcessDefinitionsTab,2, FALSE)</f>
        <v>Relationship Evidence Acceptance</v>
      </c>
      <c r="C200" s="390"/>
      <c r="D200" s="381"/>
      <c r="E200" s="381"/>
      <c r="F200" s="381"/>
      <c r="G200" s="381"/>
      <c r="H200" s="381"/>
      <c r="I200" s="381"/>
      <c r="J200" s="381"/>
      <c r="K200" s="381"/>
      <c r="L200" s="381"/>
      <c r="M200" s="382"/>
    </row>
    <row r="201" spans="1:13" ht="47.25">
      <c r="A201" s="24"/>
      <c r="B201" s="29" t="str">
        <f>VLOOKUP(A200,ProcessDefinitionsTab,3,FALSE)</f>
        <v xml:space="preserve">Relationship Evidence Acceptance is the process of confirming that the evidence of a relationship presented (whether physical or electronic) is acceptable. </v>
      </c>
      <c r="C201" s="87"/>
      <c r="D201" s="87"/>
      <c r="E201" s="87"/>
      <c r="F201" s="87"/>
      <c r="G201" s="87"/>
      <c r="H201" s="87"/>
      <c r="I201" s="89"/>
      <c r="J201" s="89"/>
      <c r="K201" s="89"/>
      <c r="L201" s="89"/>
      <c r="M201" s="89"/>
    </row>
    <row r="202" spans="1:13" ht="31.5">
      <c r="A202" s="24"/>
      <c r="B202" s="16" t="s">
        <v>784</v>
      </c>
      <c r="C202" s="87"/>
      <c r="D202" s="97"/>
      <c r="E202" s="97"/>
      <c r="F202" s="97"/>
      <c r="G202" s="97"/>
      <c r="H202" s="97"/>
      <c r="I202" s="89"/>
      <c r="J202" s="96"/>
      <c r="K202" s="89"/>
      <c r="L202" s="96"/>
      <c r="M202" s="96"/>
    </row>
    <row r="203" spans="1:13" ht="47.25">
      <c r="A203" s="24"/>
      <c r="B203" s="92" t="s">
        <v>785</v>
      </c>
      <c r="C203" s="87"/>
      <c r="D203" s="97"/>
      <c r="E203" s="97"/>
      <c r="F203" s="97"/>
      <c r="G203" s="97"/>
      <c r="H203" s="97"/>
      <c r="I203" s="89"/>
      <c r="J203" s="96"/>
      <c r="K203" s="89"/>
      <c r="L203" s="96"/>
      <c r="M203" s="96"/>
    </row>
    <row r="204" spans="1:13" ht="47.25">
      <c r="A204" s="24"/>
      <c r="B204" s="34"/>
      <c r="C204" s="124" t="s">
        <v>786</v>
      </c>
      <c r="D204" s="97"/>
      <c r="E204" s="97"/>
      <c r="F204" s="97"/>
      <c r="G204" s="97"/>
      <c r="H204" s="97"/>
      <c r="I204" s="161" t="s">
        <v>758</v>
      </c>
      <c r="J204" s="127" t="s">
        <v>787</v>
      </c>
      <c r="K204" s="10"/>
      <c r="L204" s="96"/>
      <c r="M204" s="96"/>
    </row>
    <row r="205" spans="1:13" ht="47.25">
      <c r="A205" s="24"/>
      <c r="B205" s="34"/>
      <c r="C205" s="93" t="s">
        <v>788</v>
      </c>
      <c r="D205" s="97"/>
      <c r="E205" s="97"/>
      <c r="F205" s="97"/>
      <c r="G205" s="97"/>
      <c r="H205" s="97"/>
      <c r="I205" s="161" t="s">
        <v>758</v>
      </c>
      <c r="J205" s="10" t="s">
        <v>789</v>
      </c>
      <c r="K205" s="10" t="s">
        <v>38</v>
      </c>
      <c r="L205" s="96"/>
      <c r="M205" s="96"/>
    </row>
    <row r="206" spans="1:13" ht="31.5">
      <c r="A206" s="24"/>
      <c r="B206" s="34"/>
      <c r="C206" s="93" t="s">
        <v>790</v>
      </c>
      <c r="D206" s="97"/>
      <c r="E206" s="97"/>
      <c r="F206" s="97"/>
      <c r="G206" s="97"/>
      <c r="H206" s="97"/>
      <c r="I206" s="94" t="s">
        <v>743</v>
      </c>
      <c r="J206" s="16" t="s">
        <v>791</v>
      </c>
      <c r="K206" s="10" t="s">
        <v>38</v>
      </c>
      <c r="L206" s="96"/>
      <c r="M206" s="96"/>
    </row>
    <row r="207" spans="1:13" ht="48.75" customHeight="1">
      <c r="A207" s="24"/>
      <c r="B207" s="34"/>
      <c r="C207" s="93" t="s">
        <v>792</v>
      </c>
      <c r="D207" s="97"/>
      <c r="E207" s="97"/>
      <c r="F207" s="97"/>
      <c r="G207" s="97"/>
      <c r="H207" s="97"/>
      <c r="I207" s="141" t="s">
        <v>743</v>
      </c>
      <c r="J207" s="164" t="s">
        <v>793</v>
      </c>
      <c r="K207" s="102"/>
      <c r="L207" s="96"/>
      <c r="M207" s="96"/>
    </row>
    <row r="208" spans="1:13" ht="48" customHeight="1">
      <c r="A208" s="24"/>
      <c r="B208" s="34"/>
      <c r="C208" s="93" t="s">
        <v>794</v>
      </c>
      <c r="D208" s="97"/>
      <c r="E208" s="97"/>
      <c r="F208" s="97"/>
      <c r="G208" s="97"/>
      <c r="H208" s="97"/>
      <c r="I208" s="141" t="s">
        <v>754</v>
      </c>
      <c r="J208" s="164" t="s">
        <v>795</v>
      </c>
      <c r="K208" s="102"/>
      <c r="L208" s="96"/>
      <c r="M208" s="96"/>
    </row>
    <row r="209" spans="1:13" ht="47.25">
      <c r="A209" s="24"/>
      <c r="B209" s="34"/>
      <c r="C209" s="93" t="s">
        <v>796</v>
      </c>
      <c r="D209" s="97"/>
      <c r="E209" s="97"/>
      <c r="F209" s="97"/>
      <c r="G209" s="97"/>
      <c r="H209" s="97"/>
      <c r="I209" s="141" t="s">
        <v>293</v>
      </c>
      <c r="J209" s="164" t="s">
        <v>797</v>
      </c>
      <c r="K209" s="102"/>
      <c r="L209" s="96"/>
      <c r="M209" s="96"/>
    </row>
    <row r="210" spans="1:13" ht="15.75">
      <c r="A210" s="28" t="s">
        <v>137</v>
      </c>
      <c r="B210" s="28" t="str">
        <f>VLOOKUP(A210,ProcessDefinitionsTab,2, FALSE)</f>
        <v>Relationship Information Validation</v>
      </c>
      <c r="C210" s="390"/>
      <c r="D210" s="381"/>
      <c r="E210" s="381"/>
      <c r="F210" s="381"/>
      <c r="G210" s="381"/>
      <c r="H210" s="381"/>
      <c r="I210" s="381"/>
      <c r="J210" s="381"/>
      <c r="K210" s="381"/>
      <c r="L210" s="381"/>
      <c r="M210" s="382"/>
    </row>
    <row r="211" spans="1:13" ht="63">
      <c r="A211" s="24"/>
      <c r="B211" s="29" t="str">
        <f>VLOOKUP(A210,ProcessDefinitionsTab,3,FALSE)</f>
        <v xml:space="preserve">Relationship Information Validation is the process of confirming the accuracy of information about a relationship between two or more Subjects as established by the Issuer. </v>
      </c>
      <c r="C211" s="87"/>
      <c r="D211" s="87"/>
      <c r="E211" s="87"/>
      <c r="F211" s="87"/>
      <c r="G211" s="87"/>
      <c r="H211" s="87"/>
      <c r="I211" s="89"/>
      <c r="J211" s="89"/>
      <c r="K211" s="89"/>
      <c r="L211" s="89"/>
      <c r="M211" s="89"/>
    </row>
    <row r="212" spans="1:13" ht="31.5">
      <c r="A212" s="24"/>
      <c r="B212" s="16" t="s">
        <v>798</v>
      </c>
      <c r="C212" s="87"/>
      <c r="D212" s="87"/>
      <c r="E212" s="87"/>
      <c r="F212" s="87"/>
      <c r="G212" s="87"/>
      <c r="H212" s="87"/>
      <c r="I212" s="96"/>
      <c r="J212" s="96"/>
      <c r="K212" s="137"/>
      <c r="L212" s="89"/>
      <c r="M212" s="89"/>
    </row>
    <row r="213" spans="1:13" ht="47.25">
      <c r="A213" s="24"/>
      <c r="B213" s="92" t="s">
        <v>799</v>
      </c>
      <c r="C213" s="87"/>
      <c r="D213" s="87"/>
      <c r="E213" s="87"/>
      <c r="F213" s="87"/>
      <c r="G213" s="87"/>
      <c r="H213" s="87"/>
      <c r="I213" s="96"/>
      <c r="J213" s="96"/>
      <c r="K213" s="137"/>
      <c r="L213" s="89"/>
      <c r="M213" s="89"/>
    </row>
    <row r="214" spans="1:13" ht="49.5" customHeight="1">
      <c r="A214" s="24"/>
      <c r="B214" s="34"/>
      <c r="C214" s="124" t="s">
        <v>800</v>
      </c>
      <c r="D214" s="87"/>
      <c r="E214" s="87"/>
      <c r="F214" s="87"/>
      <c r="G214" s="87"/>
      <c r="H214" s="87"/>
      <c r="I214" s="141" t="s">
        <v>743</v>
      </c>
      <c r="J214" s="164" t="s">
        <v>801</v>
      </c>
      <c r="K214" s="139"/>
      <c r="L214" s="89"/>
      <c r="M214" s="89"/>
    </row>
    <row r="215" spans="1:13" ht="48.75" customHeight="1">
      <c r="A215" s="24"/>
      <c r="B215" s="34"/>
      <c r="C215" s="124" t="s">
        <v>802</v>
      </c>
      <c r="D215" s="97"/>
      <c r="E215" s="97"/>
      <c r="F215" s="97"/>
      <c r="G215" s="97"/>
      <c r="H215" s="97"/>
      <c r="I215" s="141" t="s">
        <v>754</v>
      </c>
      <c r="J215" s="164" t="s">
        <v>803</v>
      </c>
      <c r="K215" s="137"/>
      <c r="L215" s="96"/>
      <c r="M215" s="96"/>
    </row>
    <row r="216" spans="1:13" ht="47.25">
      <c r="A216" s="24"/>
      <c r="B216" s="34"/>
      <c r="C216" s="124" t="s">
        <v>804</v>
      </c>
      <c r="D216" s="97"/>
      <c r="E216" s="97"/>
      <c r="F216" s="97"/>
      <c r="G216" s="97"/>
      <c r="H216" s="97"/>
      <c r="I216" s="141" t="s">
        <v>293</v>
      </c>
      <c r="J216" s="164" t="s">
        <v>805</v>
      </c>
      <c r="K216" s="137"/>
      <c r="L216" s="96"/>
      <c r="M216" s="96"/>
    </row>
    <row r="217" spans="1:13" ht="47.25">
      <c r="A217" s="24"/>
      <c r="B217" s="34"/>
      <c r="C217" s="124" t="s">
        <v>806</v>
      </c>
      <c r="D217" s="97"/>
      <c r="E217" s="97"/>
      <c r="F217" s="97"/>
      <c r="G217" s="97"/>
      <c r="H217" s="97"/>
      <c r="I217" s="141" t="s">
        <v>746</v>
      </c>
      <c r="J217" s="151" t="s">
        <v>807</v>
      </c>
      <c r="K217" s="136"/>
      <c r="L217" s="96"/>
      <c r="M217" s="96"/>
    </row>
    <row r="218" spans="1:13" ht="31.5">
      <c r="A218" s="24"/>
      <c r="B218" s="34"/>
      <c r="C218" s="124" t="s">
        <v>808</v>
      </c>
      <c r="D218" s="97"/>
      <c r="E218" s="97"/>
      <c r="F218" s="97"/>
      <c r="G218" s="97"/>
      <c r="H218" s="97"/>
      <c r="I218" s="141" t="s">
        <v>758</v>
      </c>
      <c r="J218" s="151" t="s">
        <v>809</v>
      </c>
      <c r="K218" s="136"/>
      <c r="L218" s="96"/>
      <c r="M218" s="96"/>
    </row>
    <row r="219" spans="1:13" ht="15.75">
      <c r="A219" s="28" t="s">
        <v>141</v>
      </c>
      <c r="B219" s="28" t="str">
        <f>VLOOKUP(A219,ProcessDefinitionsTab,2, FALSE)</f>
        <v>Relationship Resolution</v>
      </c>
      <c r="C219" s="390"/>
      <c r="D219" s="381"/>
      <c r="E219" s="381"/>
      <c r="F219" s="381"/>
      <c r="G219" s="381"/>
      <c r="H219" s="381"/>
      <c r="I219" s="381"/>
      <c r="J219" s="381"/>
      <c r="K219" s="381"/>
      <c r="L219" s="381"/>
      <c r="M219" s="382"/>
    </row>
    <row r="220" spans="1:13" ht="63">
      <c r="A220" s="24"/>
      <c r="B220" s="29" t="str">
        <f>VLOOKUP(A219,ProcessDefinitionsTab,3,FALSE)</f>
        <v>Relationship Resolution is the process of establishing the uniqueness of a relationship instance within a program/service population through the use of relationship information and identity information.</v>
      </c>
      <c r="C220" s="87"/>
      <c r="D220" s="87"/>
      <c r="E220" s="87"/>
      <c r="F220" s="87"/>
      <c r="G220" s="87"/>
      <c r="H220" s="87"/>
      <c r="I220" s="89"/>
      <c r="J220" s="89"/>
      <c r="K220" s="89"/>
      <c r="L220" s="89"/>
      <c r="M220" s="89"/>
    </row>
    <row r="221" spans="1:13" ht="31.5">
      <c r="A221" s="24"/>
      <c r="B221" s="16" t="s">
        <v>810</v>
      </c>
      <c r="C221" s="87"/>
      <c r="D221" s="87"/>
      <c r="E221" s="87"/>
      <c r="F221" s="87"/>
      <c r="G221" s="87"/>
      <c r="H221" s="87"/>
      <c r="I221" s="96"/>
      <c r="J221" s="89"/>
      <c r="K221" s="89"/>
      <c r="L221" s="89"/>
      <c r="M221" s="89"/>
    </row>
    <row r="222" spans="1:13" ht="31.5">
      <c r="A222" s="24"/>
      <c r="B222" s="92" t="s">
        <v>811</v>
      </c>
      <c r="C222" s="87"/>
      <c r="D222" s="87"/>
      <c r="E222" s="87"/>
      <c r="F222" s="87"/>
      <c r="G222" s="87"/>
      <c r="H222" s="87"/>
      <c r="I222" s="96"/>
      <c r="J222" s="89"/>
      <c r="K222" s="89"/>
      <c r="L222" s="89"/>
      <c r="M222" s="89"/>
    </row>
    <row r="223" spans="1:13" ht="47.25">
      <c r="A223" s="24"/>
      <c r="B223" s="34"/>
      <c r="C223" s="124" t="s">
        <v>812</v>
      </c>
      <c r="D223" s="87"/>
      <c r="E223" s="87"/>
      <c r="F223" s="87"/>
      <c r="G223" s="87"/>
      <c r="H223" s="87"/>
      <c r="I223" s="141" t="s">
        <v>758</v>
      </c>
      <c r="J223" s="105" t="s">
        <v>813</v>
      </c>
      <c r="K223" s="89"/>
      <c r="L223" s="89"/>
      <c r="M223" s="89"/>
    </row>
    <row r="224" spans="1:13" ht="15.75">
      <c r="A224" s="28" t="s">
        <v>145</v>
      </c>
      <c r="B224" s="28" t="str">
        <f>VLOOKUP(A224,ProcessDefinitionsTab,2, FALSE)</f>
        <v>Relationship Establishment</v>
      </c>
      <c r="C224" s="390"/>
      <c r="D224" s="381"/>
      <c r="E224" s="381"/>
      <c r="F224" s="381"/>
      <c r="G224" s="381"/>
      <c r="H224" s="381"/>
      <c r="I224" s="381"/>
      <c r="J224" s="381"/>
      <c r="K224" s="381"/>
      <c r="L224" s="381"/>
      <c r="M224" s="382"/>
    </row>
    <row r="225" spans="1:13" ht="31.5">
      <c r="A225" s="24"/>
      <c r="B225" s="29" t="str">
        <f>VLOOKUP(A224,ProcessDefinitionsTab,3,FALSE)</f>
        <v>Relationship Establishment is the process of creating a record of a relationship between two or more Subjects.</v>
      </c>
      <c r="C225" s="87"/>
      <c r="D225" s="87"/>
      <c r="E225" s="87"/>
      <c r="F225" s="87"/>
      <c r="G225" s="87"/>
      <c r="H225" s="87"/>
      <c r="I225" s="89"/>
      <c r="J225" s="89"/>
      <c r="K225" s="89"/>
      <c r="L225" s="89"/>
      <c r="M225" s="89"/>
    </row>
    <row r="226" spans="1:13" ht="31.5">
      <c r="A226" s="24"/>
      <c r="B226" s="16" t="s">
        <v>814</v>
      </c>
      <c r="C226" s="87"/>
      <c r="D226" s="87"/>
      <c r="E226" s="87"/>
      <c r="F226" s="87"/>
      <c r="G226" s="87"/>
      <c r="H226" s="87"/>
      <c r="I226" s="89"/>
      <c r="J226" s="89"/>
      <c r="K226" s="89"/>
      <c r="L226" s="89"/>
      <c r="M226" s="89"/>
    </row>
    <row r="227" spans="1:13" ht="47.25">
      <c r="A227" s="24"/>
      <c r="B227" s="92" t="s">
        <v>815</v>
      </c>
      <c r="C227" s="87"/>
      <c r="D227" s="87"/>
      <c r="E227" s="87"/>
      <c r="F227" s="87"/>
      <c r="G227" s="87"/>
      <c r="H227" s="87"/>
      <c r="I227" s="89"/>
      <c r="J227" s="89"/>
      <c r="K227" s="89"/>
      <c r="L227" s="89"/>
      <c r="M227" s="89"/>
    </row>
    <row r="228" spans="1:13" ht="47.25">
      <c r="A228" s="24"/>
      <c r="B228" s="34"/>
      <c r="C228" s="93" t="s">
        <v>816</v>
      </c>
      <c r="D228" s="87"/>
      <c r="E228" s="87"/>
      <c r="F228" s="87"/>
      <c r="G228" s="87"/>
      <c r="H228" s="87"/>
      <c r="I228" s="115" t="s">
        <v>743</v>
      </c>
      <c r="J228" s="89" t="s">
        <v>587</v>
      </c>
      <c r="K228" s="91"/>
      <c r="L228" s="89"/>
      <c r="M228" s="89"/>
    </row>
    <row r="229" spans="1:13" ht="47.25">
      <c r="A229" s="24"/>
      <c r="B229" s="34"/>
      <c r="C229" s="93" t="s">
        <v>817</v>
      </c>
      <c r="D229" s="87"/>
      <c r="E229" s="87"/>
      <c r="F229" s="87"/>
      <c r="G229" s="87"/>
      <c r="H229" s="87"/>
      <c r="I229" s="115" t="s">
        <v>754</v>
      </c>
      <c r="J229" s="89" t="s">
        <v>594</v>
      </c>
      <c r="K229" s="91"/>
      <c r="L229" s="89"/>
      <c r="M229" s="89"/>
    </row>
    <row r="230" spans="1:13" ht="63">
      <c r="A230" s="24"/>
      <c r="B230" s="34"/>
      <c r="C230" s="93" t="s">
        <v>818</v>
      </c>
      <c r="D230" s="87"/>
      <c r="E230" s="87"/>
      <c r="F230" s="87"/>
      <c r="G230" s="87"/>
      <c r="H230" s="87"/>
      <c r="I230" s="115" t="s">
        <v>293</v>
      </c>
      <c r="J230" s="89" t="s">
        <v>597</v>
      </c>
      <c r="K230" s="91"/>
      <c r="L230" s="89"/>
      <c r="M230" s="89"/>
    </row>
    <row r="231" spans="1:13" ht="47.25">
      <c r="A231" s="24"/>
      <c r="B231" s="34"/>
      <c r="C231" s="93" t="s">
        <v>819</v>
      </c>
      <c r="D231" s="97"/>
      <c r="E231" s="97"/>
      <c r="F231" s="97"/>
      <c r="G231" s="97"/>
      <c r="H231" s="97"/>
      <c r="I231" s="123" t="s">
        <v>758</v>
      </c>
      <c r="J231" s="120" t="s">
        <v>820</v>
      </c>
      <c r="K231" s="102"/>
      <c r="L231" s="96"/>
      <c r="M231" s="96"/>
    </row>
    <row r="232" spans="1:13" ht="63">
      <c r="A232" s="24"/>
      <c r="B232" s="34"/>
      <c r="C232" s="93" t="s">
        <v>821</v>
      </c>
      <c r="D232" s="97"/>
      <c r="E232" s="97"/>
      <c r="F232" s="97"/>
      <c r="G232" s="97"/>
      <c r="H232" s="97"/>
      <c r="I232" s="123" t="s">
        <v>743</v>
      </c>
      <c r="J232" s="165" t="s">
        <v>822</v>
      </c>
      <c r="K232" s="102"/>
      <c r="L232" s="96"/>
      <c r="M232" s="96"/>
    </row>
    <row r="233" spans="1:13" ht="63">
      <c r="A233" s="24"/>
      <c r="B233" s="34"/>
      <c r="C233" s="93" t="s">
        <v>823</v>
      </c>
      <c r="D233" s="97"/>
      <c r="E233" s="97"/>
      <c r="F233" s="97"/>
      <c r="G233" s="97"/>
      <c r="H233" s="97"/>
      <c r="I233" s="123" t="s">
        <v>754</v>
      </c>
      <c r="J233" s="165" t="s">
        <v>824</v>
      </c>
      <c r="K233" s="96"/>
      <c r="L233" s="96"/>
      <c r="M233" s="96"/>
    </row>
    <row r="234" spans="1:13" ht="63">
      <c r="A234" s="24"/>
      <c r="B234" s="34"/>
      <c r="C234" s="93" t="s">
        <v>825</v>
      </c>
      <c r="D234" s="97"/>
      <c r="E234" s="97"/>
      <c r="F234" s="97"/>
      <c r="G234" s="97"/>
      <c r="H234" s="97"/>
      <c r="I234" s="123" t="s">
        <v>293</v>
      </c>
      <c r="J234" s="165" t="s">
        <v>826</v>
      </c>
      <c r="K234" s="96"/>
      <c r="L234" s="96"/>
      <c r="M234" s="96"/>
    </row>
    <row r="235" spans="1:13" ht="158.25" customHeight="1">
      <c r="A235" s="24"/>
      <c r="B235" s="34"/>
      <c r="C235" s="93" t="s">
        <v>827</v>
      </c>
      <c r="D235" s="97"/>
      <c r="E235" s="97"/>
      <c r="F235" s="97"/>
      <c r="G235" s="97"/>
      <c r="H235" s="97"/>
      <c r="I235" s="123" t="s">
        <v>758</v>
      </c>
      <c r="J235" s="103" t="s">
        <v>828</v>
      </c>
      <c r="K235" s="102"/>
      <c r="L235" s="96"/>
      <c r="M235" s="96"/>
    </row>
    <row r="236" spans="1:13" ht="15.75">
      <c r="A236" s="28" t="s">
        <v>149</v>
      </c>
      <c r="B236" s="28" t="str">
        <f>VLOOKUP(A236,ProcessDefinitionsTab,2, FALSE)</f>
        <v>Relationship Verification</v>
      </c>
      <c r="C236" s="390"/>
      <c r="D236" s="381"/>
      <c r="E236" s="381"/>
      <c r="F236" s="381"/>
      <c r="G236" s="381"/>
      <c r="H236" s="381"/>
      <c r="I236" s="381"/>
      <c r="J236" s="381"/>
      <c r="K236" s="381"/>
      <c r="L236" s="381"/>
      <c r="M236" s="382"/>
    </row>
    <row r="237" spans="1:13" ht="47.25">
      <c r="A237" s="24"/>
      <c r="B237" s="29" t="str">
        <f>VLOOKUP(A236,ProcessDefinitionsTab,3,FALSE)</f>
        <v>Relationship Verification is the process of confirming that the relationship information is under the control of the Subjects.</v>
      </c>
      <c r="C237" s="87"/>
      <c r="D237" s="87"/>
      <c r="E237" s="87"/>
      <c r="F237" s="87"/>
      <c r="G237" s="87"/>
      <c r="H237" s="87"/>
      <c r="I237" s="89"/>
      <c r="J237" s="89"/>
      <c r="K237" s="89"/>
      <c r="L237" s="89"/>
      <c r="M237" s="89"/>
    </row>
    <row r="238" spans="1:13" ht="31.5">
      <c r="A238" s="24"/>
      <c r="B238" s="16" t="s">
        <v>829</v>
      </c>
      <c r="C238" s="87"/>
      <c r="D238" s="87"/>
      <c r="E238" s="87"/>
      <c r="F238" s="87"/>
      <c r="G238" s="87"/>
      <c r="H238" s="87"/>
      <c r="I238" s="96"/>
      <c r="J238" s="96"/>
      <c r="K238" s="89"/>
      <c r="L238" s="89"/>
      <c r="M238" s="89"/>
    </row>
    <row r="239" spans="1:13" ht="47.25">
      <c r="A239" s="24"/>
      <c r="B239" s="92" t="s">
        <v>830</v>
      </c>
      <c r="C239" s="87"/>
      <c r="D239" s="87"/>
      <c r="E239" s="87"/>
      <c r="F239" s="87"/>
      <c r="G239" s="87"/>
      <c r="H239" s="87"/>
      <c r="I239" s="96"/>
      <c r="J239" s="96"/>
      <c r="K239" s="89"/>
      <c r="L239" s="89"/>
      <c r="M239" s="89"/>
    </row>
    <row r="240" spans="1:13" ht="47.25">
      <c r="A240" s="24"/>
      <c r="B240" s="34"/>
      <c r="C240" s="124" t="s">
        <v>831</v>
      </c>
      <c r="D240" s="87"/>
      <c r="E240" s="87"/>
      <c r="F240" s="87"/>
      <c r="G240" s="87"/>
      <c r="H240" s="87"/>
      <c r="I240" s="141" t="s">
        <v>743</v>
      </c>
      <c r="J240" s="164" t="s">
        <v>832</v>
      </c>
      <c r="K240" s="91"/>
      <c r="L240" s="89"/>
      <c r="M240" s="89"/>
    </row>
    <row r="241" spans="1:13" ht="47.25">
      <c r="A241" s="24"/>
      <c r="B241" s="34"/>
      <c r="C241" s="124" t="s">
        <v>833</v>
      </c>
      <c r="D241" s="97"/>
      <c r="E241" s="97"/>
      <c r="F241" s="97"/>
      <c r="G241" s="97"/>
      <c r="H241" s="97"/>
      <c r="I241" s="141" t="s">
        <v>754</v>
      </c>
      <c r="J241" s="164" t="s">
        <v>834</v>
      </c>
      <c r="K241" s="166"/>
      <c r="L241" s="96"/>
      <c r="M241" s="96"/>
    </row>
    <row r="242" spans="1:13" ht="47.25">
      <c r="A242" s="24"/>
      <c r="B242" s="34"/>
      <c r="C242" s="124" t="s">
        <v>835</v>
      </c>
      <c r="D242" s="97"/>
      <c r="E242" s="97"/>
      <c r="F242" s="97"/>
      <c r="G242" s="97"/>
      <c r="H242" s="97"/>
      <c r="I242" s="141" t="s">
        <v>293</v>
      </c>
      <c r="J242" s="164" t="s">
        <v>836</v>
      </c>
      <c r="K242" s="102"/>
      <c r="L242" s="96"/>
      <c r="M242" s="96"/>
    </row>
    <row r="243" spans="1:13" ht="15.75">
      <c r="A243" s="145" t="s">
        <v>153</v>
      </c>
      <c r="B243" s="145" t="str">
        <f>VLOOKUP(A243,ProcessDefinitionsTab,2, FALSE)</f>
        <v>Relationship Continuity</v>
      </c>
      <c r="C243" s="403"/>
      <c r="D243" s="381"/>
      <c r="E243" s="381"/>
      <c r="F243" s="381"/>
      <c r="G243" s="381"/>
      <c r="H243" s="381"/>
      <c r="I243" s="381"/>
      <c r="J243" s="381"/>
      <c r="K243" s="381"/>
      <c r="L243" s="381"/>
      <c r="M243" s="382"/>
    </row>
    <row r="244" spans="1:13" ht="47.25">
      <c r="A244" s="24"/>
      <c r="B244" s="29" t="str">
        <f>VLOOKUP(A243,ProcessDefinitionsTab,3,FALSE)</f>
        <v>Relationship Continuity is the process of dynamically confirming that a relationship between two or more Subjects has a continuous existence over time.</v>
      </c>
      <c r="C244" s="87"/>
      <c r="D244" s="87"/>
      <c r="E244" s="87"/>
      <c r="F244" s="87"/>
      <c r="G244" s="87"/>
      <c r="H244" s="87"/>
      <c r="I244" s="89"/>
      <c r="J244" s="89"/>
      <c r="K244" s="89"/>
      <c r="L244" s="89"/>
      <c r="M244" s="89"/>
    </row>
    <row r="245" spans="1:13" ht="31.5">
      <c r="A245" s="24"/>
      <c r="B245" s="16" t="s">
        <v>837</v>
      </c>
      <c r="C245" s="87"/>
      <c r="D245" s="87"/>
      <c r="E245" s="87"/>
      <c r="F245" s="87"/>
      <c r="G245" s="87"/>
      <c r="H245" s="87"/>
      <c r="I245" s="89"/>
      <c r="J245" s="89"/>
      <c r="K245" s="89"/>
      <c r="L245" s="89"/>
      <c r="M245" s="89"/>
    </row>
    <row r="246" spans="1:13" ht="31.5">
      <c r="A246" s="24"/>
      <c r="B246" s="92" t="s">
        <v>838</v>
      </c>
      <c r="C246" s="87"/>
      <c r="D246" s="87"/>
      <c r="E246" s="87"/>
      <c r="F246" s="87"/>
      <c r="G246" s="87"/>
      <c r="H246" s="87"/>
      <c r="I246" s="89"/>
      <c r="J246" s="89"/>
      <c r="K246" s="89"/>
      <c r="L246" s="89"/>
      <c r="M246" s="89"/>
    </row>
    <row r="247" spans="1:13" ht="173.25">
      <c r="A247" s="24"/>
      <c r="B247" s="34"/>
      <c r="C247" s="167" t="s">
        <v>839</v>
      </c>
      <c r="D247" s="87"/>
      <c r="E247" s="87"/>
      <c r="F247" s="87"/>
      <c r="G247" s="87"/>
      <c r="H247" s="87"/>
      <c r="I247" s="89"/>
      <c r="J247" s="149" t="s">
        <v>840</v>
      </c>
      <c r="K247" s="89"/>
      <c r="L247" s="89"/>
      <c r="M247" s="89"/>
    </row>
    <row r="248" spans="1:13" ht="15.75">
      <c r="A248" s="28" t="s">
        <v>157</v>
      </c>
      <c r="B248" s="28" t="str">
        <f>VLOOKUP(A248,ProcessDefinitionsTab,2, FALSE)</f>
        <v>Relationship Maintenance</v>
      </c>
      <c r="C248" s="390"/>
      <c r="D248" s="381"/>
      <c r="E248" s="381"/>
      <c r="F248" s="381"/>
      <c r="G248" s="381"/>
      <c r="H248" s="381"/>
      <c r="I248" s="381"/>
      <c r="J248" s="381"/>
      <c r="K248" s="381"/>
      <c r="L248" s="381"/>
      <c r="M248" s="382"/>
    </row>
    <row r="249" spans="1:13" ht="47.25">
      <c r="A249" s="24"/>
      <c r="B249" s="29" t="str">
        <f>VLOOKUP(A248,ProcessDefinitionsTab,3,FALSE)</f>
        <v>Relationship Maintenance is the process of ensuring that the information about a relationship between two or more Subjects is accurate, complete, and up-to-date.</v>
      </c>
      <c r="C249" s="87"/>
      <c r="D249" s="87"/>
      <c r="E249" s="87"/>
      <c r="F249" s="87"/>
      <c r="G249" s="87"/>
      <c r="H249" s="87"/>
      <c r="I249" s="89"/>
      <c r="J249" s="89"/>
      <c r="K249" s="89"/>
      <c r="L249" s="89"/>
      <c r="M249" s="89"/>
    </row>
    <row r="250" spans="1:13" ht="31.5">
      <c r="A250" s="24"/>
      <c r="B250" s="16" t="s">
        <v>841</v>
      </c>
      <c r="C250" s="87"/>
      <c r="D250" s="97"/>
      <c r="E250" s="97"/>
      <c r="F250" s="97"/>
      <c r="G250" s="97"/>
      <c r="H250" s="97"/>
      <c r="I250" s="96"/>
      <c r="J250" s="89"/>
      <c r="K250" s="89"/>
      <c r="L250" s="96"/>
      <c r="M250" s="96"/>
    </row>
    <row r="251" spans="1:13" ht="47.25">
      <c r="A251" s="24"/>
      <c r="B251" s="92" t="s">
        <v>842</v>
      </c>
      <c r="C251" s="87"/>
      <c r="D251" s="97"/>
      <c r="E251" s="97"/>
      <c r="F251" s="97"/>
      <c r="G251" s="97"/>
      <c r="H251" s="97"/>
      <c r="I251" s="96"/>
      <c r="J251" s="89"/>
      <c r="K251" s="89"/>
      <c r="L251" s="96"/>
      <c r="M251" s="96"/>
    </row>
    <row r="252" spans="1:13" ht="31.5">
      <c r="A252" s="24"/>
      <c r="B252" s="34"/>
      <c r="C252" s="93" t="s">
        <v>843</v>
      </c>
      <c r="D252" s="97"/>
      <c r="E252" s="97"/>
      <c r="F252" s="97"/>
      <c r="G252" s="97"/>
      <c r="H252" s="97"/>
      <c r="I252" s="141" t="s">
        <v>758</v>
      </c>
      <c r="J252" s="99" t="s">
        <v>844</v>
      </c>
      <c r="K252" s="168"/>
      <c r="L252" s="96"/>
      <c r="M252" s="96"/>
    </row>
    <row r="253" spans="1:13" ht="31.5">
      <c r="A253" s="24"/>
      <c r="B253" s="34"/>
      <c r="C253" s="93" t="s">
        <v>845</v>
      </c>
      <c r="D253" s="97"/>
      <c r="E253" s="97"/>
      <c r="F253" s="97"/>
      <c r="G253" s="97"/>
      <c r="H253" s="97"/>
      <c r="I253" s="141" t="s">
        <v>758</v>
      </c>
      <c r="J253" s="169" t="s">
        <v>846</v>
      </c>
      <c r="K253" s="170"/>
      <c r="L253" s="96"/>
      <c r="M253" s="96"/>
    </row>
    <row r="254" spans="1:13" ht="63">
      <c r="A254" s="24"/>
      <c r="B254" s="34"/>
      <c r="C254" s="93" t="s">
        <v>847</v>
      </c>
      <c r="D254" s="97"/>
      <c r="E254" s="97"/>
      <c r="F254" s="97"/>
      <c r="G254" s="97"/>
      <c r="H254" s="97"/>
      <c r="I254" s="141" t="s">
        <v>743</v>
      </c>
      <c r="J254" s="164" t="s">
        <v>848</v>
      </c>
      <c r="K254" s="110"/>
      <c r="L254" s="96"/>
      <c r="M254" s="96"/>
    </row>
    <row r="255" spans="1:13" ht="63">
      <c r="A255" s="24"/>
      <c r="B255" s="34"/>
      <c r="C255" s="93" t="s">
        <v>849</v>
      </c>
      <c r="D255" s="97"/>
      <c r="E255" s="97"/>
      <c r="F255" s="97"/>
      <c r="G255" s="97"/>
      <c r="H255" s="97"/>
      <c r="I255" s="141" t="s">
        <v>754</v>
      </c>
      <c r="J255" s="164" t="s">
        <v>850</v>
      </c>
      <c r="K255" s="110"/>
      <c r="L255" s="96"/>
      <c r="M255" s="96"/>
    </row>
    <row r="256" spans="1:13" ht="48.75" customHeight="1">
      <c r="A256" s="24"/>
      <c r="B256" s="34"/>
      <c r="C256" s="93" t="s">
        <v>851</v>
      </c>
      <c r="D256" s="97"/>
      <c r="E256" s="97"/>
      <c r="F256" s="97"/>
      <c r="G256" s="97"/>
      <c r="H256" s="97"/>
      <c r="I256" s="141" t="s">
        <v>293</v>
      </c>
      <c r="J256" s="164" t="s">
        <v>852</v>
      </c>
      <c r="K256" s="110"/>
      <c r="L256" s="96"/>
      <c r="M256" s="96"/>
    </row>
    <row r="257" spans="1:13" ht="47.25">
      <c r="A257" s="24"/>
      <c r="B257" s="34"/>
      <c r="C257" s="93" t="s">
        <v>853</v>
      </c>
      <c r="D257" s="97"/>
      <c r="E257" s="97"/>
      <c r="F257" s="97"/>
      <c r="G257" s="97"/>
      <c r="H257" s="97"/>
      <c r="I257" s="141" t="s">
        <v>758</v>
      </c>
      <c r="J257" s="151" t="s">
        <v>854</v>
      </c>
      <c r="K257" s="102"/>
      <c r="L257" s="96"/>
      <c r="M257" s="96"/>
    </row>
    <row r="258" spans="1:13" ht="15.75">
      <c r="A258" s="28" t="s">
        <v>161</v>
      </c>
      <c r="B258" s="28" t="str">
        <f>VLOOKUP(A258,ProcessDefinitionsTab,2, FALSE)</f>
        <v>Relationship Suspension</v>
      </c>
      <c r="C258" s="390"/>
      <c r="D258" s="381"/>
      <c r="E258" s="381"/>
      <c r="F258" s="381"/>
      <c r="G258" s="381"/>
      <c r="H258" s="381"/>
      <c r="I258" s="381"/>
      <c r="J258" s="381"/>
      <c r="K258" s="381"/>
      <c r="L258" s="381"/>
      <c r="M258" s="382"/>
    </row>
    <row r="259" spans="1:13" ht="31.5">
      <c r="A259" s="24"/>
      <c r="B259" s="29" t="str">
        <f>VLOOKUP(A258,ProcessDefinitionsTab,3,FALSE)</f>
        <v xml:space="preserve">Relationship Suspension is the process of flagging a record of a relationship as temporarily no longer in effect. </v>
      </c>
      <c r="C259" s="87"/>
      <c r="D259" s="87"/>
      <c r="E259" s="87"/>
      <c r="F259" s="87"/>
      <c r="G259" s="87"/>
      <c r="H259" s="87"/>
      <c r="I259" s="89"/>
      <c r="J259" s="89"/>
      <c r="K259" s="89"/>
      <c r="L259" s="89"/>
      <c r="M259" s="89"/>
    </row>
    <row r="260" spans="1:13" ht="31.5">
      <c r="A260" s="24"/>
      <c r="B260" s="16" t="s">
        <v>855</v>
      </c>
      <c r="C260" s="87"/>
      <c r="D260" s="97"/>
      <c r="E260" s="97"/>
      <c r="F260" s="97"/>
      <c r="G260" s="97"/>
      <c r="H260" s="97"/>
      <c r="I260" s="96"/>
      <c r="J260" s="102"/>
      <c r="K260" s="96"/>
      <c r="L260" s="96"/>
      <c r="M260" s="96"/>
    </row>
    <row r="261" spans="1:13" ht="31.5">
      <c r="A261" s="24"/>
      <c r="B261" s="92" t="s">
        <v>856</v>
      </c>
      <c r="C261" s="87"/>
      <c r="D261" s="97"/>
      <c r="E261" s="97"/>
      <c r="F261" s="97"/>
      <c r="G261" s="97"/>
      <c r="H261" s="97"/>
      <c r="I261" s="96"/>
      <c r="J261" s="102"/>
      <c r="K261" s="96"/>
      <c r="L261" s="96"/>
      <c r="M261" s="96"/>
    </row>
    <row r="262" spans="1:13" ht="47.25">
      <c r="A262" s="24"/>
      <c r="B262" s="24"/>
      <c r="C262" s="93" t="s">
        <v>857</v>
      </c>
      <c r="D262" s="171" t="s">
        <v>355</v>
      </c>
      <c r="E262" s="171" t="s">
        <v>355</v>
      </c>
      <c r="F262" s="171" t="s">
        <v>355</v>
      </c>
      <c r="G262" s="171" t="s">
        <v>355</v>
      </c>
      <c r="H262" s="113"/>
      <c r="I262" s="123" t="s">
        <v>758</v>
      </c>
      <c r="J262" s="120" t="s">
        <v>858</v>
      </c>
      <c r="K262" s="151" t="s">
        <v>38</v>
      </c>
      <c r="L262" s="89"/>
      <c r="M262" s="89"/>
    </row>
    <row r="263" spans="1:13" ht="47.25">
      <c r="A263" s="24"/>
      <c r="B263" s="24"/>
      <c r="C263" s="93" t="s">
        <v>859</v>
      </c>
      <c r="D263" s="172"/>
      <c r="E263" s="172"/>
      <c r="F263" s="172"/>
      <c r="G263" s="172"/>
      <c r="H263" s="122"/>
      <c r="I263" s="141" t="s">
        <v>758</v>
      </c>
      <c r="J263" s="151" t="s">
        <v>860</v>
      </c>
      <c r="K263" s="151" t="s">
        <v>38</v>
      </c>
      <c r="L263" s="96"/>
      <c r="M263" s="96"/>
    </row>
    <row r="264" spans="1:13" s="274" customFormat="1" ht="31.5">
      <c r="A264" s="267"/>
      <c r="B264" s="268"/>
      <c r="C264" s="269" t="s">
        <v>861</v>
      </c>
      <c r="D264" s="270"/>
      <c r="E264" s="270"/>
      <c r="F264" s="270"/>
      <c r="G264" s="270"/>
      <c r="H264" s="270"/>
      <c r="I264" s="271" t="s">
        <v>758</v>
      </c>
      <c r="J264" s="272" t="s">
        <v>862</v>
      </c>
      <c r="K264" s="272" t="s">
        <v>38</v>
      </c>
      <c r="L264" s="273"/>
      <c r="M264" s="273"/>
    </row>
    <row r="265" spans="1:13" s="274" customFormat="1" ht="31.5">
      <c r="A265" s="267"/>
      <c r="B265" s="268"/>
      <c r="C265" s="269" t="s">
        <v>863</v>
      </c>
      <c r="D265" s="270"/>
      <c r="E265" s="270"/>
      <c r="F265" s="270"/>
      <c r="G265" s="270"/>
      <c r="H265" s="270"/>
      <c r="I265" s="271" t="s">
        <v>758</v>
      </c>
      <c r="J265" s="272" t="s">
        <v>864</v>
      </c>
      <c r="K265" s="275"/>
      <c r="L265" s="273"/>
      <c r="M265" s="273"/>
    </row>
    <row r="266" spans="1:13" s="274" customFormat="1" ht="63">
      <c r="A266" s="267"/>
      <c r="B266" s="268"/>
      <c r="C266" s="269" t="s">
        <v>865</v>
      </c>
      <c r="D266" s="270"/>
      <c r="E266" s="270"/>
      <c r="F266" s="270"/>
      <c r="G266" s="270"/>
      <c r="H266" s="270"/>
      <c r="I266" s="276" t="s">
        <v>743</v>
      </c>
      <c r="J266" s="273" t="s">
        <v>866</v>
      </c>
      <c r="K266" s="272" t="s">
        <v>38</v>
      </c>
      <c r="L266" s="273"/>
      <c r="M266" s="273"/>
    </row>
    <row r="267" spans="1:13" s="274" customFormat="1" ht="63">
      <c r="A267" s="267"/>
      <c r="B267" s="268"/>
      <c r="C267" s="269" t="s">
        <v>867</v>
      </c>
      <c r="D267" s="270"/>
      <c r="E267" s="270"/>
      <c r="F267" s="270"/>
      <c r="G267" s="270"/>
      <c r="H267" s="270"/>
      <c r="I267" s="276" t="s">
        <v>746</v>
      </c>
      <c r="J267" s="273" t="s">
        <v>868</v>
      </c>
      <c r="K267" s="272" t="s">
        <v>38</v>
      </c>
      <c r="L267" s="273"/>
      <c r="M267" s="273"/>
    </row>
    <row r="268" spans="1:13" s="274" customFormat="1" ht="63">
      <c r="A268" s="267"/>
      <c r="B268" s="268"/>
      <c r="C268" s="269" t="s">
        <v>869</v>
      </c>
      <c r="D268" s="270"/>
      <c r="E268" s="270"/>
      <c r="F268" s="270"/>
      <c r="G268" s="270"/>
      <c r="H268" s="270"/>
      <c r="I268" s="276" t="s">
        <v>758</v>
      </c>
      <c r="J268" s="273" t="s">
        <v>870</v>
      </c>
      <c r="K268" s="275" t="s">
        <v>38</v>
      </c>
      <c r="L268" s="273"/>
      <c r="M268" s="273"/>
    </row>
    <row r="269" spans="1:13" s="274" customFormat="1" ht="63">
      <c r="A269" s="267"/>
      <c r="B269" s="268"/>
      <c r="C269" s="269" t="s">
        <v>871</v>
      </c>
      <c r="D269" s="270"/>
      <c r="E269" s="270"/>
      <c r="F269" s="270"/>
      <c r="G269" s="270"/>
      <c r="H269" s="270"/>
      <c r="I269" s="276" t="s">
        <v>758</v>
      </c>
      <c r="J269" s="273" t="s">
        <v>872</v>
      </c>
      <c r="K269" s="275" t="s">
        <v>38</v>
      </c>
      <c r="L269" s="273"/>
      <c r="M269" s="273"/>
    </row>
    <row r="270" spans="1:13" s="274" customFormat="1" ht="31.5">
      <c r="A270" s="267"/>
      <c r="B270" s="268"/>
      <c r="C270" s="269" t="s">
        <v>873</v>
      </c>
      <c r="D270" s="270"/>
      <c r="E270" s="270"/>
      <c r="F270" s="270"/>
      <c r="G270" s="270"/>
      <c r="H270" s="270"/>
      <c r="I270" s="271" t="s">
        <v>758</v>
      </c>
      <c r="J270" s="273" t="s">
        <v>2261</v>
      </c>
      <c r="K270" s="275" t="s">
        <v>38</v>
      </c>
      <c r="L270" s="273"/>
      <c r="M270" s="273"/>
    </row>
    <row r="271" spans="1:13" s="274" customFormat="1" ht="31.5">
      <c r="A271" s="267"/>
      <c r="B271" s="268"/>
      <c r="C271" s="269" t="s">
        <v>874</v>
      </c>
      <c r="D271" s="270"/>
      <c r="E271" s="270"/>
      <c r="F271" s="270"/>
      <c r="G271" s="270"/>
      <c r="H271" s="270"/>
      <c r="I271" s="271" t="s">
        <v>758</v>
      </c>
      <c r="J271" s="273" t="s">
        <v>875</v>
      </c>
      <c r="K271" s="275" t="s">
        <v>38</v>
      </c>
      <c r="L271" s="273"/>
      <c r="M271" s="273"/>
    </row>
    <row r="272" spans="1:13" s="274" customFormat="1" ht="63">
      <c r="A272" s="267"/>
      <c r="B272" s="267"/>
      <c r="C272" s="269" t="s">
        <v>876</v>
      </c>
      <c r="D272" s="277"/>
      <c r="E272" s="277"/>
      <c r="F272" s="277"/>
      <c r="G272" s="277"/>
      <c r="H272" s="277"/>
      <c r="I272" s="276" t="s">
        <v>758</v>
      </c>
      <c r="J272" s="273" t="s">
        <v>877</v>
      </c>
      <c r="K272" s="275" t="s">
        <v>38</v>
      </c>
      <c r="L272" s="273"/>
      <c r="M272" s="273"/>
    </row>
    <row r="273" spans="1:13" ht="15.75">
      <c r="A273" s="28" t="s">
        <v>165</v>
      </c>
      <c r="B273" s="28" t="str">
        <f>VLOOKUP(A273,ProcessDefinitionsTab,2, FALSE)</f>
        <v>Relationship Reinstatement</v>
      </c>
      <c r="C273" s="390"/>
      <c r="D273" s="381"/>
      <c r="E273" s="381"/>
      <c r="F273" s="381"/>
      <c r="G273" s="381"/>
      <c r="H273" s="381"/>
      <c r="I273" s="381"/>
      <c r="J273" s="381"/>
      <c r="K273" s="381"/>
      <c r="L273" s="381"/>
      <c r="M273" s="382"/>
    </row>
    <row r="274" spans="1:13" ht="31.5">
      <c r="A274" s="24"/>
      <c r="B274" s="29" t="str">
        <f>VLOOKUP(A273,ProcessDefinitionsTab,3,FALSE)</f>
        <v>Relationship Reinstatement is the process of transforming a suspended relationship back to an active state.</v>
      </c>
      <c r="C274" s="87"/>
      <c r="D274" s="87"/>
      <c r="E274" s="87"/>
      <c r="F274" s="87"/>
      <c r="G274" s="87"/>
      <c r="H274" s="87"/>
      <c r="I274" s="89"/>
      <c r="J274" s="89"/>
      <c r="K274" s="89"/>
      <c r="L274" s="89"/>
      <c r="M274" s="89"/>
    </row>
    <row r="275" spans="1:13" ht="31.5">
      <c r="A275" s="24"/>
      <c r="B275" s="16" t="s">
        <v>878</v>
      </c>
      <c r="C275" s="87"/>
      <c r="D275" s="87"/>
      <c r="E275" s="87"/>
      <c r="F275" s="87"/>
      <c r="G275" s="87"/>
      <c r="H275" s="87"/>
      <c r="I275" s="96"/>
      <c r="J275" s="96"/>
      <c r="K275" s="120" t="s">
        <v>38</v>
      </c>
      <c r="L275" s="89"/>
      <c r="M275" s="89"/>
    </row>
    <row r="276" spans="1:13" ht="78.75">
      <c r="A276" s="24"/>
      <c r="B276" s="92" t="s">
        <v>879</v>
      </c>
      <c r="C276" s="87"/>
      <c r="D276" s="87"/>
      <c r="E276" s="87"/>
      <c r="F276" s="87"/>
      <c r="G276" s="87"/>
      <c r="H276" s="87"/>
      <c r="I276" s="96"/>
      <c r="J276" s="96"/>
      <c r="K276" s="120" t="s">
        <v>38</v>
      </c>
      <c r="L276" s="89"/>
      <c r="M276" s="89"/>
    </row>
    <row r="277" spans="1:13" ht="31.5">
      <c r="A277" s="24"/>
      <c r="B277" s="24"/>
      <c r="C277" s="124" t="s">
        <v>880</v>
      </c>
      <c r="D277" s="171" t="s">
        <v>38</v>
      </c>
      <c r="E277" s="171" t="s">
        <v>38</v>
      </c>
      <c r="F277" s="171" t="s">
        <v>38</v>
      </c>
      <c r="G277" s="171" t="s">
        <v>38</v>
      </c>
      <c r="H277" s="171" t="s">
        <v>38</v>
      </c>
      <c r="I277" s="123" t="s">
        <v>758</v>
      </c>
      <c r="J277" s="120" t="s">
        <v>881</v>
      </c>
      <c r="K277" s="89"/>
      <c r="L277" s="89"/>
      <c r="M277" s="89"/>
    </row>
    <row r="278" spans="1:13" ht="31.5">
      <c r="A278" s="173"/>
      <c r="B278" s="34"/>
      <c r="C278" s="93" t="s">
        <v>882</v>
      </c>
      <c r="D278" s="97"/>
      <c r="E278" s="97"/>
      <c r="F278" s="97"/>
      <c r="G278" s="97"/>
      <c r="H278" s="97"/>
      <c r="I278" s="123" t="s">
        <v>758</v>
      </c>
      <c r="J278" s="120" t="s">
        <v>883</v>
      </c>
      <c r="K278" s="120" t="s">
        <v>38</v>
      </c>
      <c r="L278" s="96"/>
      <c r="M278" s="96"/>
    </row>
    <row r="279" spans="1:13" ht="31.5">
      <c r="A279" s="173"/>
      <c r="B279" s="34"/>
      <c r="C279" s="93" t="s">
        <v>884</v>
      </c>
      <c r="D279" s="97"/>
      <c r="E279" s="97"/>
      <c r="F279" s="97"/>
      <c r="G279" s="97"/>
      <c r="H279" s="97"/>
      <c r="I279" s="123" t="s">
        <v>758</v>
      </c>
      <c r="J279" s="120" t="s">
        <v>885</v>
      </c>
      <c r="K279" s="151"/>
      <c r="L279" s="96"/>
      <c r="M279" s="96"/>
    </row>
    <row r="280" spans="1:13" ht="63">
      <c r="A280" s="24"/>
      <c r="B280" s="34"/>
      <c r="C280" s="93" t="s">
        <v>886</v>
      </c>
      <c r="D280" s="97"/>
      <c r="E280" s="97"/>
      <c r="F280" s="97"/>
      <c r="G280" s="97"/>
      <c r="H280" s="97"/>
      <c r="I280" s="141" t="s">
        <v>758</v>
      </c>
      <c r="J280" s="120" t="s">
        <v>887</v>
      </c>
      <c r="K280" s="151" t="s">
        <v>38</v>
      </c>
      <c r="L280" s="96"/>
      <c r="M280" s="96"/>
    </row>
    <row r="281" spans="1:13" ht="47.25">
      <c r="A281" s="24"/>
      <c r="B281" s="34"/>
      <c r="C281" s="93" t="s">
        <v>888</v>
      </c>
      <c r="D281" s="97"/>
      <c r="E281" s="97"/>
      <c r="F281" s="97"/>
      <c r="G281" s="97"/>
      <c r="H281" s="97"/>
      <c r="I281" s="123" t="s">
        <v>758</v>
      </c>
      <c r="J281" s="120" t="s">
        <v>889</v>
      </c>
      <c r="K281" s="105" t="s">
        <v>38</v>
      </c>
      <c r="L281" s="96"/>
      <c r="M281" s="96"/>
    </row>
    <row r="282" spans="1:13" ht="47.25">
      <c r="A282" s="24"/>
      <c r="B282" s="34"/>
      <c r="C282" s="93" t="s">
        <v>890</v>
      </c>
      <c r="D282" s="87"/>
      <c r="E282" s="87"/>
      <c r="F282" s="87"/>
      <c r="G282" s="87"/>
      <c r="H282" s="87"/>
      <c r="I282" s="123" t="s">
        <v>758</v>
      </c>
      <c r="J282" s="103" t="s">
        <v>891</v>
      </c>
      <c r="K282" s="120" t="s">
        <v>38</v>
      </c>
      <c r="L282" s="89"/>
      <c r="M282" s="89"/>
    </row>
    <row r="283" spans="1:13" ht="31.5">
      <c r="A283" s="24"/>
      <c r="B283" s="34"/>
      <c r="C283" s="93" t="s">
        <v>892</v>
      </c>
      <c r="D283" s="97"/>
      <c r="E283" s="97"/>
      <c r="F283" s="97"/>
      <c r="G283" s="97"/>
      <c r="H283" s="97"/>
      <c r="I283" s="123" t="s">
        <v>758</v>
      </c>
      <c r="J283" s="103" t="s">
        <v>893</v>
      </c>
      <c r="K283" s="151" t="s">
        <v>38</v>
      </c>
      <c r="L283" s="96"/>
      <c r="M283" s="96"/>
    </row>
    <row r="284" spans="1:13" ht="31.5">
      <c r="A284" s="24"/>
      <c r="B284" s="34"/>
      <c r="C284" s="93" t="s">
        <v>894</v>
      </c>
      <c r="D284" s="97"/>
      <c r="E284" s="97"/>
      <c r="F284" s="97"/>
      <c r="G284" s="97"/>
      <c r="H284" s="97"/>
      <c r="I284" s="123" t="s">
        <v>758</v>
      </c>
      <c r="J284" s="103" t="s">
        <v>895</v>
      </c>
      <c r="K284" s="151" t="s">
        <v>38</v>
      </c>
      <c r="L284" s="96"/>
      <c r="M284" s="96"/>
    </row>
    <row r="285" spans="1:13" ht="15.75">
      <c r="A285" s="28" t="s">
        <v>169</v>
      </c>
      <c r="B285" s="28" t="str">
        <f>VLOOKUP(A285,ProcessDefinitionsTab,2, FALSE)</f>
        <v>Relationship Revocation</v>
      </c>
      <c r="C285" s="390"/>
      <c r="D285" s="381"/>
      <c r="E285" s="381"/>
      <c r="F285" s="381"/>
      <c r="G285" s="381"/>
      <c r="H285" s="381"/>
      <c r="I285" s="381"/>
      <c r="J285" s="381"/>
      <c r="K285" s="381"/>
      <c r="L285" s="381"/>
      <c r="M285" s="382"/>
    </row>
    <row r="286" spans="1:13" ht="31.5">
      <c r="A286" s="24"/>
      <c r="B286" s="29" t="str">
        <f>VLOOKUP(A285,ProcessDefinitionsTab,3,FALSE)</f>
        <v>Relationship Revocation is the process of flagging a record of a relationship as no longer in effect.</v>
      </c>
      <c r="C286" s="87"/>
      <c r="D286" s="87"/>
      <c r="E286" s="87"/>
      <c r="F286" s="87"/>
      <c r="G286" s="87"/>
      <c r="H286" s="87"/>
      <c r="I286" s="89"/>
      <c r="J286" s="89"/>
      <c r="K286" s="89"/>
      <c r="L286" s="89"/>
      <c r="M286" s="89"/>
    </row>
    <row r="287" spans="1:13" ht="31.5">
      <c r="A287" s="24"/>
      <c r="B287" s="16" t="s">
        <v>896</v>
      </c>
      <c r="C287" s="87"/>
      <c r="D287" s="87"/>
      <c r="E287" s="87"/>
      <c r="F287" s="87"/>
      <c r="G287" s="87"/>
      <c r="H287" s="87"/>
      <c r="I287" s="96"/>
      <c r="J287" s="96"/>
      <c r="K287" s="96"/>
      <c r="L287" s="89"/>
      <c r="M287" s="89"/>
    </row>
    <row r="288" spans="1:13" ht="47.25">
      <c r="A288" s="24"/>
      <c r="B288" s="92" t="s">
        <v>897</v>
      </c>
      <c r="C288" s="87"/>
      <c r="D288" s="87"/>
      <c r="E288" s="87"/>
      <c r="F288" s="87"/>
      <c r="G288" s="87"/>
      <c r="H288" s="87"/>
      <c r="I288" s="96"/>
      <c r="J288" s="96"/>
      <c r="K288" s="96"/>
      <c r="L288" s="89"/>
      <c r="M288" s="89"/>
    </row>
    <row r="289" spans="1:13" s="274" customFormat="1" ht="47.25">
      <c r="A289" s="267"/>
      <c r="B289" s="268"/>
      <c r="C289" s="269" t="s">
        <v>898</v>
      </c>
      <c r="D289" s="270"/>
      <c r="E289" s="270"/>
      <c r="F289" s="270"/>
      <c r="G289" s="270"/>
      <c r="H289" s="270"/>
      <c r="I289" s="276" t="s">
        <v>758</v>
      </c>
      <c r="J289" s="272" t="s">
        <v>899</v>
      </c>
      <c r="K289" s="279" t="s">
        <v>38</v>
      </c>
      <c r="L289" s="273"/>
      <c r="M289" s="273"/>
    </row>
    <row r="290" spans="1:13" s="274" customFormat="1" ht="47.25">
      <c r="A290" s="267"/>
      <c r="B290" s="268"/>
      <c r="C290" s="269" t="s">
        <v>900</v>
      </c>
      <c r="D290" s="270"/>
      <c r="E290" s="270"/>
      <c r="F290" s="270"/>
      <c r="G290" s="270"/>
      <c r="H290" s="270"/>
      <c r="I290" s="276" t="s">
        <v>758</v>
      </c>
      <c r="J290" s="272" t="s">
        <v>901</v>
      </c>
      <c r="K290" s="279" t="s">
        <v>38</v>
      </c>
      <c r="L290" s="273"/>
      <c r="M290" s="273"/>
    </row>
    <row r="291" spans="1:13" s="274" customFormat="1" ht="31.5">
      <c r="A291" s="267"/>
      <c r="B291" s="268"/>
      <c r="C291" s="269" t="s">
        <v>902</v>
      </c>
      <c r="D291" s="270"/>
      <c r="E291" s="270"/>
      <c r="F291" s="270"/>
      <c r="G291" s="270"/>
      <c r="H291" s="270"/>
      <c r="I291" s="271" t="s">
        <v>758</v>
      </c>
      <c r="J291" s="272" t="s">
        <v>903</v>
      </c>
      <c r="K291" s="272" t="s">
        <v>38</v>
      </c>
      <c r="L291" s="273"/>
      <c r="M291" s="273"/>
    </row>
    <row r="292" spans="1:13" s="274" customFormat="1" ht="31.5">
      <c r="A292" s="267"/>
      <c r="B292" s="268"/>
      <c r="C292" s="269" t="s">
        <v>904</v>
      </c>
      <c r="D292" s="270"/>
      <c r="E292" s="270"/>
      <c r="F292" s="270"/>
      <c r="G292" s="270"/>
      <c r="H292" s="270"/>
      <c r="I292" s="271" t="s">
        <v>758</v>
      </c>
      <c r="J292" s="272" t="s">
        <v>905</v>
      </c>
      <c r="K292" s="275"/>
      <c r="L292" s="273"/>
      <c r="M292" s="273"/>
    </row>
    <row r="293" spans="1:13" s="274" customFormat="1" ht="31.5">
      <c r="A293" s="267"/>
      <c r="B293" s="268"/>
      <c r="C293" s="269" t="s">
        <v>906</v>
      </c>
      <c r="D293" s="270"/>
      <c r="E293" s="270"/>
      <c r="F293" s="270"/>
      <c r="G293" s="270"/>
      <c r="H293" s="270"/>
      <c r="I293" s="276" t="s">
        <v>758</v>
      </c>
      <c r="J293" s="272" t="s">
        <v>907</v>
      </c>
      <c r="K293" s="275" t="s">
        <v>38</v>
      </c>
      <c r="L293" s="273"/>
      <c r="M293" s="273"/>
    </row>
    <row r="294" spans="1:13" s="274" customFormat="1" ht="63">
      <c r="A294" s="267"/>
      <c r="B294" s="268"/>
      <c r="C294" s="269" t="s">
        <v>908</v>
      </c>
      <c r="D294" s="270"/>
      <c r="E294" s="270"/>
      <c r="F294" s="270"/>
      <c r="G294" s="270"/>
      <c r="H294" s="270"/>
      <c r="I294" s="276" t="s">
        <v>758</v>
      </c>
      <c r="J294" s="273" t="s">
        <v>909</v>
      </c>
      <c r="K294" s="280" t="s">
        <v>38</v>
      </c>
      <c r="L294" s="273"/>
      <c r="M294" s="273"/>
    </row>
    <row r="295" spans="1:13" s="274" customFormat="1" ht="63">
      <c r="A295" s="267"/>
      <c r="B295" s="268"/>
      <c r="C295" s="269" t="s">
        <v>910</v>
      </c>
      <c r="D295" s="281"/>
      <c r="E295" s="281"/>
      <c r="F295" s="281"/>
      <c r="G295" s="281"/>
      <c r="H295" s="281"/>
      <c r="I295" s="276" t="s">
        <v>758</v>
      </c>
      <c r="J295" s="273" t="s">
        <v>911</v>
      </c>
      <c r="K295" s="272" t="s">
        <v>38</v>
      </c>
      <c r="L295" s="272"/>
      <c r="M295" s="272"/>
    </row>
    <row r="296" spans="1:13" s="274" customFormat="1" ht="31.5">
      <c r="A296" s="267"/>
      <c r="B296" s="268"/>
      <c r="C296" s="269" t="s">
        <v>912</v>
      </c>
      <c r="D296" s="270"/>
      <c r="E296" s="270"/>
      <c r="F296" s="270"/>
      <c r="G296" s="270"/>
      <c r="H296" s="270"/>
      <c r="I296" s="276" t="s">
        <v>758</v>
      </c>
      <c r="J296" s="280" t="s">
        <v>913</v>
      </c>
      <c r="K296" s="272" t="s">
        <v>38</v>
      </c>
      <c r="L296" s="273"/>
      <c r="M296" s="273"/>
    </row>
    <row r="297" spans="1:13" s="274" customFormat="1" ht="31.5">
      <c r="A297" s="267"/>
      <c r="B297" s="268"/>
      <c r="C297" s="269" t="s">
        <v>914</v>
      </c>
      <c r="D297" s="270"/>
      <c r="E297" s="270"/>
      <c r="F297" s="270"/>
      <c r="G297" s="270"/>
      <c r="H297" s="270"/>
      <c r="I297" s="276" t="s">
        <v>758</v>
      </c>
      <c r="J297" s="273" t="s">
        <v>915</v>
      </c>
      <c r="K297" s="275" t="s">
        <v>38</v>
      </c>
      <c r="L297" s="273"/>
      <c r="M297" s="273"/>
    </row>
    <row r="298" spans="1:13" ht="15.75">
      <c r="A298" s="26" t="s">
        <v>173</v>
      </c>
      <c r="B298" s="28" t="str">
        <f>VLOOKUP(A298,ProcessDefinitionsTab,2, FALSE)</f>
        <v>Credential Domain General</v>
      </c>
      <c r="C298" s="390"/>
      <c r="D298" s="381"/>
      <c r="E298" s="381"/>
      <c r="F298" s="381"/>
      <c r="G298" s="381"/>
      <c r="H298" s="381"/>
      <c r="I298" s="381"/>
      <c r="J298" s="381"/>
      <c r="K298" s="381"/>
      <c r="L298" s="381"/>
      <c r="M298" s="382"/>
    </row>
    <row r="299" spans="1:13" ht="31.5">
      <c r="A299" s="24"/>
      <c r="B299" s="29" t="str">
        <f>VLOOKUP(A298,ProcessDefinitionsTab,3,FALSE)</f>
        <v>General requirements for the credential domain atomic processes</v>
      </c>
      <c r="C299" s="87"/>
      <c r="D299" s="87"/>
      <c r="E299" s="87"/>
      <c r="F299" s="87"/>
      <c r="G299" s="87"/>
      <c r="H299" s="88"/>
      <c r="I299" s="89"/>
      <c r="J299" s="89"/>
      <c r="K299" s="89"/>
      <c r="L299" s="89"/>
      <c r="M299" s="89"/>
    </row>
    <row r="300" spans="1:13" ht="31.5">
      <c r="A300" s="24"/>
      <c r="B300" s="16" t="s">
        <v>916</v>
      </c>
      <c r="C300" s="87"/>
      <c r="D300" s="87"/>
      <c r="E300" s="87"/>
      <c r="F300" s="87"/>
      <c r="G300" s="87"/>
      <c r="H300" s="87"/>
      <c r="I300" s="89"/>
      <c r="J300" s="89"/>
      <c r="K300" s="89"/>
      <c r="L300" s="89"/>
      <c r="M300" s="89"/>
    </row>
    <row r="301" spans="1:13" ht="31.5">
      <c r="A301" s="24"/>
      <c r="B301" s="92" t="s">
        <v>917</v>
      </c>
      <c r="C301" s="87"/>
      <c r="D301" s="87"/>
      <c r="E301" s="87"/>
      <c r="F301" s="87"/>
      <c r="G301" s="87"/>
      <c r="H301" s="87"/>
      <c r="I301" s="89"/>
      <c r="J301" s="89"/>
      <c r="K301" s="89"/>
      <c r="L301" s="89"/>
      <c r="M301" s="89"/>
    </row>
    <row r="302" spans="1:13" ht="47.25">
      <c r="A302" s="24"/>
      <c r="B302" s="24"/>
      <c r="C302" s="130" t="s">
        <v>918</v>
      </c>
      <c r="D302" s="113" t="s">
        <v>919</v>
      </c>
      <c r="E302" s="113" t="s">
        <v>919</v>
      </c>
      <c r="F302" s="113" t="s">
        <v>920</v>
      </c>
      <c r="G302" s="113" t="s">
        <v>921</v>
      </c>
      <c r="H302" s="113" t="s">
        <v>922</v>
      </c>
      <c r="I302" s="114" t="s">
        <v>923</v>
      </c>
      <c r="J302" s="105" t="s">
        <v>924</v>
      </c>
      <c r="K302" s="89"/>
      <c r="L302" s="89"/>
      <c r="M302" s="89"/>
    </row>
    <row r="303" spans="1:13" ht="47.25">
      <c r="A303" s="24"/>
      <c r="B303" s="24"/>
      <c r="C303" s="130" t="s">
        <v>925</v>
      </c>
      <c r="D303" s="113" t="s">
        <v>926</v>
      </c>
      <c r="E303" s="113" t="s">
        <v>926</v>
      </c>
      <c r="F303" s="113" t="s">
        <v>927</v>
      </c>
      <c r="G303" s="113" t="s">
        <v>921</v>
      </c>
      <c r="H303" s="113" t="s">
        <v>928</v>
      </c>
      <c r="I303" s="114" t="s">
        <v>929</v>
      </c>
      <c r="J303" s="105" t="s">
        <v>930</v>
      </c>
      <c r="K303" s="89"/>
      <c r="L303" s="89"/>
      <c r="M303" s="89"/>
    </row>
    <row r="304" spans="1:13" ht="33" customHeight="1">
      <c r="A304" s="116"/>
      <c r="B304" s="116"/>
      <c r="C304" s="93" t="s">
        <v>931</v>
      </c>
      <c r="D304" s="87"/>
      <c r="E304" s="87"/>
      <c r="F304" s="117"/>
      <c r="G304" s="117"/>
      <c r="H304" s="117"/>
      <c r="I304" s="114" t="s">
        <v>929</v>
      </c>
      <c r="J304" s="105" t="s">
        <v>932</v>
      </c>
      <c r="K304" s="86"/>
      <c r="L304" s="86"/>
      <c r="M304" s="86"/>
    </row>
    <row r="305" spans="1:13" ht="47.25">
      <c r="A305" s="116"/>
      <c r="B305" s="116"/>
      <c r="C305" s="93" t="s">
        <v>933</v>
      </c>
      <c r="D305" s="87"/>
      <c r="E305" s="87"/>
      <c r="F305" s="117"/>
      <c r="G305" s="117"/>
      <c r="H305" s="117"/>
      <c r="I305" s="114" t="s">
        <v>929</v>
      </c>
      <c r="J305" s="16" t="s">
        <v>934</v>
      </c>
      <c r="K305" s="86"/>
      <c r="L305" s="86"/>
      <c r="M305" s="86"/>
    </row>
    <row r="306" spans="1:13" ht="31.5">
      <c r="A306" s="24"/>
      <c r="B306" s="24"/>
      <c r="C306" s="93" t="s">
        <v>935</v>
      </c>
      <c r="D306" s="113" t="s">
        <v>936</v>
      </c>
      <c r="E306" s="113" t="s">
        <v>936</v>
      </c>
      <c r="F306" s="113" t="s">
        <v>937</v>
      </c>
      <c r="G306" s="113" t="s">
        <v>938</v>
      </c>
      <c r="H306" s="113" t="s">
        <v>939</v>
      </c>
      <c r="I306" s="114" t="s">
        <v>923</v>
      </c>
      <c r="J306" s="89" t="s">
        <v>940</v>
      </c>
      <c r="K306" s="89"/>
      <c r="L306" s="89"/>
      <c r="M306" s="89"/>
    </row>
    <row r="307" spans="1:13" ht="31.5">
      <c r="A307" s="24"/>
      <c r="B307" s="24"/>
      <c r="C307" s="93" t="s">
        <v>941</v>
      </c>
      <c r="D307" s="113" t="s">
        <v>942</v>
      </c>
      <c r="E307" s="113" t="s">
        <v>942</v>
      </c>
      <c r="F307" s="113" t="s">
        <v>943</v>
      </c>
      <c r="G307" s="113" t="s">
        <v>944</v>
      </c>
      <c r="H307" s="113" t="s">
        <v>945</v>
      </c>
      <c r="I307" s="114" t="s">
        <v>929</v>
      </c>
      <c r="J307" s="89" t="s">
        <v>946</v>
      </c>
      <c r="K307" s="89"/>
      <c r="L307" s="89"/>
      <c r="M307" s="89"/>
    </row>
    <row r="308" spans="1:13" ht="31.5">
      <c r="A308" s="24"/>
      <c r="B308" s="24"/>
      <c r="C308" s="93" t="s">
        <v>947</v>
      </c>
      <c r="D308" s="113" t="s">
        <v>948</v>
      </c>
      <c r="E308" s="113" t="s">
        <v>948</v>
      </c>
      <c r="F308" s="113" t="s">
        <v>949</v>
      </c>
      <c r="G308" s="113" t="s">
        <v>950</v>
      </c>
      <c r="H308" s="113" t="s">
        <v>951</v>
      </c>
      <c r="I308" s="114" t="s">
        <v>952</v>
      </c>
      <c r="J308" s="120" t="s">
        <v>953</v>
      </c>
      <c r="K308" s="89"/>
      <c r="L308" s="89"/>
      <c r="M308" s="89"/>
    </row>
    <row r="309" spans="1:13" ht="31.5">
      <c r="A309" s="24"/>
      <c r="B309" s="24"/>
      <c r="C309" s="93" t="s">
        <v>954</v>
      </c>
      <c r="D309" s="113" t="s">
        <v>955</v>
      </c>
      <c r="E309" s="113" t="s">
        <v>955</v>
      </c>
      <c r="F309" s="113" t="s">
        <v>956</v>
      </c>
      <c r="G309" s="113" t="s">
        <v>957</v>
      </c>
      <c r="H309" s="113" t="s">
        <v>957</v>
      </c>
      <c r="I309" s="114" t="s">
        <v>923</v>
      </c>
      <c r="J309" s="89" t="s">
        <v>958</v>
      </c>
      <c r="K309" s="89"/>
      <c r="L309" s="89"/>
      <c r="M309" s="89"/>
    </row>
    <row r="310" spans="1:13" ht="31.5">
      <c r="A310" s="24"/>
      <c r="B310" s="24"/>
      <c r="C310" s="93" t="s">
        <v>959</v>
      </c>
      <c r="D310" s="113" t="s">
        <v>960</v>
      </c>
      <c r="E310" s="113" t="s">
        <v>960</v>
      </c>
      <c r="F310" s="113" t="s">
        <v>961</v>
      </c>
      <c r="G310" s="113" t="s">
        <v>962</v>
      </c>
      <c r="H310" s="113" t="s">
        <v>962</v>
      </c>
      <c r="I310" s="114" t="s">
        <v>929</v>
      </c>
      <c r="J310" s="89" t="s">
        <v>963</v>
      </c>
      <c r="K310" s="89"/>
      <c r="L310" s="89"/>
      <c r="M310" s="89"/>
    </row>
    <row r="311" spans="1:13" ht="15.75">
      <c r="A311" s="34"/>
      <c r="B311" s="121" t="s">
        <v>38</v>
      </c>
      <c r="C311" s="391" t="s">
        <v>395</v>
      </c>
      <c r="D311" s="381"/>
      <c r="E311" s="381"/>
      <c r="F311" s="381"/>
      <c r="G311" s="381"/>
      <c r="H311" s="381"/>
      <c r="I311" s="381"/>
      <c r="J311" s="381"/>
      <c r="K311" s="381"/>
      <c r="L311" s="381"/>
      <c r="M311" s="382"/>
    </row>
    <row r="312" spans="1:13" ht="15.75">
      <c r="A312" s="24"/>
      <c r="B312" s="24"/>
      <c r="C312" s="175"/>
      <c r="D312" s="175"/>
      <c r="E312" s="175"/>
      <c r="F312" s="113"/>
      <c r="G312" s="113"/>
      <c r="H312" s="113" t="s">
        <v>964</v>
      </c>
      <c r="I312" s="89"/>
      <c r="J312" s="89"/>
      <c r="K312" s="89"/>
      <c r="L312" s="89"/>
      <c r="M312" s="89"/>
    </row>
    <row r="313" spans="1:13" ht="15.75">
      <c r="A313" s="24"/>
      <c r="B313" s="24"/>
      <c r="C313" s="113" t="s">
        <v>38</v>
      </c>
      <c r="D313" s="113" t="s">
        <v>965</v>
      </c>
      <c r="E313" s="113" t="s">
        <v>965</v>
      </c>
      <c r="F313" s="113" t="s">
        <v>966</v>
      </c>
      <c r="G313" s="113" t="s">
        <v>967</v>
      </c>
      <c r="H313" s="113" t="s">
        <v>967</v>
      </c>
      <c r="I313" s="89"/>
      <c r="J313" s="89"/>
      <c r="K313" s="89"/>
      <c r="L313" s="89"/>
      <c r="M313" s="89"/>
    </row>
    <row r="314" spans="1:13" ht="15.75">
      <c r="A314" s="24"/>
      <c r="B314" s="24"/>
      <c r="C314" s="113" t="s">
        <v>38</v>
      </c>
      <c r="D314" s="113" t="s">
        <v>968</v>
      </c>
      <c r="E314" s="113" t="s">
        <v>968</v>
      </c>
      <c r="F314" s="113" t="s">
        <v>969</v>
      </c>
      <c r="G314" s="113" t="s">
        <v>970</v>
      </c>
      <c r="H314" s="113" t="s">
        <v>971</v>
      </c>
      <c r="I314" s="89"/>
      <c r="J314" s="89"/>
      <c r="K314" s="89"/>
      <c r="L314" s="89"/>
      <c r="M314" s="89"/>
    </row>
    <row r="315" spans="1:13" ht="15.75">
      <c r="A315" s="176"/>
      <c r="B315" s="125"/>
      <c r="C315" s="113" t="s">
        <v>38</v>
      </c>
      <c r="D315" s="113" t="s">
        <v>972</v>
      </c>
      <c r="E315" s="113" t="s">
        <v>972</v>
      </c>
      <c r="F315" s="114"/>
      <c r="G315" s="114"/>
      <c r="H315" s="114"/>
      <c r="I315" s="89"/>
      <c r="J315" s="89"/>
      <c r="K315" s="89"/>
      <c r="L315" s="89"/>
      <c r="M315" s="89"/>
    </row>
    <row r="316" spans="1:13" ht="15.75">
      <c r="A316" s="24"/>
      <c r="B316" s="24"/>
      <c r="C316" s="113" t="s">
        <v>38</v>
      </c>
      <c r="D316" s="113" t="s">
        <v>973</v>
      </c>
      <c r="E316" s="113" t="s">
        <v>973</v>
      </c>
      <c r="F316" s="113" t="s">
        <v>974</v>
      </c>
      <c r="G316" s="175"/>
      <c r="H316" s="175" t="s">
        <v>975</v>
      </c>
      <c r="I316" s="89"/>
      <c r="J316" s="89"/>
      <c r="K316" s="89"/>
      <c r="L316" s="89"/>
      <c r="M316" s="89"/>
    </row>
    <row r="317" spans="1:13" ht="15.75">
      <c r="A317" s="24"/>
      <c r="B317" s="24"/>
      <c r="C317" s="113" t="s">
        <v>38</v>
      </c>
      <c r="D317" s="113" t="s">
        <v>976</v>
      </c>
      <c r="E317" s="113" t="s">
        <v>976</v>
      </c>
      <c r="F317" s="113" t="s">
        <v>977</v>
      </c>
      <c r="G317" s="113" t="s">
        <v>978</v>
      </c>
      <c r="H317" s="113" t="s">
        <v>979</v>
      </c>
      <c r="I317" s="89"/>
      <c r="J317" s="89"/>
      <c r="K317" s="89"/>
      <c r="L317" s="89"/>
      <c r="M317" s="89"/>
    </row>
    <row r="318" spans="1:13" ht="15.75">
      <c r="A318" s="24"/>
      <c r="B318" s="24"/>
      <c r="C318" s="113" t="s">
        <v>38</v>
      </c>
      <c r="D318" s="113" t="s">
        <v>980</v>
      </c>
      <c r="E318" s="113" t="s">
        <v>980</v>
      </c>
      <c r="F318" s="113" t="s">
        <v>981</v>
      </c>
      <c r="G318" s="113" t="s">
        <v>982</v>
      </c>
      <c r="H318" s="113" t="s">
        <v>983</v>
      </c>
      <c r="I318" s="89"/>
      <c r="J318" s="89"/>
      <c r="K318" s="89"/>
      <c r="L318" s="89"/>
      <c r="M318" s="89"/>
    </row>
    <row r="319" spans="1:13" ht="15.75">
      <c r="A319" s="24"/>
      <c r="B319" s="24"/>
      <c r="C319" s="113" t="s">
        <v>38</v>
      </c>
      <c r="D319" s="113" t="s">
        <v>984</v>
      </c>
      <c r="E319" s="113" t="s">
        <v>984</v>
      </c>
      <c r="F319" s="113" t="s">
        <v>985</v>
      </c>
      <c r="G319" s="113" t="s">
        <v>986</v>
      </c>
      <c r="H319" s="113" t="s">
        <v>987</v>
      </c>
      <c r="I319" s="89"/>
      <c r="J319" s="89"/>
      <c r="K319" s="89"/>
      <c r="L319" s="89"/>
      <c r="M319" s="89"/>
    </row>
    <row r="320" spans="1:13" ht="15.75">
      <c r="A320" s="24"/>
      <c r="B320" s="24"/>
      <c r="C320" s="113" t="s">
        <v>38</v>
      </c>
      <c r="D320" s="113" t="s">
        <v>988</v>
      </c>
      <c r="E320" s="113" t="s">
        <v>988</v>
      </c>
      <c r="F320" s="113" t="s">
        <v>989</v>
      </c>
      <c r="G320" s="175" t="s">
        <v>990</v>
      </c>
      <c r="H320" s="175" t="s">
        <v>991</v>
      </c>
      <c r="I320" s="89"/>
      <c r="J320" s="89"/>
      <c r="K320" s="89"/>
      <c r="L320" s="89"/>
      <c r="M320" s="89"/>
    </row>
    <row r="321" spans="1:13" ht="15.75">
      <c r="A321" s="24"/>
      <c r="B321" s="24"/>
      <c r="C321" s="113" t="s">
        <v>38</v>
      </c>
      <c r="D321" s="113" t="s">
        <v>992</v>
      </c>
      <c r="E321" s="113" t="s">
        <v>992</v>
      </c>
      <c r="F321" s="113" t="s">
        <v>989</v>
      </c>
      <c r="G321" s="175" t="s">
        <v>990</v>
      </c>
      <c r="H321" s="175" t="s">
        <v>991</v>
      </c>
      <c r="I321" s="89"/>
      <c r="J321" s="89"/>
      <c r="K321" s="89"/>
      <c r="L321" s="89"/>
      <c r="M321" s="89"/>
    </row>
    <row r="322" spans="1:13" ht="15.75">
      <c r="A322" s="24"/>
      <c r="B322" s="24"/>
      <c r="C322" s="113" t="s">
        <v>38</v>
      </c>
      <c r="D322" s="113" t="s">
        <v>993</v>
      </c>
      <c r="E322" s="113" t="s">
        <v>993</v>
      </c>
      <c r="F322" s="113" t="s">
        <v>994</v>
      </c>
      <c r="G322" s="113" t="s">
        <v>995</v>
      </c>
      <c r="H322" s="113" t="s">
        <v>996</v>
      </c>
      <c r="I322" s="89"/>
      <c r="J322" s="89"/>
      <c r="K322" s="89"/>
      <c r="L322" s="89"/>
      <c r="M322" s="89"/>
    </row>
    <row r="323" spans="1:13" ht="15.75">
      <c r="A323" s="24"/>
      <c r="B323" s="24"/>
      <c r="C323" s="113" t="s">
        <v>38</v>
      </c>
      <c r="D323" s="113" t="s">
        <v>997</v>
      </c>
      <c r="E323" s="113" t="s">
        <v>997</v>
      </c>
      <c r="F323" s="113" t="s">
        <v>998</v>
      </c>
      <c r="G323" s="113" t="s">
        <v>999</v>
      </c>
      <c r="H323" s="113" t="s">
        <v>1000</v>
      </c>
      <c r="I323" s="89"/>
      <c r="J323" s="89"/>
      <c r="K323" s="89"/>
      <c r="L323" s="89"/>
      <c r="M323" s="89"/>
    </row>
    <row r="324" spans="1:13" ht="15.75">
      <c r="A324" s="24"/>
      <c r="B324" s="24"/>
      <c r="C324" s="113" t="s">
        <v>38</v>
      </c>
      <c r="D324" s="113" t="s">
        <v>1001</v>
      </c>
      <c r="E324" s="113" t="s">
        <v>1001</v>
      </c>
      <c r="F324" s="113" t="s">
        <v>1002</v>
      </c>
      <c r="G324" s="113" t="s">
        <v>1003</v>
      </c>
      <c r="H324" s="113" t="s">
        <v>1003</v>
      </c>
      <c r="I324" s="89"/>
      <c r="J324" s="89"/>
      <c r="K324" s="89"/>
      <c r="L324" s="89"/>
      <c r="M324" s="89"/>
    </row>
    <row r="325" spans="1:13" ht="15.75">
      <c r="A325" s="24"/>
      <c r="B325" s="24"/>
      <c r="C325" s="113" t="s">
        <v>38</v>
      </c>
      <c r="D325" s="113" t="s">
        <v>1004</v>
      </c>
      <c r="E325" s="113" t="s">
        <v>1004</v>
      </c>
      <c r="F325" s="113" t="s">
        <v>1005</v>
      </c>
      <c r="G325" s="113" t="s">
        <v>1006</v>
      </c>
      <c r="H325" s="113" t="s">
        <v>1007</v>
      </c>
      <c r="I325" s="89"/>
      <c r="J325" s="89"/>
      <c r="K325" s="89"/>
      <c r="L325" s="89"/>
      <c r="M325" s="89"/>
    </row>
    <row r="326" spans="1:13" ht="15.75">
      <c r="A326" s="24"/>
      <c r="B326" s="24"/>
      <c r="C326" s="113" t="s">
        <v>38</v>
      </c>
      <c r="D326" s="113" t="s">
        <v>1008</v>
      </c>
      <c r="E326" s="113" t="s">
        <v>1008</v>
      </c>
      <c r="F326" s="113" t="s">
        <v>1009</v>
      </c>
      <c r="G326" s="113" t="s">
        <v>1010</v>
      </c>
      <c r="H326" s="113" t="s">
        <v>1011</v>
      </c>
      <c r="I326" s="89"/>
      <c r="J326" s="89"/>
      <c r="K326" s="89"/>
      <c r="L326" s="89"/>
      <c r="M326" s="89"/>
    </row>
    <row r="327" spans="1:13" ht="15.75">
      <c r="A327" s="24"/>
      <c r="B327" s="24"/>
      <c r="C327" s="113" t="s">
        <v>38</v>
      </c>
      <c r="D327" s="113" t="s">
        <v>1012</v>
      </c>
      <c r="E327" s="113" t="s">
        <v>1012</v>
      </c>
      <c r="F327" s="113" t="s">
        <v>1013</v>
      </c>
      <c r="G327" s="113" t="s">
        <v>1014</v>
      </c>
      <c r="H327" s="113" t="s">
        <v>1015</v>
      </c>
      <c r="I327" s="89"/>
      <c r="J327" s="89"/>
      <c r="K327" s="89"/>
      <c r="L327" s="89"/>
      <c r="M327" s="89"/>
    </row>
    <row r="328" spans="1:13" ht="15.75">
      <c r="A328" s="24"/>
      <c r="B328" s="24"/>
      <c r="C328" s="113" t="s">
        <v>38</v>
      </c>
      <c r="D328" s="113" t="s">
        <v>1016</v>
      </c>
      <c r="E328" s="113" t="s">
        <v>1016</v>
      </c>
      <c r="F328" s="113" t="s">
        <v>1017</v>
      </c>
      <c r="G328" s="113" t="s">
        <v>1018</v>
      </c>
      <c r="H328" s="113" t="s">
        <v>1019</v>
      </c>
      <c r="I328" s="89"/>
      <c r="J328" s="89"/>
      <c r="K328" s="89"/>
      <c r="L328" s="89"/>
      <c r="M328" s="89"/>
    </row>
    <row r="329" spans="1:13" ht="15.75">
      <c r="A329" s="24"/>
      <c r="B329" s="116"/>
      <c r="C329" s="113" t="s">
        <v>38</v>
      </c>
      <c r="D329" s="113" t="s">
        <v>1020</v>
      </c>
      <c r="E329" s="113" t="s">
        <v>1020</v>
      </c>
      <c r="F329" s="175" t="s">
        <v>1021</v>
      </c>
      <c r="G329" s="175" t="s">
        <v>1022</v>
      </c>
      <c r="H329" s="175"/>
      <c r="I329" s="114" t="s">
        <v>38</v>
      </c>
      <c r="J329" s="90" t="s">
        <v>38</v>
      </c>
      <c r="K329" s="89"/>
      <c r="L329" s="89"/>
      <c r="M329" s="89"/>
    </row>
    <row r="330" spans="1:13" ht="15.75">
      <c r="A330" s="24"/>
      <c r="B330" s="24"/>
      <c r="C330" s="113" t="s">
        <v>38</v>
      </c>
      <c r="D330" s="113" t="s">
        <v>1023</v>
      </c>
      <c r="E330" s="113" t="s">
        <v>1023</v>
      </c>
      <c r="F330" s="113"/>
      <c r="G330" s="113"/>
      <c r="H330" s="113" t="s">
        <v>1024</v>
      </c>
      <c r="I330" s="89"/>
      <c r="J330" s="89"/>
      <c r="K330" s="89"/>
      <c r="L330" s="89"/>
      <c r="M330" s="89"/>
    </row>
    <row r="331" spans="1:13" ht="15.75">
      <c r="A331" s="24"/>
      <c r="B331" s="24"/>
      <c r="C331" s="113" t="s">
        <v>38</v>
      </c>
      <c r="D331" s="113" t="s">
        <v>1025</v>
      </c>
      <c r="E331" s="113" t="s">
        <v>1025</v>
      </c>
      <c r="F331" s="113"/>
      <c r="G331" s="113"/>
      <c r="H331" s="113" t="s">
        <v>1026</v>
      </c>
      <c r="I331" s="89"/>
      <c r="J331" s="89"/>
      <c r="K331" s="89"/>
      <c r="L331" s="89"/>
      <c r="M331" s="89"/>
    </row>
    <row r="332" spans="1:13" ht="15.75">
      <c r="A332" s="24"/>
      <c r="B332" s="24"/>
      <c r="C332" s="113" t="s">
        <v>38</v>
      </c>
      <c r="D332" s="113" t="s">
        <v>1027</v>
      </c>
      <c r="E332" s="113" t="s">
        <v>1027</v>
      </c>
      <c r="F332" s="113"/>
      <c r="G332" s="113"/>
      <c r="H332" s="113" t="s">
        <v>1028</v>
      </c>
      <c r="I332" s="89"/>
      <c r="J332" s="89"/>
      <c r="K332" s="89"/>
      <c r="L332" s="89"/>
      <c r="M332" s="89"/>
    </row>
    <row r="333" spans="1:13" ht="31.5">
      <c r="A333" s="24"/>
      <c r="B333" s="24"/>
      <c r="C333" s="113" t="s">
        <v>38</v>
      </c>
      <c r="D333" s="113" t="s">
        <v>1029</v>
      </c>
      <c r="E333" s="113" t="s">
        <v>1029</v>
      </c>
      <c r="F333" s="113"/>
      <c r="G333" s="113"/>
      <c r="H333" s="113" t="s">
        <v>1030</v>
      </c>
      <c r="I333" s="89"/>
      <c r="J333" s="89"/>
      <c r="K333" s="89"/>
      <c r="L333" s="89"/>
      <c r="M333" s="89"/>
    </row>
    <row r="334" spans="1:13" ht="31.5">
      <c r="A334" s="24"/>
      <c r="B334" s="24"/>
      <c r="C334" s="113" t="s">
        <v>38</v>
      </c>
      <c r="D334" s="113" t="s">
        <v>1031</v>
      </c>
      <c r="E334" s="113" t="s">
        <v>1031</v>
      </c>
      <c r="F334" s="113" t="s">
        <v>1032</v>
      </c>
      <c r="G334" s="113"/>
      <c r="H334" s="113" t="s">
        <v>1033</v>
      </c>
      <c r="I334" s="89"/>
      <c r="J334" s="89"/>
      <c r="K334" s="89"/>
      <c r="L334" s="89"/>
      <c r="M334" s="89"/>
    </row>
    <row r="335" spans="1:13" ht="15.75">
      <c r="A335" s="24"/>
      <c r="B335" s="24"/>
      <c r="C335" s="113" t="s">
        <v>38</v>
      </c>
      <c r="D335" s="113" t="s">
        <v>1034</v>
      </c>
      <c r="E335" s="113" t="s">
        <v>1034</v>
      </c>
      <c r="F335" s="113" t="s">
        <v>1035</v>
      </c>
      <c r="G335" s="113"/>
      <c r="H335" s="113" t="s">
        <v>1036</v>
      </c>
      <c r="I335" s="89"/>
      <c r="J335" s="89"/>
      <c r="K335" s="89"/>
      <c r="L335" s="89"/>
      <c r="M335" s="89"/>
    </row>
    <row r="336" spans="1:13" ht="15.75">
      <c r="A336" s="24"/>
      <c r="B336" s="24"/>
      <c r="C336" s="113" t="s">
        <v>38</v>
      </c>
      <c r="D336" s="113" t="s">
        <v>1037</v>
      </c>
      <c r="E336" s="113" t="s">
        <v>1037</v>
      </c>
      <c r="F336" s="113" t="s">
        <v>1038</v>
      </c>
      <c r="G336" s="113"/>
      <c r="H336" s="113" t="s">
        <v>1039</v>
      </c>
      <c r="I336" s="89"/>
      <c r="J336" s="89"/>
      <c r="K336" s="89"/>
      <c r="L336" s="89"/>
      <c r="M336" s="89"/>
    </row>
    <row r="337" spans="1:13" ht="15.75">
      <c r="A337" s="24"/>
      <c r="B337" s="24"/>
      <c r="C337" s="113" t="s">
        <v>38</v>
      </c>
      <c r="D337" s="113" t="s">
        <v>1040</v>
      </c>
      <c r="E337" s="113" t="s">
        <v>1040</v>
      </c>
      <c r="F337" s="113" t="s">
        <v>1041</v>
      </c>
      <c r="G337" s="113"/>
      <c r="H337" s="113"/>
      <c r="I337" s="89"/>
      <c r="J337" s="89"/>
      <c r="K337" s="89"/>
      <c r="L337" s="89"/>
      <c r="M337" s="89"/>
    </row>
    <row r="338" spans="1:13" ht="15.75">
      <c r="A338" s="24"/>
      <c r="B338" s="24"/>
      <c r="C338" s="113" t="s">
        <v>38</v>
      </c>
      <c r="D338" s="113" t="s">
        <v>1042</v>
      </c>
      <c r="E338" s="113" t="s">
        <v>1042</v>
      </c>
      <c r="F338" s="113" t="s">
        <v>1043</v>
      </c>
      <c r="G338" s="113"/>
      <c r="H338" s="113" t="s">
        <v>1044</v>
      </c>
      <c r="I338" s="89"/>
      <c r="J338" s="89"/>
      <c r="K338" s="89"/>
      <c r="L338" s="89"/>
      <c r="M338" s="89"/>
    </row>
    <row r="339" spans="1:13" ht="15.75">
      <c r="A339" s="24"/>
      <c r="B339" s="24"/>
      <c r="C339" s="122"/>
      <c r="D339" s="113" t="s">
        <v>1045</v>
      </c>
      <c r="E339" s="113" t="s">
        <v>1045</v>
      </c>
      <c r="F339" s="113" t="s">
        <v>1046</v>
      </c>
      <c r="G339" s="113" t="s">
        <v>406</v>
      </c>
      <c r="H339" s="113"/>
      <c r="I339" s="96"/>
      <c r="J339" s="96"/>
      <c r="K339" s="96"/>
      <c r="L339" s="96"/>
      <c r="M339" s="96"/>
    </row>
    <row r="340" spans="1:13" ht="31.5">
      <c r="A340" s="24"/>
      <c r="B340" s="24"/>
      <c r="C340" s="122"/>
      <c r="D340" s="113" t="s">
        <v>1047</v>
      </c>
      <c r="E340" s="113" t="s">
        <v>1047</v>
      </c>
      <c r="F340" s="113" t="s">
        <v>1047</v>
      </c>
      <c r="G340" s="175" t="s">
        <v>1036</v>
      </c>
      <c r="H340" s="122"/>
      <c r="I340" s="96"/>
      <c r="J340" s="96"/>
      <c r="K340" s="96"/>
      <c r="L340" s="96"/>
      <c r="M340" s="96"/>
    </row>
    <row r="341" spans="1:13" ht="15.75">
      <c r="A341" s="28" t="s">
        <v>181</v>
      </c>
      <c r="B341" s="28" t="str">
        <f>VLOOKUP(A341,ProcessDefinitionsTab,2, FALSE)</f>
        <v>Credential Issuance</v>
      </c>
      <c r="C341" s="390"/>
      <c r="D341" s="381"/>
      <c r="E341" s="381"/>
      <c r="F341" s="381"/>
      <c r="G341" s="381"/>
      <c r="H341" s="381"/>
      <c r="I341" s="381"/>
      <c r="J341" s="381"/>
      <c r="K341" s="381"/>
      <c r="L341" s="381"/>
      <c r="M341" s="382"/>
    </row>
    <row r="342" spans="1:13" ht="47.25">
      <c r="A342" s="24"/>
      <c r="B342" s="29" t="str">
        <f>VLOOKUP(A341,ProcessDefinitionsTab,3,FALSE)</f>
        <v>Credential Issuance is the process of creating a Credential from a set of Claims and assigning the Credential to a Holder.</v>
      </c>
      <c r="C342" s="87"/>
      <c r="D342" s="87"/>
      <c r="E342" s="87"/>
      <c r="F342" s="87"/>
      <c r="G342" s="87"/>
      <c r="H342" s="88"/>
      <c r="I342" s="89"/>
      <c r="J342" s="89"/>
      <c r="K342" s="89"/>
      <c r="L342" s="89"/>
      <c r="M342" s="89"/>
    </row>
    <row r="343" spans="1:13" ht="31.5">
      <c r="A343" s="24"/>
      <c r="B343" s="16" t="s">
        <v>1048</v>
      </c>
      <c r="C343" s="87"/>
      <c r="D343" s="87"/>
      <c r="E343" s="87"/>
      <c r="F343" s="87"/>
      <c r="G343" s="87"/>
      <c r="H343" s="87"/>
      <c r="I343" s="89"/>
      <c r="J343" s="89"/>
      <c r="K343" s="89"/>
      <c r="L343" s="89"/>
      <c r="M343" s="89"/>
    </row>
    <row r="344" spans="1:13" ht="31.5">
      <c r="A344" s="24"/>
      <c r="B344" s="92" t="s">
        <v>1049</v>
      </c>
      <c r="C344" s="87"/>
      <c r="D344" s="87"/>
      <c r="E344" s="87"/>
      <c r="F344" s="87"/>
      <c r="G344" s="87"/>
      <c r="H344" s="87"/>
      <c r="I344" s="89"/>
      <c r="J344" s="89"/>
      <c r="K344" s="89"/>
      <c r="L344" s="89"/>
      <c r="M344" s="89"/>
    </row>
    <row r="345" spans="1:13" ht="31.5">
      <c r="A345" s="24"/>
      <c r="B345" s="34"/>
      <c r="C345" s="128" t="s">
        <v>1050</v>
      </c>
      <c r="D345" s="113" t="s">
        <v>1051</v>
      </c>
      <c r="E345" s="113" t="s">
        <v>1051</v>
      </c>
      <c r="F345" s="113" t="s">
        <v>1052</v>
      </c>
      <c r="G345" s="113"/>
      <c r="H345" s="113"/>
      <c r="I345" s="114" t="s">
        <v>952</v>
      </c>
      <c r="J345" s="120" t="s">
        <v>1053</v>
      </c>
      <c r="K345" s="89"/>
      <c r="L345" s="89"/>
      <c r="M345" s="89"/>
    </row>
    <row r="346" spans="1:13" ht="31.5">
      <c r="A346" s="24"/>
      <c r="B346" s="34"/>
      <c r="C346" s="128" t="s">
        <v>1054</v>
      </c>
      <c r="D346" s="113" t="s">
        <v>1055</v>
      </c>
      <c r="E346" s="113" t="s">
        <v>1055</v>
      </c>
      <c r="F346" s="113" t="s">
        <v>1056</v>
      </c>
      <c r="G346" s="113"/>
      <c r="H346" s="113"/>
      <c r="I346" s="114" t="s">
        <v>952</v>
      </c>
      <c r="J346" s="120" t="s">
        <v>1057</v>
      </c>
      <c r="K346" s="89"/>
      <c r="L346" s="89"/>
      <c r="M346" s="89"/>
    </row>
    <row r="347" spans="1:13" ht="31.5">
      <c r="A347" s="24"/>
      <c r="B347" s="150"/>
      <c r="C347" s="128" t="s">
        <v>1058</v>
      </c>
      <c r="D347" s="113"/>
      <c r="E347" s="113"/>
      <c r="F347" s="113"/>
      <c r="G347" s="113"/>
      <c r="H347" s="113"/>
      <c r="I347" s="114" t="s">
        <v>952</v>
      </c>
      <c r="J347" s="120" t="s">
        <v>1059</v>
      </c>
      <c r="K347" s="89"/>
      <c r="L347" s="89"/>
      <c r="M347" s="89"/>
    </row>
    <row r="348" spans="1:13" ht="31.5">
      <c r="A348" s="24"/>
      <c r="B348" s="150"/>
      <c r="C348" s="128" t="s">
        <v>1060</v>
      </c>
      <c r="D348" s="113"/>
      <c r="E348" s="113"/>
      <c r="F348" s="113"/>
      <c r="G348" s="113"/>
      <c r="H348" s="113"/>
      <c r="I348" s="114" t="s">
        <v>923</v>
      </c>
      <c r="J348" s="120" t="s">
        <v>1061</v>
      </c>
      <c r="K348" s="89"/>
      <c r="L348" s="89"/>
      <c r="M348" s="89"/>
    </row>
    <row r="349" spans="1:13" ht="31.5">
      <c r="A349" s="24"/>
      <c r="B349" s="150"/>
      <c r="C349" s="128" t="s">
        <v>1062</v>
      </c>
      <c r="D349" s="113"/>
      <c r="E349" s="113"/>
      <c r="F349" s="113"/>
      <c r="G349" s="113"/>
      <c r="H349" s="113"/>
      <c r="I349" s="114" t="s">
        <v>929</v>
      </c>
      <c r="J349" s="120" t="s">
        <v>1063</v>
      </c>
      <c r="K349" s="89"/>
      <c r="L349" s="89"/>
      <c r="M349" s="89"/>
    </row>
    <row r="350" spans="1:13" ht="31.5">
      <c r="A350" s="24"/>
      <c r="B350" s="150"/>
      <c r="C350" s="128" t="s">
        <v>1064</v>
      </c>
      <c r="D350" s="113"/>
      <c r="E350" s="113"/>
      <c r="F350" s="113"/>
      <c r="G350" s="113"/>
      <c r="H350" s="113"/>
      <c r="I350" s="114" t="s">
        <v>952</v>
      </c>
      <c r="J350" s="120" t="s">
        <v>1065</v>
      </c>
      <c r="K350" s="89"/>
      <c r="L350" s="89"/>
      <c r="M350" s="89"/>
    </row>
    <row r="351" spans="1:13" ht="31.5">
      <c r="A351" s="24"/>
      <c r="B351" s="34"/>
      <c r="C351" s="128" t="s">
        <v>1066</v>
      </c>
      <c r="D351" s="113" t="s">
        <v>1067</v>
      </c>
      <c r="E351" s="113" t="s">
        <v>1067</v>
      </c>
      <c r="F351" s="113" t="s">
        <v>1068</v>
      </c>
      <c r="G351" s="113"/>
      <c r="H351" s="113"/>
      <c r="I351" s="114" t="s">
        <v>952</v>
      </c>
      <c r="J351" s="120" t="s">
        <v>1069</v>
      </c>
      <c r="K351" s="89"/>
      <c r="L351" s="89"/>
      <c r="M351" s="89"/>
    </row>
    <row r="352" spans="1:13" ht="15.75">
      <c r="A352" s="34"/>
      <c r="B352" s="121" t="s">
        <v>38</v>
      </c>
      <c r="C352" s="391" t="s">
        <v>395</v>
      </c>
      <c r="D352" s="381"/>
      <c r="E352" s="381"/>
      <c r="F352" s="381"/>
      <c r="G352" s="381"/>
      <c r="H352" s="381"/>
      <c r="I352" s="381"/>
      <c r="J352" s="381"/>
      <c r="K352" s="381"/>
      <c r="L352" s="381"/>
      <c r="M352" s="382"/>
    </row>
    <row r="353" spans="1:13" ht="15.75">
      <c r="A353" s="24"/>
      <c r="B353" s="34"/>
      <c r="C353" s="113" t="s">
        <v>38</v>
      </c>
      <c r="D353" s="113" t="s">
        <v>1070</v>
      </c>
      <c r="E353" s="113" t="s">
        <v>1070</v>
      </c>
      <c r="F353" s="113" t="s">
        <v>1071</v>
      </c>
      <c r="G353" s="113"/>
      <c r="H353" s="113"/>
      <c r="I353" s="89"/>
      <c r="J353" s="89"/>
      <c r="K353" s="89"/>
      <c r="L353" s="89"/>
      <c r="M353" s="89"/>
    </row>
    <row r="354" spans="1:13" ht="15.75">
      <c r="A354" s="24"/>
      <c r="B354" s="116"/>
      <c r="C354" s="113" t="s">
        <v>38</v>
      </c>
      <c r="D354" s="113" t="s">
        <v>1072</v>
      </c>
      <c r="E354" s="113" t="s">
        <v>1072</v>
      </c>
      <c r="F354" s="175" t="s">
        <v>1073</v>
      </c>
      <c r="G354" s="175" t="s">
        <v>1074</v>
      </c>
      <c r="H354" s="175"/>
      <c r="I354" s="89"/>
      <c r="J354" s="89"/>
      <c r="K354" s="89"/>
      <c r="L354" s="89"/>
      <c r="M354" s="89"/>
    </row>
    <row r="355" spans="1:13" ht="15.75">
      <c r="A355" s="24"/>
      <c r="B355" s="34"/>
      <c r="C355" s="113" t="s">
        <v>38</v>
      </c>
      <c r="D355" s="113" t="s">
        <v>1075</v>
      </c>
      <c r="E355" s="113" t="s">
        <v>1075</v>
      </c>
      <c r="F355" s="113" t="s">
        <v>1076</v>
      </c>
      <c r="G355" s="113"/>
      <c r="H355" s="113"/>
      <c r="I355" s="114" t="s">
        <v>38</v>
      </c>
      <c r="J355" s="89" t="s">
        <v>38</v>
      </c>
      <c r="K355" s="89" t="s">
        <v>38</v>
      </c>
      <c r="L355" s="89"/>
      <c r="M355" s="89" t="s">
        <v>38</v>
      </c>
    </row>
    <row r="356" spans="1:13" ht="15.75">
      <c r="A356" s="24"/>
      <c r="B356" s="34"/>
      <c r="C356" s="113" t="s">
        <v>38</v>
      </c>
      <c r="D356" s="113" t="s">
        <v>1077</v>
      </c>
      <c r="E356" s="113" t="s">
        <v>1077</v>
      </c>
      <c r="F356" s="113" t="s">
        <v>1078</v>
      </c>
      <c r="G356" s="113"/>
      <c r="H356" s="113"/>
      <c r="I356" s="114" t="s">
        <v>38</v>
      </c>
      <c r="J356" s="89" t="s">
        <v>38</v>
      </c>
      <c r="K356" s="89" t="s">
        <v>38</v>
      </c>
      <c r="L356" s="89"/>
      <c r="M356" s="89" t="s">
        <v>38</v>
      </c>
    </row>
    <row r="357" spans="1:13" ht="15.75">
      <c r="A357" s="28" t="s">
        <v>186</v>
      </c>
      <c r="B357" s="28" t="str">
        <f>VLOOKUP(A357,ProcessDefinitionsTab,2, FALSE)</f>
        <v>Credential Authenticator Binding</v>
      </c>
      <c r="C357" s="390"/>
      <c r="D357" s="381"/>
      <c r="E357" s="381"/>
      <c r="F357" s="381"/>
      <c r="G357" s="381"/>
      <c r="H357" s="381"/>
      <c r="I357" s="381"/>
      <c r="J357" s="381"/>
      <c r="K357" s="381"/>
      <c r="L357" s="381"/>
      <c r="M357" s="382"/>
    </row>
    <row r="358" spans="1:13" ht="157.5">
      <c r="A358" s="24"/>
      <c r="B358" s="29" t="str">
        <f>VLOOKUP(A357,ProcessDefinitionsTab,3,FALSE)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58" s="87"/>
      <c r="D358" s="87"/>
      <c r="E358" s="87"/>
      <c r="F358" s="87"/>
      <c r="G358" s="87"/>
      <c r="H358" s="87"/>
      <c r="I358" s="89"/>
      <c r="J358" s="89"/>
      <c r="K358" s="89"/>
      <c r="L358" s="89"/>
      <c r="M358" s="89"/>
    </row>
    <row r="359" spans="1:13" ht="31.5">
      <c r="A359" s="24"/>
      <c r="B359" s="16" t="s">
        <v>1079</v>
      </c>
      <c r="C359" s="87"/>
      <c r="D359" s="87"/>
      <c r="E359" s="87"/>
      <c r="F359" s="87"/>
      <c r="G359" s="87"/>
      <c r="H359" s="87"/>
      <c r="I359" s="89"/>
      <c r="J359" s="89"/>
      <c r="K359" s="89"/>
      <c r="L359" s="89"/>
      <c r="M359" s="89"/>
    </row>
    <row r="360" spans="1:13" ht="47.25">
      <c r="A360" s="24"/>
      <c r="B360" s="92" t="s">
        <v>1080</v>
      </c>
      <c r="C360" s="87"/>
      <c r="D360" s="87"/>
      <c r="E360" s="87"/>
      <c r="F360" s="87"/>
      <c r="G360" s="87"/>
      <c r="H360" s="87"/>
      <c r="I360" s="89"/>
      <c r="J360" s="89"/>
      <c r="K360" s="89"/>
      <c r="L360" s="89"/>
      <c r="M360" s="89"/>
    </row>
    <row r="361" spans="1:13" ht="31.5">
      <c r="A361" s="24"/>
      <c r="B361" s="34"/>
      <c r="C361" s="128" t="s">
        <v>1081</v>
      </c>
      <c r="D361" s="113" t="s">
        <v>1082</v>
      </c>
      <c r="E361" s="113" t="s">
        <v>1082</v>
      </c>
      <c r="F361" s="113" t="s">
        <v>1083</v>
      </c>
      <c r="G361" s="113" t="s">
        <v>1084</v>
      </c>
      <c r="H361" s="113" t="s">
        <v>1085</v>
      </c>
      <c r="I361" s="114" t="s">
        <v>952</v>
      </c>
      <c r="J361" s="120" t="s">
        <v>1086</v>
      </c>
      <c r="K361" s="89"/>
      <c r="L361" s="89"/>
      <c r="M361" s="89"/>
    </row>
    <row r="362" spans="1:13" ht="47.25" customHeight="1">
      <c r="A362" s="24"/>
      <c r="B362" s="116"/>
      <c r="C362" s="128" t="s">
        <v>1087</v>
      </c>
      <c r="D362" s="113" t="s">
        <v>1088</v>
      </c>
      <c r="E362" s="113" t="s">
        <v>1088</v>
      </c>
      <c r="F362" s="175" t="s">
        <v>1089</v>
      </c>
      <c r="G362" s="175" t="s">
        <v>1090</v>
      </c>
      <c r="H362" s="175"/>
      <c r="I362" s="114" t="s">
        <v>952</v>
      </c>
      <c r="J362" s="105" t="s">
        <v>1091</v>
      </c>
      <c r="K362" s="91"/>
      <c r="L362" s="89"/>
      <c r="M362" s="89"/>
    </row>
    <row r="363" spans="1:13" ht="31.5">
      <c r="A363" s="24"/>
      <c r="B363" s="24"/>
      <c r="C363" s="128" t="s">
        <v>1092</v>
      </c>
      <c r="D363" s="113" t="s">
        <v>1093</v>
      </c>
      <c r="E363" s="113" t="s">
        <v>1093</v>
      </c>
      <c r="F363" s="113"/>
      <c r="G363" s="113"/>
      <c r="H363" s="113" t="s">
        <v>1094</v>
      </c>
      <c r="I363" s="114" t="s">
        <v>952</v>
      </c>
      <c r="J363" s="120" t="s">
        <v>1095</v>
      </c>
      <c r="K363" s="89"/>
      <c r="L363" s="89"/>
      <c r="M363" s="89"/>
    </row>
    <row r="364" spans="1:13" ht="48" customHeight="1">
      <c r="A364" s="176"/>
      <c r="B364" s="125"/>
      <c r="C364" s="128" t="s">
        <v>1096</v>
      </c>
      <c r="D364" s="113" t="s">
        <v>1097</v>
      </c>
      <c r="E364" s="113" t="s">
        <v>1097</v>
      </c>
      <c r="F364" s="87" t="s">
        <v>1098</v>
      </c>
      <c r="G364" s="87"/>
      <c r="H364" s="125"/>
      <c r="I364" s="114" t="s">
        <v>923</v>
      </c>
      <c r="J364" s="90" t="s">
        <v>1099</v>
      </c>
      <c r="K364" s="89"/>
      <c r="L364" s="89"/>
      <c r="M364" s="89"/>
    </row>
    <row r="365" spans="1:13" ht="48.75" customHeight="1">
      <c r="A365" s="24"/>
      <c r="B365" s="116"/>
      <c r="C365" s="128" t="s">
        <v>1100</v>
      </c>
      <c r="D365" s="113" t="s">
        <v>1101</v>
      </c>
      <c r="E365" s="113" t="s">
        <v>1101</v>
      </c>
      <c r="F365" s="113" t="s">
        <v>1101</v>
      </c>
      <c r="G365" s="175" t="s">
        <v>1102</v>
      </c>
      <c r="H365" s="175"/>
      <c r="I365" s="114" t="s">
        <v>929</v>
      </c>
      <c r="J365" s="90" t="s">
        <v>1103</v>
      </c>
      <c r="K365" s="89"/>
      <c r="L365" s="89"/>
      <c r="M365" s="89"/>
    </row>
    <row r="366" spans="1:13" ht="15.75">
      <c r="A366" s="34"/>
      <c r="B366" s="121" t="s">
        <v>38</v>
      </c>
      <c r="C366" s="391" t="s">
        <v>395</v>
      </c>
      <c r="D366" s="381"/>
      <c r="E366" s="381"/>
      <c r="F366" s="381"/>
      <c r="G366" s="381"/>
      <c r="H366" s="381"/>
      <c r="I366" s="381"/>
      <c r="J366" s="381"/>
      <c r="K366" s="381"/>
      <c r="L366" s="381"/>
      <c r="M366" s="382"/>
    </row>
    <row r="367" spans="1:13" ht="15.75">
      <c r="A367" s="24"/>
      <c r="B367" s="116"/>
      <c r="C367" s="113" t="s">
        <v>38</v>
      </c>
      <c r="D367" s="113" t="s">
        <v>1104</v>
      </c>
      <c r="E367" s="113" t="s">
        <v>1104</v>
      </c>
      <c r="F367" s="175" t="s">
        <v>1105</v>
      </c>
      <c r="G367" s="175" t="s">
        <v>1036</v>
      </c>
      <c r="H367" s="175"/>
      <c r="I367" s="89"/>
      <c r="J367" s="177" t="s">
        <v>38</v>
      </c>
      <c r="K367" s="89"/>
      <c r="L367" s="89"/>
      <c r="M367" s="89"/>
    </row>
    <row r="368" spans="1:13" ht="15.75">
      <c r="A368" s="24"/>
      <c r="B368" s="24"/>
      <c r="C368" s="113" t="s">
        <v>38</v>
      </c>
      <c r="D368" s="113" t="s">
        <v>1106</v>
      </c>
      <c r="E368" s="113" t="s">
        <v>1106</v>
      </c>
      <c r="F368" s="113" t="s">
        <v>1107</v>
      </c>
      <c r="G368" s="113" t="s">
        <v>1108</v>
      </c>
      <c r="H368" s="113"/>
      <c r="I368" s="89"/>
      <c r="J368" s="89"/>
      <c r="K368" s="89"/>
      <c r="L368" s="89"/>
      <c r="M368" s="89"/>
    </row>
    <row r="369" spans="1:13" ht="15.75">
      <c r="A369" s="24"/>
      <c r="B369" s="24"/>
      <c r="C369" s="113" t="s">
        <v>38</v>
      </c>
      <c r="D369" s="113" t="s">
        <v>1109</v>
      </c>
      <c r="E369" s="113" t="s">
        <v>1109</v>
      </c>
      <c r="F369" s="113" t="s">
        <v>1110</v>
      </c>
      <c r="G369" s="113" t="s">
        <v>1111</v>
      </c>
      <c r="H369" s="113"/>
      <c r="I369" s="89"/>
      <c r="J369" s="89"/>
      <c r="K369" s="89"/>
      <c r="L369" s="89"/>
      <c r="M369" s="89"/>
    </row>
    <row r="370" spans="1:13" ht="15.75">
      <c r="A370" s="24"/>
      <c r="B370" s="34"/>
      <c r="C370" s="113" t="s">
        <v>38</v>
      </c>
      <c r="D370" s="113" t="s">
        <v>1112</v>
      </c>
      <c r="E370" s="113" t="s">
        <v>1112</v>
      </c>
      <c r="F370" s="113" t="s">
        <v>1113</v>
      </c>
      <c r="G370" s="113" t="s">
        <v>1114</v>
      </c>
      <c r="H370" s="113" t="s">
        <v>1115</v>
      </c>
      <c r="I370" s="89"/>
      <c r="J370" s="89"/>
      <c r="K370" s="89"/>
      <c r="L370" s="89"/>
      <c r="M370" s="89"/>
    </row>
    <row r="371" spans="1:13" ht="15.75">
      <c r="A371" s="24"/>
      <c r="B371" s="116"/>
      <c r="C371" s="113" t="s">
        <v>38</v>
      </c>
      <c r="D371" s="113" t="s">
        <v>1116</v>
      </c>
      <c r="E371" s="113" t="s">
        <v>1116</v>
      </c>
      <c r="F371" s="175" t="s">
        <v>1117</v>
      </c>
      <c r="G371" s="175" t="s">
        <v>1118</v>
      </c>
      <c r="H371" s="175"/>
      <c r="I371" s="89"/>
      <c r="J371" s="177" t="s">
        <v>38</v>
      </c>
      <c r="K371" s="89"/>
      <c r="L371" s="89"/>
      <c r="M371" s="89"/>
    </row>
    <row r="372" spans="1:13" ht="15.75">
      <c r="A372" s="24"/>
      <c r="B372" s="116"/>
      <c r="C372" s="113" t="s">
        <v>38</v>
      </c>
      <c r="D372" s="113" t="s">
        <v>1119</v>
      </c>
      <c r="E372" s="113" t="s">
        <v>1119</v>
      </c>
      <c r="F372" s="113" t="s">
        <v>1120</v>
      </c>
      <c r="G372" s="113" t="s">
        <v>1121</v>
      </c>
      <c r="H372" s="125"/>
      <c r="I372" s="89"/>
      <c r="J372" s="89"/>
      <c r="K372" s="89"/>
      <c r="L372" s="89"/>
      <c r="M372" s="89"/>
    </row>
    <row r="373" spans="1:13" ht="15.75">
      <c r="A373" s="24"/>
      <c r="B373" s="116"/>
      <c r="C373" s="113" t="s">
        <v>38</v>
      </c>
      <c r="D373" s="113" t="s">
        <v>1122</v>
      </c>
      <c r="E373" s="113" t="s">
        <v>1122</v>
      </c>
      <c r="F373" s="175" t="s">
        <v>1123</v>
      </c>
      <c r="G373" s="175" t="s">
        <v>1124</v>
      </c>
      <c r="H373" s="175"/>
      <c r="I373" s="89"/>
      <c r="J373" s="89"/>
      <c r="K373" s="89"/>
      <c r="L373" s="89"/>
      <c r="M373" s="89"/>
    </row>
    <row r="374" spans="1:13" ht="15.75">
      <c r="A374" s="24"/>
      <c r="B374" s="116"/>
      <c r="C374" s="113" t="s">
        <v>38</v>
      </c>
      <c r="D374" s="113" t="s">
        <v>1125</v>
      </c>
      <c r="E374" s="113" t="s">
        <v>1125</v>
      </c>
      <c r="F374" s="175" t="s">
        <v>1126</v>
      </c>
      <c r="G374" s="175"/>
      <c r="H374" s="175"/>
      <c r="I374" s="89"/>
      <c r="J374" s="89"/>
      <c r="K374" s="89"/>
      <c r="L374" s="89"/>
      <c r="M374" s="89"/>
    </row>
    <row r="375" spans="1:13" ht="15.75">
      <c r="A375" s="24"/>
      <c r="B375" s="24"/>
      <c r="C375" s="113" t="s">
        <v>38</v>
      </c>
      <c r="D375" s="113" t="s">
        <v>1127</v>
      </c>
      <c r="E375" s="113" t="s">
        <v>1127</v>
      </c>
      <c r="F375" s="113" t="s">
        <v>1128</v>
      </c>
      <c r="G375" s="113"/>
      <c r="H375" s="113"/>
      <c r="I375" s="89"/>
      <c r="J375" s="89"/>
      <c r="K375" s="89"/>
      <c r="L375" s="89"/>
      <c r="M375" s="89"/>
    </row>
    <row r="376" spans="1:13" ht="15.75">
      <c r="A376" s="176"/>
      <c r="B376" s="125"/>
      <c r="C376" s="113" t="s">
        <v>38</v>
      </c>
      <c r="D376" s="113" t="s">
        <v>1129</v>
      </c>
      <c r="E376" s="113" t="s">
        <v>1129</v>
      </c>
      <c r="F376" s="87" t="s">
        <v>1130</v>
      </c>
      <c r="G376" s="87"/>
      <c r="H376" s="125"/>
      <c r="I376" s="89"/>
      <c r="J376" s="89"/>
      <c r="K376" s="89"/>
      <c r="L376" s="89"/>
      <c r="M376" s="89"/>
    </row>
    <row r="377" spans="1:13" ht="15.75">
      <c r="A377" s="176"/>
      <c r="B377" s="125"/>
      <c r="C377" s="113" t="s">
        <v>38</v>
      </c>
      <c r="D377" s="113" t="s">
        <v>1131</v>
      </c>
      <c r="E377" s="113" t="s">
        <v>1131</v>
      </c>
      <c r="F377" s="87" t="s">
        <v>1132</v>
      </c>
      <c r="G377" s="87"/>
      <c r="H377" s="125"/>
      <c r="I377" s="89"/>
      <c r="J377" s="89"/>
      <c r="K377" s="89"/>
      <c r="L377" s="89"/>
      <c r="M377" s="89"/>
    </row>
    <row r="378" spans="1:13" ht="15.75">
      <c r="A378" s="176"/>
      <c r="B378" s="125"/>
      <c r="C378" s="113" t="s">
        <v>38</v>
      </c>
      <c r="D378" s="113" t="s">
        <v>1133</v>
      </c>
      <c r="E378" s="113" t="s">
        <v>1133</v>
      </c>
      <c r="F378" s="87" t="s">
        <v>1134</v>
      </c>
      <c r="G378" s="87" t="s">
        <v>1135</v>
      </c>
      <c r="H378" s="125"/>
      <c r="I378" s="89"/>
      <c r="J378" s="89"/>
      <c r="K378" s="89"/>
      <c r="L378" s="89"/>
      <c r="M378" s="89"/>
    </row>
    <row r="379" spans="1:13" ht="15.75">
      <c r="A379" s="176"/>
      <c r="B379" s="125"/>
      <c r="C379" s="113" t="s">
        <v>38</v>
      </c>
      <c r="D379" s="113" t="s">
        <v>1136</v>
      </c>
      <c r="E379" s="113" t="s">
        <v>1136</v>
      </c>
      <c r="F379" s="87" t="s">
        <v>1137</v>
      </c>
      <c r="G379" s="87" t="s">
        <v>1138</v>
      </c>
      <c r="H379" s="113" t="s">
        <v>1114</v>
      </c>
      <c r="I379" s="89"/>
      <c r="J379" s="89"/>
      <c r="K379" s="89"/>
      <c r="L379" s="89"/>
      <c r="M379" s="89"/>
    </row>
    <row r="380" spans="1:13" ht="15.75">
      <c r="A380" s="176"/>
      <c r="B380" s="125"/>
      <c r="C380" s="113" t="s">
        <v>38</v>
      </c>
      <c r="D380" s="113" t="s">
        <v>1139</v>
      </c>
      <c r="E380" s="113" t="s">
        <v>1139</v>
      </c>
      <c r="F380" s="87" t="s">
        <v>1140</v>
      </c>
      <c r="G380" s="87" t="s">
        <v>1141</v>
      </c>
      <c r="H380" s="125"/>
      <c r="I380" s="89"/>
      <c r="J380" s="89"/>
      <c r="K380" s="89"/>
      <c r="L380" s="89"/>
      <c r="M380" s="89"/>
    </row>
    <row r="381" spans="1:13" ht="31.5">
      <c r="A381" s="176"/>
      <c r="B381" s="125"/>
      <c r="C381" s="113" t="s">
        <v>38</v>
      </c>
      <c r="D381" s="113" t="s">
        <v>1142</v>
      </c>
      <c r="E381" s="113" t="s">
        <v>1142</v>
      </c>
      <c r="F381" s="87" t="s">
        <v>1143</v>
      </c>
      <c r="G381" s="87" t="s">
        <v>1144</v>
      </c>
      <c r="H381" s="125"/>
      <c r="I381" s="89"/>
      <c r="J381" s="89"/>
      <c r="K381" s="89"/>
      <c r="L381" s="89"/>
      <c r="M381" s="89"/>
    </row>
    <row r="382" spans="1:13" ht="31.5">
      <c r="A382" s="24"/>
      <c r="B382" s="34"/>
      <c r="C382" s="113" t="s">
        <v>38</v>
      </c>
      <c r="D382" s="113" t="s">
        <v>1145</v>
      </c>
      <c r="E382" s="113" t="s">
        <v>1145</v>
      </c>
      <c r="F382" s="113" t="s">
        <v>1146</v>
      </c>
      <c r="G382" s="113" t="s">
        <v>1147</v>
      </c>
      <c r="H382" s="125"/>
      <c r="I382" s="89"/>
      <c r="J382" s="89"/>
      <c r="K382" s="89"/>
      <c r="L382" s="89"/>
      <c r="M382" s="89"/>
    </row>
    <row r="383" spans="1:13" ht="31.5">
      <c r="A383" s="24"/>
      <c r="B383" s="34"/>
      <c r="C383" s="113" t="s">
        <v>38</v>
      </c>
      <c r="D383" s="113" t="s">
        <v>1148</v>
      </c>
      <c r="E383" s="113" t="s">
        <v>1148</v>
      </c>
      <c r="F383" s="113" t="s">
        <v>1149</v>
      </c>
      <c r="G383" s="113" t="s">
        <v>1150</v>
      </c>
      <c r="H383" s="113"/>
      <c r="I383" s="89"/>
      <c r="J383" s="89"/>
      <c r="K383" s="89"/>
      <c r="L383" s="89"/>
      <c r="M383" s="89"/>
    </row>
    <row r="384" spans="1:13" ht="15.75">
      <c r="A384" s="24"/>
      <c r="B384" s="34"/>
      <c r="C384" s="113" t="s">
        <v>38</v>
      </c>
      <c r="D384" s="113" t="s">
        <v>1151</v>
      </c>
      <c r="E384" s="113" t="s">
        <v>1151</v>
      </c>
      <c r="F384" s="113" t="s">
        <v>1152</v>
      </c>
      <c r="G384" s="113" t="s">
        <v>1085</v>
      </c>
      <c r="H384" s="113" t="s">
        <v>1153</v>
      </c>
      <c r="I384" s="89"/>
      <c r="J384" s="89"/>
      <c r="K384" s="89"/>
      <c r="L384" s="89"/>
      <c r="M384" s="89"/>
    </row>
    <row r="385" spans="1:13" ht="15.75">
      <c r="A385" s="176"/>
      <c r="B385" s="125"/>
      <c r="C385" s="113" t="s">
        <v>38</v>
      </c>
      <c r="D385" s="113" t="s">
        <v>1154</v>
      </c>
      <c r="E385" s="113" t="s">
        <v>1154</v>
      </c>
      <c r="F385" s="87" t="s">
        <v>1155</v>
      </c>
      <c r="G385" s="87" t="s">
        <v>1156</v>
      </c>
      <c r="H385" s="125"/>
      <c r="I385" s="89"/>
      <c r="J385" s="89"/>
      <c r="K385" s="89"/>
      <c r="L385" s="89"/>
      <c r="M385" s="89"/>
    </row>
    <row r="386" spans="1:13" ht="15.75">
      <c r="A386" s="176"/>
      <c r="B386" s="125"/>
      <c r="C386" s="113" t="s">
        <v>38</v>
      </c>
      <c r="D386" s="113" t="s">
        <v>1157</v>
      </c>
      <c r="E386" s="113" t="s">
        <v>1157</v>
      </c>
      <c r="F386" s="87" t="s">
        <v>1158</v>
      </c>
      <c r="G386" s="87" t="s">
        <v>1159</v>
      </c>
      <c r="H386" s="125"/>
      <c r="I386" s="89"/>
      <c r="J386" s="89"/>
      <c r="K386" s="89"/>
      <c r="L386" s="89"/>
      <c r="M386" s="89"/>
    </row>
    <row r="387" spans="1:13" ht="15.75">
      <c r="A387" s="24"/>
      <c r="B387" s="24"/>
      <c r="C387" s="113" t="s">
        <v>38</v>
      </c>
      <c r="D387" s="113" t="s">
        <v>1160</v>
      </c>
      <c r="E387" s="113" t="s">
        <v>1160</v>
      </c>
      <c r="F387" s="113" t="s">
        <v>1161</v>
      </c>
      <c r="G387" s="113" t="s">
        <v>1162</v>
      </c>
      <c r="H387" s="113"/>
      <c r="I387" s="89"/>
      <c r="J387" s="89"/>
      <c r="K387" s="89"/>
      <c r="L387" s="89"/>
      <c r="M387" s="89"/>
    </row>
    <row r="388" spans="1:13" ht="15.75">
      <c r="A388" s="24"/>
      <c r="B388" s="24"/>
      <c r="C388" s="113" t="s">
        <v>38</v>
      </c>
      <c r="D388" s="113" t="s">
        <v>1163</v>
      </c>
      <c r="E388" s="113" t="s">
        <v>1163</v>
      </c>
      <c r="F388" s="113" t="s">
        <v>1164</v>
      </c>
      <c r="G388" s="113" t="s">
        <v>1165</v>
      </c>
      <c r="H388" s="113"/>
      <c r="I388" s="89"/>
      <c r="J388" s="89"/>
      <c r="K388" s="89"/>
      <c r="L388" s="89"/>
      <c r="M388" s="89"/>
    </row>
    <row r="389" spans="1:13" ht="15.75">
      <c r="A389" s="24"/>
      <c r="B389" s="24"/>
      <c r="C389" s="113" t="s">
        <v>38</v>
      </c>
      <c r="D389" s="113" t="s">
        <v>1166</v>
      </c>
      <c r="E389" s="113" t="s">
        <v>1166</v>
      </c>
      <c r="F389" s="113"/>
      <c r="G389" s="113"/>
      <c r="H389" s="113" t="s">
        <v>1167</v>
      </c>
      <c r="I389" s="89"/>
      <c r="J389" s="89"/>
      <c r="K389" s="89"/>
      <c r="L389" s="89"/>
      <c r="M389" s="89"/>
    </row>
    <row r="390" spans="1:13" ht="15.75">
      <c r="A390" s="24"/>
      <c r="B390" s="24"/>
      <c r="C390" s="113" t="s">
        <v>38</v>
      </c>
      <c r="D390" s="113" t="s">
        <v>1168</v>
      </c>
      <c r="E390" s="113" t="s">
        <v>1168</v>
      </c>
      <c r="F390" s="113"/>
      <c r="G390" s="113"/>
      <c r="H390" s="113" t="s">
        <v>1169</v>
      </c>
      <c r="I390" s="89"/>
      <c r="J390" s="89"/>
      <c r="K390" s="89"/>
      <c r="L390" s="89"/>
      <c r="M390" s="89"/>
    </row>
    <row r="391" spans="1:13" ht="15.75">
      <c r="A391" s="24"/>
      <c r="B391" s="24"/>
      <c r="C391" s="113" t="s">
        <v>38</v>
      </c>
      <c r="D391" s="113" t="s">
        <v>1170</v>
      </c>
      <c r="E391" s="113" t="s">
        <v>1170</v>
      </c>
      <c r="F391" s="113"/>
      <c r="G391" s="113"/>
      <c r="H391" s="113" t="s">
        <v>1171</v>
      </c>
      <c r="I391" s="89"/>
      <c r="J391" s="89"/>
      <c r="K391" s="89"/>
      <c r="L391" s="89"/>
      <c r="M391" s="89"/>
    </row>
    <row r="392" spans="1:13" ht="15.75">
      <c r="A392" s="24"/>
      <c r="B392" s="24"/>
      <c r="C392" s="113" t="s">
        <v>38</v>
      </c>
      <c r="D392" s="113" t="s">
        <v>1172</v>
      </c>
      <c r="E392" s="113" t="s">
        <v>1172</v>
      </c>
      <c r="F392" s="113"/>
      <c r="G392" s="113"/>
      <c r="H392" s="113" t="s">
        <v>1173</v>
      </c>
      <c r="I392" s="89"/>
      <c r="J392" s="89"/>
      <c r="K392" s="89"/>
      <c r="L392" s="89"/>
      <c r="M392" s="89"/>
    </row>
    <row r="393" spans="1:13" ht="15.75">
      <c r="A393" s="28" t="s">
        <v>191</v>
      </c>
      <c r="B393" s="28" t="str">
        <f>VLOOKUP(A393,ProcessDefinitionsTab,2, FALSE)</f>
        <v>Credential Validation</v>
      </c>
      <c r="C393" s="390"/>
      <c r="D393" s="381"/>
      <c r="E393" s="381"/>
      <c r="F393" s="381"/>
      <c r="G393" s="381"/>
      <c r="H393" s="381"/>
      <c r="I393" s="381"/>
      <c r="J393" s="381"/>
      <c r="K393" s="381"/>
      <c r="L393" s="381"/>
      <c r="M393" s="382"/>
    </row>
    <row r="394" spans="1:13" ht="78.75">
      <c r="A394" s="116"/>
      <c r="B394" s="29" t="str">
        <f>VLOOKUP(A393,ProcessDefinitionsTab,3,FALSE)</f>
        <v>Credential Validation is the process of verifying that the issued Credential is valid (e.g., not tampered with, corrupted, modified, suspended, or revoked). The validity of the issued Credential can be used to generate a level of assurance.</v>
      </c>
      <c r="C394" s="117"/>
      <c r="D394" s="117"/>
      <c r="E394" s="117"/>
      <c r="F394" s="117"/>
      <c r="G394" s="117"/>
      <c r="H394" s="117"/>
      <c r="I394" s="86"/>
      <c r="J394" s="86"/>
      <c r="K394" s="86"/>
      <c r="L394" s="86"/>
      <c r="M394" s="86"/>
    </row>
    <row r="395" spans="1:13" ht="31.5">
      <c r="A395" s="24"/>
      <c r="B395" s="16" t="s">
        <v>1174</v>
      </c>
      <c r="C395" s="87"/>
      <c r="D395" s="87"/>
      <c r="E395" s="87"/>
      <c r="F395" s="87"/>
      <c r="G395" s="87"/>
      <c r="H395" s="87"/>
      <c r="I395" s="89"/>
      <c r="J395" s="89"/>
      <c r="K395" s="89"/>
      <c r="L395" s="89"/>
      <c r="M395" s="89"/>
    </row>
    <row r="396" spans="1:13" ht="31.5">
      <c r="A396" s="24"/>
      <c r="B396" s="92" t="s">
        <v>1175</v>
      </c>
      <c r="C396" s="87"/>
      <c r="D396" s="87"/>
      <c r="E396" s="87"/>
      <c r="F396" s="87"/>
      <c r="G396" s="87"/>
      <c r="H396" s="87"/>
      <c r="I396" s="89"/>
      <c r="J396" s="89"/>
      <c r="K396" s="89"/>
      <c r="L396" s="89"/>
      <c r="M396" s="89"/>
    </row>
    <row r="397" spans="1:13" ht="63">
      <c r="A397" s="116"/>
      <c r="B397" s="116"/>
      <c r="C397" s="124" t="s">
        <v>1176</v>
      </c>
      <c r="D397" s="87"/>
      <c r="E397" s="87"/>
      <c r="F397" s="117"/>
      <c r="G397" s="117"/>
      <c r="H397" s="117"/>
      <c r="I397" s="114" t="s">
        <v>952</v>
      </c>
      <c r="J397" s="10" t="s">
        <v>1177</v>
      </c>
      <c r="K397" s="86"/>
      <c r="L397" s="86"/>
      <c r="M397" s="86"/>
    </row>
    <row r="398" spans="1:13" ht="31.5">
      <c r="A398" s="116"/>
      <c r="B398" s="116"/>
      <c r="C398" s="124" t="s">
        <v>1178</v>
      </c>
      <c r="D398" s="87"/>
      <c r="E398" s="87"/>
      <c r="F398" s="117"/>
      <c r="G398" s="117"/>
      <c r="H398" s="117"/>
      <c r="I398" s="114" t="s">
        <v>952</v>
      </c>
      <c r="J398" s="283" t="s">
        <v>1179</v>
      </c>
      <c r="K398" s="86"/>
      <c r="L398" s="86"/>
      <c r="M398" s="86"/>
    </row>
    <row r="399" spans="1:13" ht="15.75">
      <c r="A399" s="34"/>
      <c r="B399" s="121" t="s">
        <v>38</v>
      </c>
      <c r="C399" s="391" t="s">
        <v>395</v>
      </c>
      <c r="D399" s="381"/>
      <c r="E399" s="381"/>
      <c r="F399" s="381"/>
      <c r="G399" s="381"/>
      <c r="H399" s="381"/>
      <c r="I399" s="381"/>
      <c r="J399" s="381"/>
      <c r="K399" s="381"/>
      <c r="L399" s="381"/>
      <c r="M399" s="382"/>
    </row>
    <row r="400" spans="1:13" ht="15.75">
      <c r="A400" s="116"/>
      <c r="B400" s="116"/>
      <c r="C400" s="87" t="s">
        <v>38</v>
      </c>
      <c r="D400" s="87" t="s">
        <v>1180</v>
      </c>
      <c r="E400" s="87" t="s">
        <v>1180</v>
      </c>
      <c r="F400" s="117"/>
      <c r="G400" s="117"/>
      <c r="H400" s="117"/>
      <c r="I400" s="86"/>
      <c r="J400" s="86"/>
      <c r="K400" s="86"/>
      <c r="L400" s="86"/>
      <c r="M400" s="86"/>
    </row>
    <row r="401" spans="1:13" ht="15.75">
      <c r="A401" s="116"/>
      <c r="B401" s="116"/>
      <c r="C401" s="87" t="s">
        <v>38</v>
      </c>
      <c r="D401" s="87" t="s">
        <v>1181</v>
      </c>
      <c r="E401" s="87" t="s">
        <v>1181</v>
      </c>
      <c r="F401" s="117"/>
      <c r="G401" s="117"/>
      <c r="H401" s="117"/>
      <c r="I401" s="86"/>
      <c r="J401" s="86"/>
      <c r="K401" s="86"/>
      <c r="L401" s="86"/>
      <c r="M401" s="86"/>
    </row>
    <row r="402" spans="1:13" ht="15.75">
      <c r="A402" s="176"/>
      <c r="B402" s="125"/>
      <c r="C402" s="87" t="s">
        <v>38</v>
      </c>
      <c r="D402" s="87" t="s">
        <v>1182</v>
      </c>
      <c r="E402" s="87" t="s">
        <v>1182</v>
      </c>
      <c r="F402" s="87"/>
      <c r="G402" s="87"/>
      <c r="H402" s="113"/>
      <c r="I402" s="89"/>
      <c r="J402" s="89"/>
      <c r="K402" s="89"/>
      <c r="L402" s="89"/>
      <c r="M402" s="89"/>
    </row>
    <row r="403" spans="1:13" ht="15.75">
      <c r="A403" s="176"/>
      <c r="B403" s="125"/>
      <c r="C403" s="87" t="s">
        <v>38</v>
      </c>
      <c r="D403" s="87" t="s">
        <v>1183</v>
      </c>
      <c r="E403" s="87" t="s">
        <v>1183</v>
      </c>
      <c r="F403" s="87"/>
      <c r="G403" s="87"/>
      <c r="H403" s="113"/>
      <c r="I403" s="89"/>
      <c r="J403" s="89"/>
      <c r="K403" s="89"/>
      <c r="L403" s="89"/>
      <c r="M403" s="89"/>
    </row>
    <row r="404" spans="1:13" ht="15.75">
      <c r="A404" s="176"/>
      <c r="B404" s="125"/>
      <c r="C404" s="87" t="s">
        <v>38</v>
      </c>
      <c r="D404" s="87" t="s">
        <v>1184</v>
      </c>
      <c r="E404" s="87" t="s">
        <v>1184</v>
      </c>
      <c r="F404" s="87"/>
      <c r="G404" s="87"/>
      <c r="H404" s="113"/>
      <c r="I404" s="89"/>
      <c r="J404" s="89"/>
      <c r="K404" s="89"/>
      <c r="L404" s="89"/>
      <c r="M404" s="89"/>
    </row>
    <row r="405" spans="1:13" ht="15.75">
      <c r="A405" s="176"/>
      <c r="B405" s="125"/>
      <c r="C405" s="87" t="s">
        <v>38</v>
      </c>
      <c r="D405" s="87" t="s">
        <v>1185</v>
      </c>
      <c r="E405" s="87" t="s">
        <v>1185</v>
      </c>
      <c r="F405" s="87"/>
      <c r="G405" s="87"/>
      <c r="H405" s="113"/>
      <c r="I405" s="89"/>
      <c r="J405" s="89"/>
      <c r="K405" s="89"/>
      <c r="L405" s="89"/>
      <c r="M405" s="89"/>
    </row>
    <row r="406" spans="1:13" ht="15.75">
      <c r="A406" s="176"/>
      <c r="B406" s="125"/>
      <c r="C406" s="87" t="s">
        <v>38</v>
      </c>
      <c r="D406" s="87" t="s">
        <v>1186</v>
      </c>
      <c r="E406" s="87" t="s">
        <v>1186</v>
      </c>
      <c r="F406" s="87"/>
      <c r="G406" s="87"/>
      <c r="H406" s="113"/>
      <c r="I406" s="89"/>
      <c r="J406" s="89"/>
      <c r="K406" s="89"/>
      <c r="L406" s="89"/>
      <c r="M406" s="89"/>
    </row>
    <row r="407" spans="1:13" ht="15.75">
      <c r="A407" s="176"/>
      <c r="B407" s="125"/>
      <c r="C407" s="87" t="s">
        <v>1187</v>
      </c>
      <c r="D407" s="87" t="s">
        <v>1188</v>
      </c>
      <c r="E407" s="87" t="s">
        <v>1188</v>
      </c>
      <c r="F407" s="87"/>
      <c r="G407" s="87"/>
      <c r="H407" s="113"/>
      <c r="I407" s="89"/>
      <c r="J407" s="89"/>
      <c r="K407" s="89"/>
      <c r="L407" s="89"/>
      <c r="M407" s="89"/>
    </row>
    <row r="408" spans="1:13" ht="15.75">
      <c r="A408" s="176"/>
      <c r="B408" s="125"/>
      <c r="C408" s="87" t="s">
        <v>38</v>
      </c>
      <c r="D408" s="87" t="s">
        <v>1189</v>
      </c>
      <c r="E408" s="87" t="s">
        <v>1189</v>
      </c>
      <c r="F408" s="87"/>
      <c r="G408" s="87"/>
      <c r="H408" s="113"/>
      <c r="I408" s="89"/>
      <c r="J408" s="89"/>
      <c r="K408" s="89"/>
      <c r="L408" s="89"/>
      <c r="M408" s="89"/>
    </row>
    <row r="409" spans="1:13" ht="15.75">
      <c r="A409" s="116"/>
      <c r="B409" s="116"/>
      <c r="C409" s="87" t="s">
        <v>38</v>
      </c>
      <c r="D409" s="87" t="s">
        <v>1190</v>
      </c>
      <c r="E409" s="87" t="s">
        <v>1190</v>
      </c>
      <c r="F409" s="117" t="s">
        <v>1191</v>
      </c>
      <c r="G409" s="117" t="s">
        <v>1111</v>
      </c>
      <c r="H409" s="117" t="s">
        <v>1192</v>
      </c>
      <c r="I409" s="86"/>
      <c r="J409" s="86"/>
      <c r="K409" s="86"/>
      <c r="L409" s="86"/>
      <c r="M409" s="86"/>
    </row>
    <row r="410" spans="1:13" ht="15.75">
      <c r="A410" s="28" t="s">
        <v>196</v>
      </c>
      <c r="B410" s="28" t="str">
        <f>VLOOKUP(A410,ProcessDefinitionsTab,2, FALSE)</f>
        <v>Credential Verification</v>
      </c>
      <c r="C410" s="390"/>
      <c r="D410" s="381"/>
      <c r="E410" s="381"/>
      <c r="F410" s="381"/>
      <c r="G410" s="381"/>
      <c r="H410" s="381"/>
      <c r="I410" s="381"/>
      <c r="J410" s="381"/>
      <c r="K410" s="381"/>
      <c r="L410" s="381"/>
      <c r="M410" s="382"/>
    </row>
    <row r="411" spans="1:13" ht="94.5">
      <c r="A411" s="29" t="s">
        <v>38</v>
      </c>
      <c r="B411" s="29" t="str">
        <f>VLOOKUP(A410,ProcessDefinitionsTab,3,FALSE)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411" s="29" t="s">
        <v>38</v>
      </c>
      <c r="D411" s="29" t="s">
        <v>355</v>
      </c>
      <c r="E411" s="29" t="s">
        <v>355</v>
      </c>
      <c r="F411" s="29" t="s">
        <v>355</v>
      </c>
      <c r="G411" s="29" t="s">
        <v>355</v>
      </c>
      <c r="H411" s="29" t="s">
        <v>355</v>
      </c>
      <c r="I411" s="29" t="s">
        <v>38</v>
      </c>
      <c r="J411" s="29" t="s">
        <v>38</v>
      </c>
      <c r="K411" s="29" t="s">
        <v>38</v>
      </c>
      <c r="L411" s="29"/>
      <c r="M411" s="29" t="s">
        <v>38</v>
      </c>
    </row>
    <row r="412" spans="1:13" ht="47.25">
      <c r="A412" s="24"/>
      <c r="B412" s="16" t="s">
        <v>1193</v>
      </c>
      <c r="C412" s="87"/>
      <c r="D412" s="87"/>
      <c r="E412" s="87"/>
      <c r="F412" s="87"/>
      <c r="G412" s="87"/>
      <c r="H412" s="87"/>
      <c r="I412" s="89"/>
      <c r="J412" s="89"/>
      <c r="K412" s="89"/>
      <c r="L412" s="89"/>
      <c r="M412" s="89"/>
    </row>
    <row r="413" spans="1:13" ht="31.5">
      <c r="A413" s="24"/>
      <c r="B413" s="92" t="s">
        <v>1194</v>
      </c>
      <c r="C413" s="87"/>
      <c r="D413" s="87"/>
      <c r="E413" s="87"/>
      <c r="F413" s="87"/>
      <c r="G413" s="87"/>
      <c r="H413" s="87"/>
      <c r="I413" s="89"/>
      <c r="J413" s="89"/>
      <c r="K413" s="89"/>
      <c r="L413" s="89"/>
      <c r="M413" s="89"/>
    </row>
    <row r="414" spans="1:13" ht="31.5" customHeight="1">
      <c r="A414" s="116"/>
      <c r="B414" s="116"/>
      <c r="C414" s="124" t="s">
        <v>1195</v>
      </c>
      <c r="D414" s="87"/>
      <c r="E414" s="87"/>
      <c r="F414" s="117"/>
      <c r="G414" s="117"/>
      <c r="H414" s="117"/>
      <c r="I414" s="114" t="s">
        <v>952</v>
      </c>
      <c r="J414" s="10" t="s">
        <v>1196</v>
      </c>
      <c r="K414" s="86"/>
      <c r="L414" s="86"/>
      <c r="M414" s="86"/>
    </row>
    <row r="415" spans="1:13" ht="47.25">
      <c r="A415" s="116"/>
      <c r="B415" s="116"/>
      <c r="C415" s="124" t="s">
        <v>1197</v>
      </c>
      <c r="D415" s="87" t="s">
        <v>1198</v>
      </c>
      <c r="E415" s="87" t="s">
        <v>1198</v>
      </c>
      <c r="F415" s="117" t="s">
        <v>1199</v>
      </c>
      <c r="G415" s="117"/>
      <c r="H415" s="117"/>
      <c r="I415" s="114" t="s">
        <v>952</v>
      </c>
      <c r="J415" s="10" t="s">
        <v>1200</v>
      </c>
      <c r="K415" s="86"/>
      <c r="L415" s="86"/>
      <c r="M415" s="86"/>
    </row>
    <row r="416" spans="1:13" ht="47.25">
      <c r="A416" s="24"/>
      <c r="B416" s="24"/>
      <c r="C416" s="128" t="s">
        <v>1201</v>
      </c>
      <c r="D416" s="113" t="s">
        <v>1202</v>
      </c>
      <c r="E416" s="113" t="s">
        <v>1202</v>
      </c>
      <c r="F416" s="175" t="s">
        <v>1203</v>
      </c>
      <c r="G416" s="175" t="s">
        <v>1111</v>
      </c>
      <c r="H416" s="175"/>
      <c r="I416" s="114" t="s">
        <v>952</v>
      </c>
      <c r="J416" s="105" t="s">
        <v>1204</v>
      </c>
      <c r="K416" s="89"/>
      <c r="L416" s="89"/>
      <c r="M416" s="89"/>
    </row>
    <row r="417" spans="1:13" ht="15.75">
      <c r="A417" s="34"/>
      <c r="B417" s="121" t="s">
        <v>38</v>
      </c>
      <c r="C417" s="391" t="s">
        <v>395</v>
      </c>
      <c r="D417" s="381"/>
      <c r="E417" s="381"/>
      <c r="F417" s="381"/>
      <c r="G417" s="381"/>
      <c r="H417" s="381"/>
      <c r="I417" s="381"/>
      <c r="J417" s="381"/>
      <c r="K417" s="381"/>
      <c r="L417" s="381"/>
      <c r="M417" s="382"/>
    </row>
    <row r="418" spans="1:13" ht="15.75">
      <c r="A418" s="116"/>
      <c r="B418" s="116"/>
      <c r="C418" s="87" t="s">
        <v>38</v>
      </c>
      <c r="D418" s="87" t="s">
        <v>1205</v>
      </c>
      <c r="E418" s="87" t="s">
        <v>1205</v>
      </c>
      <c r="F418" s="117" t="s">
        <v>1206</v>
      </c>
      <c r="G418" s="117"/>
      <c r="H418" s="117" t="s">
        <v>1207</v>
      </c>
      <c r="I418" s="86"/>
      <c r="J418" s="86"/>
      <c r="K418" s="86"/>
      <c r="L418" s="86"/>
      <c r="M418" s="86"/>
    </row>
    <row r="419" spans="1:13" ht="15.75">
      <c r="A419" s="24"/>
      <c r="B419" s="24"/>
      <c r="C419" s="87" t="s">
        <v>38</v>
      </c>
      <c r="D419" s="87" t="s">
        <v>1208</v>
      </c>
      <c r="E419" s="87" t="s">
        <v>1208</v>
      </c>
      <c r="F419" s="175" t="s">
        <v>1209</v>
      </c>
      <c r="G419" s="175" t="s">
        <v>1210</v>
      </c>
      <c r="H419" s="175" t="s">
        <v>1211</v>
      </c>
      <c r="I419" s="89"/>
      <c r="J419" s="89"/>
      <c r="K419" s="89"/>
      <c r="L419" s="89"/>
      <c r="M419" s="89"/>
    </row>
    <row r="420" spans="1:13" ht="15.75">
      <c r="A420" s="24"/>
      <c r="B420" s="24"/>
      <c r="C420" s="87" t="s">
        <v>38</v>
      </c>
      <c r="D420" s="87" t="s">
        <v>1212</v>
      </c>
      <c r="E420" s="87" t="s">
        <v>1212</v>
      </c>
      <c r="F420" s="113" t="s">
        <v>1213</v>
      </c>
      <c r="G420" s="113" t="s">
        <v>1111</v>
      </c>
      <c r="H420" s="113"/>
      <c r="I420" s="89"/>
      <c r="J420" s="89"/>
      <c r="K420" s="89"/>
      <c r="L420" s="89"/>
      <c r="M420" s="89"/>
    </row>
    <row r="421" spans="1:13" ht="15.75">
      <c r="A421" s="24"/>
      <c r="B421" s="24"/>
      <c r="C421" s="87" t="s">
        <v>38</v>
      </c>
      <c r="D421" s="87" t="s">
        <v>1214</v>
      </c>
      <c r="E421" s="87" t="s">
        <v>1214</v>
      </c>
      <c r="F421" s="113" t="s">
        <v>1215</v>
      </c>
      <c r="G421" s="113" t="s">
        <v>1216</v>
      </c>
      <c r="H421" s="113"/>
      <c r="I421" s="89"/>
      <c r="J421" s="89" t="s">
        <v>38</v>
      </c>
      <c r="K421" s="89"/>
      <c r="L421" s="89"/>
      <c r="M421" s="89"/>
    </row>
    <row r="422" spans="1:13" ht="15.75">
      <c r="A422" s="24"/>
      <c r="B422" s="24"/>
      <c r="C422" s="87" t="s">
        <v>38</v>
      </c>
      <c r="D422" s="87" t="s">
        <v>1217</v>
      </c>
      <c r="E422" s="87" t="s">
        <v>1217</v>
      </c>
      <c r="F422" s="113" t="s">
        <v>1218</v>
      </c>
      <c r="G422" s="113" t="s">
        <v>1219</v>
      </c>
      <c r="H422" s="113"/>
      <c r="I422" s="89"/>
      <c r="J422" s="89"/>
      <c r="K422" s="89"/>
      <c r="L422" s="89"/>
      <c r="M422" s="89"/>
    </row>
    <row r="423" spans="1:13" ht="15.75">
      <c r="A423" s="116"/>
      <c r="B423" s="116"/>
      <c r="C423" s="87" t="s">
        <v>38</v>
      </c>
      <c r="D423" s="87" t="s">
        <v>1220</v>
      </c>
      <c r="E423" s="87" t="s">
        <v>1220</v>
      </c>
      <c r="F423" s="117" t="s">
        <v>1221</v>
      </c>
      <c r="G423" s="117" t="s">
        <v>1210</v>
      </c>
      <c r="H423" s="117"/>
      <c r="I423" s="86"/>
      <c r="J423" s="86"/>
      <c r="K423" s="86"/>
      <c r="L423" s="86"/>
      <c r="M423" s="86"/>
    </row>
    <row r="424" spans="1:13" ht="15.75">
      <c r="A424" s="116"/>
      <c r="B424" s="116"/>
      <c r="C424" s="87" t="s">
        <v>38</v>
      </c>
      <c r="D424" s="87" t="s">
        <v>1222</v>
      </c>
      <c r="E424" s="87" t="s">
        <v>1222</v>
      </c>
      <c r="F424" s="117" t="s">
        <v>1223</v>
      </c>
      <c r="G424" s="117" t="s">
        <v>1111</v>
      </c>
      <c r="H424" s="117"/>
      <c r="I424" s="86"/>
      <c r="J424" s="86"/>
      <c r="K424" s="86"/>
      <c r="L424" s="86"/>
      <c r="M424" s="86"/>
    </row>
    <row r="425" spans="1:13" ht="15.75">
      <c r="A425" s="116"/>
      <c r="B425" s="116"/>
      <c r="C425" s="87" t="s">
        <v>38</v>
      </c>
      <c r="D425" s="87" t="s">
        <v>1224</v>
      </c>
      <c r="E425" s="87" t="s">
        <v>1224</v>
      </c>
      <c r="F425" s="117" t="s">
        <v>1225</v>
      </c>
      <c r="G425" s="117" t="s">
        <v>1036</v>
      </c>
      <c r="H425" s="117"/>
      <c r="I425" s="86"/>
      <c r="J425" s="86"/>
      <c r="K425" s="86"/>
      <c r="L425" s="86"/>
      <c r="M425" s="86"/>
    </row>
    <row r="426" spans="1:13" ht="15.75">
      <c r="A426" s="116"/>
      <c r="B426" s="116"/>
      <c r="C426" s="87" t="s">
        <v>38</v>
      </c>
      <c r="D426" s="87" t="s">
        <v>1226</v>
      </c>
      <c r="E426" s="87" t="s">
        <v>1226</v>
      </c>
      <c r="F426" s="117" t="s">
        <v>1227</v>
      </c>
      <c r="G426" s="117" t="s">
        <v>1228</v>
      </c>
      <c r="H426" s="117" t="s">
        <v>1229</v>
      </c>
      <c r="I426" s="86"/>
      <c r="J426" s="86"/>
      <c r="K426" s="86"/>
      <c r="L426" s="86"/>
      <c r="M426" s="86"/>
    </row>
    <row r="427" spans="1:13" ht="15.75">
      <c r="A427" s="116"/>
      <c r="B427" s="116"/>
      <c r="C427" s="87" t="s">
        <v>38</v>
      </c>
      <c r="D427" s="87" t="s">
        <v>1230</v>
      </c>
      <c r="E427" s="87" t="s">
        <v>1230</v>
      </c>
      <c r="F427" s="117" t="s">
        <v>1231</v>
      </c>
      <c r="G427" s="117" t="s">
        <v>1228</v>
      </c>
      <c r="H427" s="117"/>
      <c r="I427" s="86"/>
      <c r="J427" s="86"/>
      <c r="K427" s="86"/>
      <c r="L427" s="86"/>
      <c r="M427" s="86"/>
    </row>
    <row r="428" spans="1:13" ht="15.75">
      <c r="A428" s="116"/>
      <c r="B428" s="116"/>
      <c r="C428" s="87" t="s">
        <v>38</v>
      </c>
      <c r="D428" s="87" t="s">
        <v>1232</v>
      </c>
      <c r="E428" s="87" t="s">
        <v>1232</v>
      </c>
      <c r="F428" s="117" t="s">
        <v>1233</v>
      </c>
      <c r="G428" s="117" t="s">
        <v>1228</v>
      </c>
      <c r="H428" s="117"/>
      <c r="I428" s="86"/>
      <c r="J428" s="86"/>
      <c r="K428" s="86"/>
      <c r="L428" s="86"/>
      <c r="M428" s="86"/>
    </row>
    <row r="429" spans="1:13" ht="15.75">
      <c r="A429" s="116"/>
      <c r="B429" s="116"/>
      <c r="C429" s="87" t="s">
        <v>38</v>
      </c>
      <c r="D429" s="87" t="s">
        <v>1234</v>
      </c>
      <c r="E429" s="87" t="s">
        <v>1234</v>
      </c>
      <c r="F429" s="117" t="s">
        <v>1235</v>
      </c>
      <c r="G429" s="117"/>
      <c r="H429" s="117"/>
      <c r="I429" s="86"/>
      <c r="J429" s="86"/>
      <c r="K429" s="86"/>
      <c r="L429" s="86"/>
      <c r="M429" s="86"/>
    </row>
    <row r="430" spans="1:13" ht="15.75">
      <c r="A430" s="116"/>
      <c r="B430" s="116"/>
      <c r="C430" s="87" t="s">
        <v>38</v>
      </c>
      <c r="D430" s="87" t="s">
        <v>1236</v>
      </c>
      <c r="E430" s="87" t="s">
        <v>1236</v>
      </c>
      <c r="F430" s="117" t="s">
        <v>1237</v>
      </c>
      <c r="G430" s="117"/>
      <c r="H430" s="117" t="s">
        <v>1238</v>
      </c>
      <c r="I430" s="86"/>
      <c r="J430" s="86"/>
      <c r="K430" s="86"/>
      <c r="L430" s="86"/>
      <c r="M430" s="86"/>
    </row>
    <row r="431" spans="1:13" ht="15.75">
      <c r="A431" s="116"/>
      <c r="B431" s="116"/>
      <c r="C431" s="87" t="s">
        <v>38</v>
      </c>
      <c r="D431" s="87" t="s">
        <v>1239</v>
      </c>
      <c r="E431" s="87" t="s">
        <v>1239</v>
      </c>
      <c r="F431" s="117" t="s">
        <v>1240</v>
      </c>
      <c r="G431" s="117" t="s">
        <v>1118</v>
      </c>
      <c r="H431" s="117"/>
      <c r="I431" s="86"/>
      <c r="J431" s="86"/>
      <c r="K431" s="86"/>
      <c r="L431" s="86"/>
      <c r="M431" s="86"/>
    </row>
    <row r="432" spans="1:13" ht="31.5">
      <c r="A432" s="116"/>
      <c r="B432" s="116"/>
      <c r="C432" s="87" t="s">
        <v>38</v>
      </c>
      <c r="D432" s="87" t="s">
        <v>1241</v>
      </c>
      <c r="E432" s="87" t="s">
        <v>1241</v>
      </c>
      <c r="F432" s="117" t="s">
        <v>1242</v>
      </c>
      <c r="G432" s="117" t="s">
        <v>1243</v>
      </c>
      <c r="H432" s="117"/>
      <c r="I432" s="86"/>
      <c r="J432" s="86"/>
      <c r="K432" s="86"/>
      <c r="L432" s="86"/>
      <c r="M432" s="86"/>
    </row>
    <row r="433" spans="1:13" ht="15.75">
      <c r="A433" s="116"/>
      <c r="B433" s="116"/>
      <c r="C433" s="87" t="s">
        <v>38</v>
      </c>
      <c r="D433" s="87" t="s">
        <v>1244</v>
      </c>
      <c r="E433" s="87" t="s">
        <v>1244</v>
      </c>
      <c r="F433" s="117" t="s">
        <v>1245</v>
      </c>
      <c r="G433" s="117"/>
      <c r="H433" s="117" t="s">
        <v>1246</v>
      </c>
      <c r="I433" s="86"/>
      <c r="J433" s="86"/>
      <c r="K433" s="86"/>
      <c r="L433" s="86"/>
      <c r="M433" s="86"/>
    </row>
    <row r="434" spans="1:13" ht="15.75">
      <c r="A434" s="116"/>
      <c r="B434" s="116"/>
      <c r="C434" s="87" t="s">
        <v>38</v>
      </c>
      <c r="D434" s="87" t="s">
        <v>1247</v>
      </c>
      <c r="E434" s="87" t="s">
        <v>1247</v>
      </c>
      <c r="F434" s="117" t="s">
        <v>1248</v>
      </c>
      <c r="G434" s="117"/>
      <c r="H434" s="117" t="s">
        <v>1249</v>
      </c>
      <c r="I434" s="86"/>
      <c r="J434" s="86"/>
      <c r="K434" s="86"/>
      <c r="L434" s="86"/>
      <c r="M434" s="86"/>
    </row>
    <row r="435" spans="1:13" ht="15.75">
      <c r="A435" s="24"/>
      <c r="B435" s="24"/>
      <c r="C435" s="87" t="s">
        <v>38</v>
      </c>
      <c r="D435" s="87" t="s">
        <v>1250</v>
      </c>
      <c r="E435" s="87" t="s">
        <v>1250</v>
      </c>
      <c r="F435" s="113" t="s">
        <v>1251</v>
      </c>
      <c r="G435" s="113" t="s">
        <v>1252</v>
      </c>
      <c r="H435" s="113"/>
      <c r="I435" s="89"/>
      <c r="J435" s="89"/>
      <c r="K435" s="89"/>
      <c r="L435" s="89"/>
      <c r="M435" s="89"/>
    </row>
    <row r="436" spans="1:13" ht="15.75">
      <c r="A436" s="116"/>
      <c r="B436" s="116"/>
      <c r="C436" s="87" t="s">
        <v>38</v>
      </c>
      <c r="D436" s="87" t="s">
        <v>1253</v>
      </c>
      <c r="E436" s="87" t="s">
        <v>1253</v>
      </c>
      <c r="F436" s="117" t="s">
        <v>1254</v>
      </c>
      <c r="G436" s="117" t="s">
        <v>1108</v>
      </c>
      <c r="H436" s="117" t="s">
        <v>1255</v>
      </c>
      <c r="I436" s="86"/>
      <c r="J436" s="86"/>
      <c r="K436" s="86"/>
      <c r="L436" s="86"/>
      <c r="M436" s="86"/>
    </row>
    <row r="437" spans="1:13" ht="15.75">
      <c r="A437" s="116"/>
      <c r="B437" s="116"/>
      <c r="C437" s="87" t="s">
        <v>38</v>
      </c>
      <c r="D437" s="87" t="s">
        <v>1256</v>
      </c>
      <c r="E437" s="87" t="s">
        <v>1256</v>
      </c>
      <c r="F437" s="117" t="s">
        <v>1257</v>
      </c>
      <c r="G437" s="117" t="s">
        <v>1156</v>
      </c>
      <c r="H437" s="117" t="s">
        <v>1258</v>
      </c>
      <c r="I437" s="86"/>
      <c r="J437" s="86"/>
      <c r="K437" s="86"/>
      <c r="L437" s="86"/>
      <c r="M437" s="86"/>
    </row>
    <row r="438" spans="1:13" ht="15.75">
      <c r="A438" s="116"/>
      <c r="B438" s="116"/>
      <c r="C438" s="87" t="s">
        <v>38</v>
      </c>
      <c r="D438" s="87" t="s">
        <v>1259</v>
      </c>
      <c r="E438" s="87" t="s">
        <v>1259</v>
      </c>
      <c r="F438" s="117"/>
      <c r="G438" s="117"/>
      <c r="H438" s="117" t="s">
        <v>1260</v>
      </c>
      <c r="I438" s="86"/>
      <c r="J438" s="86"/>
      <c r="K438" s="86"/>
      <c r="L438" s="86"/>
      <c r="M438" s="86"/>
    </row>
    <row r="439" spans="1:13" ht="15.75">
      <c r="A439" s="116"/>
      <c r="B439" s="116"/>
      <c r="C439" s="87" t="s">
        <v>38</v>
      </c>
      <c r="D439" s="87" t="s">
        <v>1261</v>
      </c>
      <c r="E439" s="87" t="s">
        <v>1261</v>
      </c>
      <c r="F439" s="117" t="s">
        <v>1262</v>
      </c>
      <c r="G439" s="117" t="s">
        <v>1159</v>
      </c>
      <c r="H439" s="117" t="s">
        <v>1263</v>
      </c>
      <c r="I439" s="86"/>
      <c r="J439" s="86"/>
      <c r="K439" s="86"/>
      <c r="L439" s="86"/>
      <c r="M439" s="86"/>
    </row>
    <row r="440" spans="1:13" ht="15.75">
      <c r="A440" s="116"/>
      <c r="B440" s="116"/>
      <c r="C440" s="87" t="s">
        <v>38</v>
      </c>
      <c r="D440" s="87" t="s">
        <v>1264</v>
      </c>
      <c r="E440" s="87" t="s">
        <v>1264</v>
      </c>
      <c r="F440" s="117" t="s">
        <v>1265</v>
      </c>
      <c r="G440" s="117" t="s">
        <v>1162</v>
      </c>
      <c r="H440" s="117"/>
      <c r="I440" s="86"/>
      <c r="J440" s="86"/>
      <c r="K440" s="86"/>
      <c r="L440" s="86"/>
      <c r="M440" s="86"/>
    </row>
    <row r="441" spans="1:13" ht="15.75">
      <c r="A441" s="24"/>
      <c r="B441" s="34"/>
      <c r="C441" s="87" t="s">
        <v>38</v>
      </c>
      <c r="D441" s="113" t="s">
        <v>1266</v>
      </c>
      <c r="E441" s="113" t="s">
        <v>1267</v>
      </c>
      <c r="F441" s="113" t="s">
        <v>1268</v>
      </c>
      <c r="G441" s="113" t="s">
        <v>1269</v>
      </c>
      <c r="H441" s="113"/>
      <c r="I441" s="89"/>
      <c r="J441" s="89"/>
      <c r="K441" s="89"/>
      <c r="L441" s="89"/>
      <c r="M441" s="89"/>
    </row>
    <row r="442" spans="1:13" ht="15.75">
      <c r="A442" s="176"/>
      <c r="B442" s="125"/>
      <c r="C442" s="87" t="s">
        <v>38</v>
      </c>
      <c r="D442" s="87" t="s">
        <v>1270</v>
      </c>
      <c r="E442" s="87" t="s">
        <v>1270</v>
      </c>
      <c r="F442" s="87"/>
      <c r="G442" s="87"/>
      <c r="H442" s="113" t="s">
        <v>1271</v>
      </c>
      <c r="I442" s="89"/>
      <c r="J442" s="89"/>
      <c r="K442" s="89"/>
      <c r="L442" s="89"/>
      <c r="M442" s="89"/>
    </row>
    <row r="443" spans="1:13" ht="15.75">
      <c r="A443" s="176"/>
      <c r="B443" s="125"/>
      <c r="C443" s="97"/>
      <c r="D443" s="87" t="s">
        <v>1272</v>
      </c>
      <c r="E443" s="87" t="s">
        <v>1272</v>
      </c>
      <c r="F443" s="113" t="s">
        <v>1273</v>
      </c>
      <c r="G443" s="113" t="s">
        <v>1274</v>
      </c>
      <c r="H443" s="113" t="s">
        <v>1275</v>
      </c>
      <c r="I443" s="96"/>
      <c r="J443" s="96"/>
      <c r="K443" s="96"/>
      <c r="L443" s="96"/>
      <c r="M443" s="96"/>
    </row>
    <row r="444" spans="1:13" ht="15.75">
      <c r="A444" s="28" t="s">
        <v>201</v>
      </c>
      <c r="B444" s="28" t="str">
        <f>VLOOKUP(A444,ProcessDefinitionsTab,2, FALSE)</f>
        <v>Credential Maintenance</v>
      </c>
      <c r="C444" s="390"/>
      <c r="D444" s="381"/>
      <c r="E444" s="381"/>
      <c r="F444" s="381"/>
      <c r="G444" s="381"/>
      <c r="H444" s="381"/>
      <c r="I444" s="381"/>
      <c r="J444" s="381"/>
      <c r="K444" s="381"/>
      <c r="L444" s="381"/>
      <c r="M444" s="382"/>
    </row>
    <row r="445" spans="1:13" ht="47.25">
      <c r="A445" s="24"/>
      <c r="B445" s="29" t="str">
        <f>VLOOKUP(A444,ProcessDefinitionsTab,3,FALSE)</f>
        <v>Credential Maintenance is the process of updating the credential attributes (e.g., expiry date, status of the credential) of an issued Credential.</v>
      </c>
      <c r="C445" s="87"/>
      <c r="D445" s="87"/>
      <c r="E445" s="87"/>
      <c r="F445" s="87"/>
      <c r="G445" s="87"/>
      <c r="H445" s="125"/>
      <c r="I445" s="89"/>
      <c r="J445" s="89"/>
      <c r="K445" s="89"/>
      <c r="L445" s="89"/>
      <c r="M445" s="89"/>
    </row>
    <row r="446" spans="1:13" ht="31.5">
      <c r="A446" s="24"/>
      <c r="B446" s="16" t="s">
        <v>1276</v>
      </c>
      <c r="C446" s="87"/>
      <c r="D446" s="87"/>
      <c r="E446" s="87"/>
      <c r="F446" s="87"/>
      <c r="G446" s="87"/>
      <c r="H446" s="87"/>
      <c r="I446" s="89"/>
      <c r="J446" s="89"/>
      <c r="K446" s="89"/>
      <c r="L446" s="89"/>
      <c r="M446" s="89"/>
    </row>
    <row r="447" spans="1:13" ht="31.5">
      <c r="A447" s="24"/>
      <c r="B447" s="92" t="s">
        <v>1277</v>
      </c>
      <c r="C447" s="87"/>
      <c r="D447" s="87"/>
      <c r="E447" s="87"/>
      <c r="F447" s="87"/>
      <c r="G447" s="87"/>
      <c r="H447" s="87"/>
      <c r="I447" s="89"/>
      <c r="J447" s="89"/>
      <c r="K447" s="89"/>
      <c r="L447" s="89"/>
      <c r="M447" s="89"/>
    </row>
    <row r="448" spans="1:13" ht="31.5">
      <c r="A448" s="24"/>
      <c r="B448" s="36"/>
      <c r="C448" s="128" t="s">
        <v>1278</v>
      </c>
      <c r="D448" s="113"/>
      <c r="E448" s="113"/>
      <c r="F448" s="113"/>
      <c r="G448" s="113"/>
      <c r="H448" s="113"/>
      <c r="I448" s="161" t="s">
        <v>952</v>
      </c>
      <c r="J448" s="99" t="s">
        <v>1279</v>
      </c>
      <c r="K448" s="89"/>
      <c r="L448" s="89"/>
      <c r="M448" s="89"/>
    </row>
    <row r="449" spans="1:13" ht="31.5">
      <c r="A449" s="24"/>
      <c r="B449" s="24"/>
      <c r="C449" s="128" t="s">
        <v>1280</v>
      </c>
      <c r="D449" s="113" t="s">
        <v>1281</v>
      </c>
      <c r="E449" s="113" t="s">
        <v>1281</v>
      </c>
      <c r="F449" s="113"/>
      <c r="G449" s="113"/>
      <c r="H449" s="113" t="s">
        <v>1282</v>
      </c>
      <c r="I449" s="114" t="s">
        <v>952</v>
      </c>
      <c r="J449" s="120" t="s">
        <v>1283</v>
      </c>
      <c r="K449" s="89"/>
      <c r="L449" s="89"/>
      <c r="M449" s="89"/>
    </row>
    <row r="450" spans="1:13" ht="31.5">
      <c r="A450" s="24"/>
      <c r="B450" s="121"/>
      <c r="C450" s="128" t="s">
        <v>1284</v>
      </c>
      <c r="D450" s="113"/>
      <c r="E450" s="113"/>
      <c r="F450" s="113"/>
      <c r="G450" s="113"/>
      <c r="H450" s="113"/>
      <c r="I450" s="161" t="s">
        <v>952</v>
      </c>
      <c r="J450" s="151" t="s">
        <v>1285</v>
      </c>
      <c r="K450" s="166"/>
      <c r="L450" s="89"/>
      <c r="M450" s="89"/>
    </row>
    <row r="451" spans="1:13" ht="15.75">
      <c r="A451" s="34"/>
      <c r="B451" s="121" t="s">
        <v>38</v>
      </c>
      <c r="C451" s="391" t="s">
        <v>395</v>
      </c>
      <c r="D451" s="381"/>
      <c r="E451" s="381"/>
      <c r="F451" s="381"/>
      <c r="G451" s="381"/>
      <c r="H451" s="381"/>
      <c r="I451" s="381"/>
      <c r="J451" s="381"/>
      <c r="K451" s="381"/>
      <c r="L451" s="381"/>
      <c r="M451" s="382"/>
    </row>
    <row r="452" spans="1:13" ht="15.75">
      <c r="A452" s="24"/>
      <c r="B452" s="24"/>
      <c r="C452" s="113" t="s">
        <v>38</v>
      </c>
      <c r="D452" s="113" t="s">
        <v>1286</v>
      </c>
      <c r="E452" s="113" t="s">
        <v>1286</v>
      </c>
      <c r="F452" s="113"/>
      <c r="G452" s="113"/>
      <c r="H452" s="113" t="s">
        <v>355</v>
      </c>
      <c r="I452" s="89"/>
      <c r="J452" s="89"/>
      <c r="K452" s="89"/>
      <c r="L452" s="89"/>
      <c r="M452" s="89"/>
    </row>
    <row r="453" spans="1:13" ht="15.75">
      <c r="A453" s="24"/>
      <c r="B453" s="24"/>
      <c r="C453" s="113" t="s">
        <v>38</v>
      </c>
      <c r="D453" s="113" t="s">
        <v>1287</v>
      </c>
      <c r="E453" s="113" t="s">
        <v>1287</v>
      </c>
      <c r="F453" s="113"/>
      <c r="G453" s="113"/>
      <c r="H453" s="113" t="s">
        <v>355</v>
      </c>
      <c r="I453" s="89"/>
      <c r="J453" s="89"/>
      <c r="K453" s="89"/>
      <c r="L453" s="89"/>
      <c r="M453" s="89"/>
    </row>
    <row r="454" spans="1:13" ht="15.75">
      <c r="A454" s="24"/>
      <c r="B454" s="24"/>
      <c r="C454" s="113" t="s">
        <v>38</v>
      </c>
      <c r="D454" s="113" t="s">
        <v>1288</v>
      </c>
      <c r="E454" s="113" t="s">
        <v>1288</v>
      </c>
      <c r="F454" s="113"/>
      <c r="G454" s="113"/>
      <c r="H454" s="113" t="s">
        <v>355</v>
      </c>
      <c r="I454" s="89"/>
      <c r="J454" s="89"/>
      <c r="K454" s="89"/>
      <c r="L454" s="89"/>
      <c r="M454" s="89"/>
    </row>
    <row r="455" spans="1:13" ht="15.75">
      <c r="A455" s="24"/>
      <c r="B455" s="24"/>
      <c r="C455" s="113" t="s">
        <v>38</v>
      </c>
      <c r="D455" s="113" t="s">
        <v>1289</v>
      </c>
      <c r="E455" s="113" t="s">
        <v>1289</v>
      </c>
      <c r="F455" s="113"/>
      <c r="G455" s="113"/>
      <c r="H455" s="113" t="s">
        <v>355</v>
      </c>
      <c r="I455" s="89"/>
      <c r="J455" s="89"/>
      <c r="K455" s="89"/>
      <c r="L455" s="89"/>
      <c r="M455" s="89"/>
    </row>
    <row r="456" spans="1:13" ht="15.75">
      <c r="A456" s="24"/>
      <c r="B456" s="116"/>
      <c r="C456" s="113" t="s">
        <v>38</v>
      </c>
      <c r="D456" s="113" t="s">
        <v>1290</v>
      </c>
      <c r="E456" s="113" t="s">
        <v>1290</v>
      </c>
      <c r="F456" s="175" t="s">
        <v>1291</v>
      </c>
      <c r="G456" s="175"/>
      <c r="H456" s="175"/>
      <c r="I456" s="89"/>
      <c r="J456" s="89"/>
      <c r="K456" s="89"/>
      <c r="L456" s="89"/>
      <c r="M456" s="89"/>
    </row>
    <row r="457" spans="1:13" ht="15.75">
      <c r="A457" s="24"/>
      <c r="B457" s="116"/>
      <c r="C457" s="113" t="s">
        <v>38</v>
      </c>
      <c r="D457" s="113" t="s">
        <v>1290</v>
      </c>
      <c r="E457" s="113" t="s">
        <v>1290</v>
      </c>
      <c r="F457" s="175" t="s">
        <v>1291</v>
      </c>
      <c r="G457" s="175"/>
      <c r="H457" s="175"/>
      <c r="I457" s="89"/>
      <c r="J457" s="89"/>
      <c r="K457" s="89"/>
      <c r="L457" s="89"/>
      <c r="M457" s="89"/>
    </row>
    <row r="458" spans="1:13" ht="15.75">
      <c r="A458" s="28" t="s">
        <v>204</v>
      </c>
      <c r="B458" s="28" t="str">
        <f>VLOOKUP(A458,ProcessDefinitionsTab,2, FALSE)</f>
        <v>Credential Suspension</v>
      </c>
      <c r="C458" s="390"/>
      <c r="D458" s="381"/>
      <c r="E458" s="381"/>
      <c r="F458" s="381"/>
      <c r="G458" s="381"/>
      <c r="H458" s="381"/>
      <c r="I458" s="381"/>
      <c r="J458" s="381"/>
      <c r="K458" s="381"/>
      <c r="L458" s="381"/>
      <c r="M458" s="382"/>
    </row>
    <row r="459" spans="1:13" ht="47.25">
      <c r="A459" s="24"/>
      <c r="B459" s="29" t="str">
        <f>VLOOKUP(A458,ProcessDefinitionsTab,3,FALSE)</f>
        <v xml:space="preserve">Credential Suspension is the process of transforming an issued Credential into a suspended Credential by flagging the issued Credential as temporarily unusable. </v>
      </c>
      <c r="C459" s="87"/>
      <c r="D459" s="87"/>
      <c r="E459" s="87"/>
      <c r="F459" s="87"/>
      <c r="G459" s="87"/>
      <c r="H459" s="88"/>
      <c r="I459" s="89"/>
      <c r="J459" s="89"/>
      <c r="K459" s="89"/>
      <c r="L459" s="89"/>
      <c r="M459" s="89"/>
    </row>
    <row r="460" spans="1:13" ht="31.5">
      <c r="A460" s="24"/>
      <c r="B460" s="16" t="s">
        <v>1292</v>
      </c>
      <c r="C460" s="87"/>
      <c r="D460" s="87"/>
      <c r="E460" s="87"/>
      <c r="F460" s="87"/>
      <c r="G460" s="87"/>
      <c r="H460" s="87"/>
      <c r="I460" s="89"/>
      <c r="J460" s="89"/>
      <c r="K460" s="89"/>
      <c r="L460" s="89"/>
      <c r="M460" s="89"/>
    </row>
    <row r="461" spans="1:13" ht="47.25">
      <c r="A461" s="24"/>
      <c r="B461" s="92" t="s">
        <v>1293</v>
      </c>
      <c r="C461" s="87"/>
      <c r="D461" s="87"/>
      <c r="E461" s="87"/>
      <c r="F461" s="87"/>
      <c r="G461" s="87"/>
      <c r="H461" s="87"/>
      <c r="I461" s="89"/>
      <c r="J461" s="89"/>
      <c r="K461" s="89"/>
      <c r="L461" s="89"/>
      <c r="M461" s="89"/>
    </row>
    <row r="462" spans="1:13" ht="47.25">
      <c r="A462" s="24"/>
      <c r="B462" s="24"/>
      <c r="C462" s="128" t="s">
        <v>1294</v>
      </c>
      <c r="D462" s="113" t="s">
        <v>1295</v>
      </c>
      <c r="E462" s="113" t="s">
        <v>1295</v>
      </c>
      <c r="F462" s="113" t="s">
        <v>1296</v>
      </c>
      <c r="G462" s="113" t="s">
        <v>1297</v>
      </c>
      <c r="H462" s="113"/>
      <c r="I462" s="114" t="s">
        <v>952</v>
      </c>
      <c r="J462" s="120" t="s">
        <v>1298</v>
      </c>
      <c r="K462" s="89"/>
      <c r="L462" s="89"/>
      <c r="M462" s="89"/>
    </row>
    <row r="463" spans="1:13" ht="47.25">
      <c r="A463" s="24"/>
      <c r="B463" s="121"/>
      <c r="C463" s="130" t="s">
        <v>1299</v>
      </c>
      <c r="D463" s="172"/>
      <c r="E463" s="172"/>
      <c r="F463" s="172"/>
      <c r="G463" s="172"/>
      <c r="H463" s="122"/>
      <c r="I463" s="161" t="s">
        <v>952</v>
      </c>
      <c r="J463" s="151" t="s">
        <v>1300</v>
      </c>
      <c r="K463" s="166"/>
      <c r="L463" s="89"/>
      <c r="M463" s="89"/>
    </row>
    <row r="464" spans="1:13" ht="31.5">
      <c r="A464" s="24"/>
      <c r="B464" s="24"/>
      <c r="C464" s="130" t="s">
        <v>1301</v>
      </c>
      <c r="D464" s="113" t="s">
        <v>1302</v>
      </c>
      <c r="E464" s="113" t="s">
        <v>1302</v>
      </c>
      <c r="F464" s="113" t="s">
        <v>1303</v>
      </c>
      <c r="G464" s="113" t="s">
        <v>1304</v>
      </c>
      <c r="H464" s="113" t="s">
        <v>1305</v>
      </c>
      <c r="I464" s="114" t="s">
        <v>952</v>
      </c>
      <c r="J464" s="272" t="s">
        <v>1306</v>
      </c>
      <c r="K464" s="89"/>
      <c r="L464" s="89"/>
      <c r="M464" s="89"/>
    </row>
    <row r="465" spans="1:13" s="274" customFormat="1" ht="31.5">
      <c r="A465" s="267"/>
      <c r="B465" s="267"/>
      <c r="C465" s="284" t="s">
        <v>1307</v>
      </c>
      <c r="D465" s="285" t="s">
        <v>38</v>
      </c>
      <c r="E465" s="285" t="s">
        <v>38</v>
      </c>
      <c r="F465" s="285" t="s">
        <v>38</v>
      </c>
      <c r="G465" s="285"/>
      <c r="H465" s="285" t="s">
        <v>38</v>
      </c>
      <c r="I465" s="286" t="s">
        <v>952</v>
      </c>
      <c r="J465" s="272" t="s">
        <v>1308</v>
      </c>
      <c r="K465" s="272"/>
      <c r="L465" s="272"/>
      <c r="M465" s="272"/>
    </row>
    <row r="466" spans="1:13" ht="63">
      <c r="A466" s="24"/>
      <c r="B466" s="121"/>
      <c r="C466" s="284" t="s">
        <v>1309</v>
      </c>
      <c r="D466" s="97"/>
      <c r="E466" s="97"/>
      <c r="F466" s="97"/>
      <c r="G466" s="97"/>
      <c r="H466" s="97"/>
      <c r="I466" s="141" t="s">
        <v>923</v>
      </c>
      <c r="J466" s="151" t="s">
        <v>1310</v>
      </c>
      <c r="K466" s="166"/>
      <c r="L466" s="89"/>
      <c r="M466" s="89"/>
    </row>
    <row r="467" spans="1:13" ht="63">
      <c r="A467" s="24"/>
      <c r="B467" s="121"/>
      <c r="C467" s="284" t="s">
        <v>1311</v>
      </c>
      <c r="D467" s="97"/>
      <c r="E467" s="97"/>
      <c r="F467" s="97"/>
      <c r="G467" s="97"/>
      <c r="H467" s="97"/>
      <c r="I467" s="141" t="s">
        <v>929</v>
      </c>
      <c r="J467" s="151" t="s">
        <v>1312</v>
      </c>
      <c r="K467" s="166"/>
      <c r="L467" s="89"/>
      <c r="M467" s="89"/>
    </row>
    <row r="468" spans="1:13" ht="63">
      <c r="A468" s="24"/>
      <c r="B468" s="121"/>
      <c r="C468" s="284" t="s">
        <v>1313</v>
      </c>
      <c r="D468" s="97"/>
      <c r="E468" s="97"/>
      <c r="F468" s="97"/>
      <c r="G468" s="97"/>
      <c r="H468" s="97"/>
      <c r="I468" s="161" t="s">
        <v>952</v>
      </c>
      <c r="J468" s="151" t="s">
        <v>1314</v>
      </c>
      <c r="K468" s="166" t="s">
        <v>38</v>
      </c>
      <c r="L468" s="89"/>
      <c r="M468" s="89"/>
    </row>
    <row r="469" spans="1:13" ht="31.5">
      <c r="A469" s="24"/>
      <c r="B469" s="121"/>
      <c r="C469" s="284" t="s">
        <v>1315</v>
      </c>
      <c r="D469" s="97"/>
      <c r="E469" s="97"/>
      <c r="F469" s="97"/>
      <c r="G469" s="97"/>
      <c r="H469" s="97"/>
      <c r="I469" s="161" t="s">
        <v>952</v>
      </c>
      <c r="J469" s="151" t="s">
        <v>1316</v>
      </c>
      <c r="K469" s="166"/>
      <c r="L469" s="89"/>
      <c r="M469" s="89"/>
    </row>
    <row r="470" spans="1:13" ht="31.5">
      <c r="A470" s="24"/>
      <c r="B470" s="121"/>
      <c r="C470" s="284" t="s">
        <v>1317</v>
      </c>
      <c r="D470" s="97"/>
      <c r="E470" s="97"/>
      <c r="F470" s="97"/>
      <c r="G470" s="97"/>
      <c r="H470" s="97"/>
      <c r="I470" s="161" t="s">
        <v>952</v>
      </c>
      <c r="J470" s="151" t="s">
        <v>1318</v>
      </c>
      <c r="K470" s="112"/>
      <c r="L470" s="89"/>
      <c r="M470" s="89"/>
    </row>
    <row r="471" spans="1:13" ht="63">
      <c r="A471" s="24"/>
      <c r="B471" s="121"/>
      <c r="C471" s="284" t="s">
        <v>1319</v>
      </c>
      <c r="D471" s="172"/>
      <c r="E471" s="172"/>
      <c r="F471" s="172"/>
      <c r="G471" s="172"/>
      <c r="H471" s="122"/>
      <c r="I471" s="161" t="s">
        <v>952</v>
      </c>
      <c r="J471" s="151" t="s">
        <v>1320</v>
      </c>
      <c r="K471" s="166"/>
      <c r="L471" s="89"/>
      <c r="M471" s="89"/>
    </row>
    <row r="472" spans="1:13" ht="15.75">
      <c r="A472" s="34"/>
      <c r="B472" s="121" t="s">
        <v>38</v>
      </c>
      <c r="C472" s="391" t="s">
        <v>395</v>
      </c>
      <c r="D472" s="381"/>
      <c r="E472" s="381"/>
      <c r="F472" s="381"/>
      <c r="G472" s="381"/>
      <c r="H472" s="381"/>
      <c r="I472" s="381"/>
      <c r="J472" s="381"/>
      <c r="K472" s="381"/>
      <c r="L472" s="381"/>
      <c r="M472" s="382"/>
    </row>
    <row r="473" spans="1:13" ht="15.75">
      <c r="A473" s="24"/>
      <c r="B473" s="24"/>
      <c r="C473" s="113" t="s">
        <v>38</v>
      </c>
      <c r="D473" s="113" t="s">
        <v>1321</v>
      </c>
      <c r="E473" s="113" t="s">
        <v>1321</v>
      </c>
      <c r="F473" s="113"/>
      <c r="G473" s="113"/>
      <c r="H473" s="113"/>
      <c r="I473" s="89"/>
      <c r="J473" s="89"/>
      <c r="K473" s="89"/>
      <c r="L473" s="89"/>
      <c r="M473" s="89"/>
    </row>
    <row r="474" spans="1:13" ht="15.75">
      <c r="A474" s="28" t="s">
        <v>209</v>
      </c>
      <c r="B474" s="28" t="str">
        <f>VLOOKUP(A474,ProcessDefinitionsTab,2, FALSE)</f>
        <v>Credential Recovery</v>
      </c>
      <c r="C474" s="390"/>
      <c r="D474" s="381"/>
      <c r="E474" s="381"/>
      <c r="F474" s="381"/>
      <c r="G474" s="381"/>
      <c r="H474" s="381"/>
      <c r="I474" s="381"/>
      <c r="J474" s="381"/>
      <c r="K474" s="381"/>
      <c r="L474" s="381"/>
      <c r="M474" s="382"/>
    </row>
    <row r="475" spans="1:13" ht="47.25">
      <c r="A475" s="24"/>
      <c r="B475" s="29" t="str">
        <f>VLOOKUP(A474,ProcessDefinitionsTab,3,FALSE)</f>
        <v>Credential Recovery is the process of transforming a suspended Credential back to a usable state (i.e., an issued Credential).</v>
      </c>
      <c r="C475" s="87"/>
      <c r="D475" s="87"/>
      <c r="E475" s="87"/>
      <c r="F475" s="87"/>
      <c r="G475" s="87"/>
      <c r="H475" s="88"/>
      <c r="I475" s="89"/>
      <c r="J475" s="89"/>
      <c r="K475" s="89"/>
      <c r="L475" s="89"/>
      <c r="M475" s="89"/>
    </row>
    <row r="476" spans="1:13" ht="31.5">
      <c r="A476" s="24"/>
      <c r="B476" s="16" t="s">
        <v>1322</v>
      </c>
      <c r="C476" s="87"/>
      <c r="D476" s="87"/>
      <c r="E476" s="87"/>
      <c r="F476" s="87"/>
      <c r="G476" s="87"/>
      <c r="H476" s="87"/>
      <c r="I476" s="89"/>
      <c r="J476" s="89"/>
      <c r="K476" s="89"/>
      <c r="L476" s="89"/>
      <c r="M476" s="89"/>
    </row>
    <row r="477" spans="1:13" ht="63">
      <c r="A477" s="24"/>
      <c r="B477" s="92" t="s">
        <v>1323</v>
      </c>
      <c r="C477" s="87"/>
      <c r="D477" s="87"/>
      <c r="E477" s="87"/>
      <c r="F477" s="87"/>
      <c r="G477" s="87"/>
      <c r="H477" s="87"/>
      <c r="I477" s="89"/>
      <c r="J477" s="89"/>
      <c r="K477" s="89"/>
      <c r="L477" s="89"/>
      <c r="M477" s="89"/>
    </row>
    <row r="478" spans="1:13" ht="31.5">
      <c r="A478" s="24"/>
      <c r="B478" s="24"/>
      <c r="C478" s="130" t="s">
        <v>1324</v>
      </c>
      <c r="D478" s="113" t="s">
        <v>1325</v>
      </c>
      <c r="E478" s="113" t="s">
        <v>1325</v>
      </c>
      <c r="F478" s="113" t="s">
        <v>1326</v>
      </c>
      <c r="G478" s="113" t="s">
        <v>1327</v>
      </c>
      <c r="H478" s="113" t="s">
        <v>1327</v>
      </c>
      <c r="I478" s="114" t="s">
        <v>952</v>
      </c>
      <c r="J478" s="120" t="s">
        <v>1328</v>
      </c>
      <c r="K478" s="89"/>
      <c r="L478" s="89"/>
      <c r="M478" s="89"/>
    </row>
    <row r="479" spans="1:13" ht="31.5">
      <c r="A479" s="24"/>
      <c r="B479" s="24"/>
      <c r="C479" s="130" t="s">
        <v>1329</v>
      </c>
      <c r="D479" s="113" t="s">
        <v>355</v>
      </c>
      <c r="E479" s="113" t="s">
        <v>355</v>
      </c>
      <c r="F479" s="113" t="s">
        <v>355</v>
      </c>
      <c r="G479" s="113" t="s">
        <v>355</v>
      </c>
      <c r="H479" s="113" t="s">
        <v>355</v>
      </c>
      <c r="I479" s="114" t="s">
        <v>952</v>
      </c>
      <c r="J479" s="272" t="s">
        <v>1330</v>
      </c>
      <c r="K479" s="89"/>
      <c r="L479" s="89"/>
      <c r="M479" s="89"/>
    </row>
    <row r="480" spans="1:13" ht="31.5">
      <c r="A480" s="24"/>
      <c r="B480" s="24"/>
      <c r="C480" s="128" t="s">
        <v>1331</v>
      </c>
      <c r="D480" s="113" t="s">
        <v>1332</v>
      </c>
      <c r="E480" s="113" t="s">
        <v>1332</v>
      </c>
      <c r="F480" s="113" t="s">
        <v>1333</v>
      </c>
      <c r="G480" s="113"/>
      <c r="H480" s="113" t="s">
        <v>1124</v>
      </c>
      <c r="I480" s="114" t="s">
        <v>952</v>
      </c>
      <c r="J480" s="120" t="s">
        <v>1334</v>
      </c>
      <c r="K480" s="89"/>
      <c r="L480" s="89"/>
      <c r="M480" s="89"/>
    </row>
    <row r="481" spans="1:13" ht="47.25">
      <c r="A481" s="24"/>
      <c r="B481" s="121"/>
      <c r="C481" s="130" t="s">
        <v>1335</v>
      </c>
      <c r="D481" s="97"/>
      <c r="E481" s="97"/>
      <c r="F481" s="97"/>
      <c r="G481" s="97"/>
      <c r="H481" s="97"/>
      <c r="I481" s="161" t="s">
        <v>952</v>
      </c>
      <c r="J481" s="105" t="s">
        <v>1336</v>
      </c>
      <c r="K481" s="91"/>
      <c r="L481" s="89"/>
      <c r="M481" s="89"/>
    </row>
    <row r="482" spans="1:13" ht="47.25">
      <c r="A482" s="24"/>
      <c r="B482" s="121"/>
      <c r="C482" s="130" t="s">
        <v>1337</v>
      </c>
      <c r="D482" s="97"/>
      <c r="E482" s="97"/>
      <c r="F482" s="97"/>
      <c r="G482" s="97"/>
      <c r="H482" s="97"/>
      <c r="I482" s="161" t="s">
        <v>952</v>
      </c>
      <c r="J482" s="105" t="s">
        <v>1338</v>
      </c>
      <c r="K482" s="89"/>
      <c r="L482" s="89"/>
      <c r="M482" s="89"/>
    </row>
    <row r="483" spans="1:13" ht="47.25">
      <c r="A483" s="24"/>
      <c r="B483" s="121"/>
      <c r="C483" s="130" t="s">
        <v>1339</v>
      </c>
      <c r="D483" s="87"/>
      <c r="E483" s="87"/>
      <c r="F483" s="87"/>
      <c r="G483" s="87"/>
      <c r="H483" s="87"/>
      <c r="I483" s="161" t="s">
        <v>952</v>
      </c>
      <c r="J483" s="151" t="s">
        <v>1340</v>
      </c>
      <c r="K483" s="89"/>
      <c r="L483" s="89"/>
      <c r="M483" s="89"/>
    </row>
    <row r="484" spans="1:13" ht="31.5">
      <c r="A484" s="24"/>
      <c r="B484" s="121"/>
      <c r="C484" s="130" t="s">
        <v>1341</v>
      </c>
      <c r="D484" s="97"/>
      <c r="E484" s="97"/>
      <c r="F484" s="97"/>
      <c r="G484" s="97"/>
      <c r="H484" s="97"/>
      <c r="I484" s="161" t="s">
        <v>952</v>
      </c>
      <c r="J484" s="151" t="s">
        <v>1316</v>
      </c>
      <c r="K484" s="89"/>
      <c r="L484" s="89"/>
      <c r="M484" s="89"/>
    </row>
    <row r="485" spans="1:13" ht="31.5">
      <c r="A485" s="24"/>
      <c r="B485" s="121"/>
      <c r="C485" s="130" t="s">
        <v>1342</v>
      </c>
      <c r="D485" s="97"/>
      <c r="E485" s="97"/>
      <c r="F485" s="97"/>
      <c r="G485" s="97"/>
      <c r="H485" s="97"/>
      <c r="I485" s="161" t="s">
        <v>952</v>
      </c>
      <c r="J485" s="151" t="s">
        <v>1343</v>
      </c>
      <c r="K485" s="89"/>
      <c r="L485" s="89"/>
      <c r="M485" s="89"/>
    </row>
    <row r="486" spans="1:13" ht="15.75">
      <c r="A486" s="34"/>
      <c r="B486" s="121" t="s">
        <v>38</v>
      </c>
      <c r="C486" s="391" t="s">
        <v>395</v>
      </c>
      <c r="D486" s="381"/>
      <c r="E486" s="381"/>
      <c r="F486" s="381"/>
      <c r="G486" s="381"/>
      <c r="H486" s="381"/>
      <c r="I486" s="381"/>
      <c r="J486" s="381"/>
      <c r="K486" s="381"/>
      <c r="L486" s="381"/>
      <c r="M486" s="382"/>
    </row>
    <row r="487" spans="1:13" ht="15.75">
      <c r="A487" s="24"/>
      <c r="B487" s="24"/>
      <c r="C487" s="113" t="s">
        <v>38</v>
      </c>
      <c r="D487" s="113" t="s">
        <v>1344</v>
      </c>
      <c r="E487" s="113" t="s">
        <v>1344</v>
      </c>
      <c r="F487" s="113" t="s">
        <v>1345</v>
      </c>
      <c r="G487" s="113" t="s">
        <v>1102</v>
      </c>
      <c r="H487" s="113" t="s">
        <v>1090</v>
      </c>
      <c r="I487" s="114" t="s">
        <v>38</v>
      </c>
      <c r="J487" s="89" t="s">
        <v>38</v>
      </c>
      <c r="K487" s="89"/>
      <c r="L487" s="89"/>
      <c r="M487" s="89"/>
    </row>
    <row r="488" spans="1:13" ht="15.75">
      <c r="A488" s="24"/>
      <c r="B488" s="24"/>
      <c r="C488" s="113" t="s">
        <v>38</v>
      </c>
      <c r="D488" s="113" t="s">
        <v>1346</v>
      </c>
      <c r="E488" s="113" t="s">
        <v>1346</v>
      </c>
      <c r="F488" s="175" t="s">
        <v>1347</v>
      </c>
      <c r="G488" s="175"/>
      <c r="H488" s="175" t="s">
        <v>1348</v>
      </c>
      <c r="I488" s="89"/>
      <c r="J488" s="89"/>
      <c r="K488" s="89"/>
      <c r="L488" s="89"/>
      <c r="M488" s="89"/>
    </row>
    <row r="489" spans="1:13" ht="15.75">
      <c r="A489" s="24"/>
      <c r="B489" s="24"/>
      <c r="C489" s="113" t="s">
        <v>38</v>
      </c>
      <c r="D489" s="113" t="s">
        <v>1349</v>
      </c>
      <c r="E489" s="113" t="s">
        <v>1349</v>
      </c>
      <c r="F489" s="113" t="s">
        <v>1350</v>
      </c>
      <c r="G489" s="113"/>
      <c r="H489" s="113" t="s">
        <v>1351</v>
      </c>
      <c r="I489" s="89"/>
      <c r="J489" s="89" t="s">
        <v>38</v>
      </c>
      <c r="K489" s="89"/>
      <c r="L489" s="89"/>
      <c r="M489" s="89"/>
    </row>
    <row r="490" spans="1:13" ht="15.75">
      <c r="A490" s="24"/>
      <c r="B490" s="24"/>
      <c r="C490" s="113" t="s">
        <v>38</v>
      </c>
      <c r="D490" s="113" t="s">
        <v>1352</v>
      </c>
      <c r="E490" s="113" t="s">
        <v>1352</v>
      </c>
      <c r="F490" s="113" t="s">
        <v>1353</v>
      </c>
      <c r="G490" s="113"/>
      <c r="H490" s="113" t="s">
        <v>1354</v>
      </c>
      <c r="I490" s="89"/>
      <c r="J490" s="89"/>
      <c r="K490" s="89"/>
      <c r="L490" s="89"/>
      <c r="M490" s="89"/>
    </row>
    <row r="491" spans="1:13" ht="15.75">
      <c r="A491" s="24"/>
      <c r="B491" s="24"/>
      <c r="C491" s="113" t="s">
        <v>38</v>
      </c>
      <c r="D491" s="113" t="s">
        <v>1355</v>
      </c>
      <c r="E491" s="113" t="s">
        <v>1355</v>
      </c>
      <c r="F491" s="113" t="s">
        <v>1356</v>
      </c>
      <c r="G491" s="113"/>
      <c r="H491" s="113" t="s">
        <v>1357</v>
      </c>
      <c r="I491" s="89"/>
      <c r="J491" s="89"/>
      <c r="K491" s="89"/>
      <c r="L491" s="89"/>
      <c r="M491" s="89"/>
    </row>
    <row r="492" spans="1:13" ht="15.75">
      <c r="A492" s="24"/>
      <c r="B492" s="24"/>
      <c r="C492" s="113" t="s">
        <v>38</v>
      </c>
      <c r="D492" s="113" t="s">
        <v>1358</v>
      </c>
      <c r="E492" s="113" t="s">
        <v>1358</v>
      </c>
      <c r="F492" s="113" t="s">
        <v>1359</v>
      </c>
      <c r="G492" s="113"/>
      <c r="H492" s="113" t="s">
        <v>1360</v>
      </c>
      <c r="I492" s="89"/>
      <c r="J492" s="89"/>
      <c r="K492" s="89"/>
      <c r="L492" s="89"/>
      <c r="M492" s="89"/>
    </row>
    <row r="493" spans="1:13" ht="15.75">
      <c r="A493" s="24"/>
      <c r="B493" s="24"/>
      <c r="C493" s="113" t="s">
        <v>38</v>
      </c>
      <c r="D493" s="113" t="s">
        <v>1361</v>
      </c>
      <c r="E493" s="113" t="s">
        <v>1361</v>
      </c>
      <c r="F493" s="113" t="s">
        <v>1362</v>
      </c>
      <c r="G493" s="113"/>
      <c r="H493" s="113" t="s">
        <v>1351</v>
      </c>
      <c r="I493" s="89"/>
      <c r="J493" s="89"/>
      <c r="K493" s="89"/>
      <c r="L493" s="89"/>
      <c r="M493" s="89"/>
    </row>
    <row r="494" spans="1:13" ht="15.75">
      <c r="A494" s="28" t="s">
        <v>214</v>
      </c>
      <c r="B494" s="28" t="str">
        <f>VLOOKUP(A494,ProcessDefinitionsTab,2, FALSE)</f>
        <v>Credential Revocation</v>
      </c>
      <c r="C494" s="390"/>
      <c r="D494" s="381"/>
      <c r="E494" s="381"/>
      <c r="F494" s="381"/>
      <c r="G494" s="381"/>
      <c r="H494" s="381"/>
      <c r="I494" s="381"/>
      <c r="J494" s="381"/>
      <c r="K494" s="381"/>
      <c r="L494" s="381"/>
      <c r="M494" s="382"/>
    </row>
    <row r="495" spans="1:13" ht="31.5">
      <c r="A495" s="24"/>
      <c r="B495" s="29" t="str">
        <f>VLOOKUP(A494,ProcessDefinitionsTab,3,FALSE)</f>
        <v>Credential Revocation is the process of ensuring that an issued Credential is permanently flagged as unusable.</v>
      </c>
      <c r="C495" s="87"/>
      <c r="D495" s="87"/>
      <c r="E495" s="87"/>
      <c r="F495" s="87"/>
      <c r="G495" s="87"/>
      <c r="H495" s="88"/>
      <c r="I495" s="89"/>
      <c r="J495" s="89"/>
      <c r="K495" s="89"/>
      <c r="L495" s="89"/>
      <c r="M495" s="89"/>
    </row>
    <row r="496" spans="1:13" ht="31.5">
      <c r="A496" s="24"/>
      <c r="B496" s="16" t="s">
        <v>1363</v>
      </c>
      <c r="C496" s="87"/>
      <c r="D496" s="87"/>
      <c r="E496" s="87"/>
      <c r="F496" s="87"/>
      <c r="G496" s="87"/>
      <c r="H496" s="87"/>
      <c r="I496" s="89"/>
      <c r="J496" s="89"/>
      <c r="K496" s="89"/>
      <c r="L496" s="89"/>
      <c r="M496" s="89"/>
    </row>
    <row r="497" spans="1:13" ht="63">
      <c r="A497" s="24"/>
      <c r="B497" s="92" t="s">
        <v>1364</v>
      </c>
      <c r="C497" s="87"/>
      <c r="D497" s="87"/>
      <c r="E497" s="87"/>
      <c r="F497" s="87"/>
      <c r="G497" s="87"/>
      <c r="H497" s="87"/>
      <c r="I497" s="89"/>
      <c r="J497" s="89"/>
      <c r="K497" s="89"/>
      <c r="L497" s="89"/>
      <c r="M497" s="89"/>
    </row>
    <row r="498" spans="1:13" ht="47.25">
      <c r="A498" s="24"/>
      <c r="B498" s="24"/>
      <c r="C498" s="128" t="s">
        <v>1365</v>
      </c>
      <c r="D498" s="113"/>
      <c r="E498" s="113"/>
      <c r="F498" s="113"/>
      <c r="G498" s="113"/>
      <c r="H498" s="113"/>
      <c r="I498" s="114" t="s">
        <v>952</v>
      </c>
      <c r="J498" s="120" t="s">
        <v>1366</v>
      </c>
      <c r="K498" s="89"/>
      <c r="L498" s="89"/>
      <c r="M498" s="89"/>
    </row>
    <row r="499" spans="1:13" ht="47.25">
      <c r="A499" s="24"/>
      <c r="B499" s="121"/>
      <c r="C499" s="130" t="s">
        <v>1367</v>
      </c>
      <c r="D499" s="97"/>
      <c r="E499" s="97"/>
      <c r="F499" s="97"/>
      <c r="G499" s="97"/>
      <c r="H499" s="97"/>
      <c r="I499" s="161" t="s">
        <v>952</v>
      </c>
      <c r="J499" s="105" t="s">
        <v>1368</v>
      </c>
      <c r="K499" s="89"/>
      <c r="L499" s="89"/>
      <c r="M499" s="89"/>
    </row>
    <row r="500" spans="1:13" ht="31.5">
      <c r="A500" s="24"/>
      <c r="B500" s="24"/>
      <c r="C500" s="130" t="s">
        <v>1369</v>
      </c>
      <c r="D500" s="113" t="s">
        <v>1370</v>
      </c>
      <c r="E500" s="113" t="s">
        <v>1370</v>
      </c>
      <c r="F500" s="113" t="s">
        <v>1371</v>
      </c>
      <c r="G500" s="113" t="s">
        <v>1372</v>
      </c>
      <c r="H500" s="113" t="s">
        <v>1373</v>
      </c>
      <c r="I500" s="114" t="s">
        <v>952</v>
      </c>
      <c r="J500" s="272" t="s">
        <v>1374</v>
      </c>
      <c r="K500" s="89"/>
      <c r="L500" s="89"/>
      <c r="M500" s="89"/>
    </row>
    <row r="501" spans="1:13" s="274" customFormat="1" ht="31.5">
      <c r="A501" s="267"/>
      <c r="B501" s="267"/>
      <c r="C501" s="284" t="s">
        <v>1375</v>
      </c>
      <c r="D501" s="285" t="s">
        <v>38</v>
      </c>
      <c r="E501" s="285" t="s">
        <v>38</v>
      </c>
      <c r="F501" s="285" t="s">
        <v>38</v>
      </c>
      <c r="G501" s="285"/>
      <c r="H501" s="285" t="s">
        <v>38</v>
      </c>
      <c r="I501" s="286" t="s">
        <v>952</v>
      </c>
      <c r="J501" s="272" t="s">
        <v>1376</v>
      </c>
      <c r="K501" s="272"/>
      <c r="L501" s="272"/>
      <c r="M501" s="272"/>
    </row>
    <row r="502" spans="1:13" ht="31.5">
      <c r="A502" s="24"/>
      <c r="B502" s="121"/>
      <c r="C502" s="284" t="s">
        <v>1377</v>
      </c>
      <c r="D502" s="97"/>
      <c r="E502" s="97"/>
      <c r="F502" s="97"/>
      <c r="G502" s="97"/>
      <c r="H502" s="97"/>
      <c r="I502" s="161" t="s">
        <v>952</v>
      </c>
      <c r="J502" s="105" t="s">
        <v>1378</v>
      </c>
      <c r="K502" s="89"/>
      <c r="L502" s="89"/>
      <c r="M502" s="89"/>
    </row>
    <row r="503" spans="1:13" ht="63">
      <c r="A503" s="24"/>
      <c r="B503" s="121"/>
      <c r="C503" s="284" t="s">
        <v>1379</v>
      </c>
      <c r="D503" s="87"/>
      <c r="E503" s="87"/>
      <c r="F503" s="87"/>
      <c r="G503" s="87"/>
      <c r="H503" s="87"/>
      <c r="I503" s="161" t="s">
        <v>952</v>
      </c>
      <c r="J503" s="151" t="s">
        <v>1380</v>
      </c>
      <c r="K503" s="89"/>
      <c r="L503" s="89"/>
      <c r="M503" s="89"/>
    </row>
    <row r="504" spans="1:13" ht="31.5">
      <c r="A504" s="24"/>
      <c r="B504" s="121"/>
      <c r="C504" s="284" t="s">
        <v>1381</v>
      </c>
      <c r="D504" s="97"/>
      <c r="E504" s="97"/>
      <c r="F504" s="97"/>
      <c r="G504" s="97"/>
      <c r="H504" s="97"/>
      <c r="I504" s="161" t="s">
        <v>952</v>
      </c>
      <c r="J504" s="174" t="s">
        <v>1382</v>
      </c>
      <c r="K504" s="89"/>
      <c r="L504" s="89"/>
      <c r="M504" s="89"/>
    </row>
    <row r="505" spans="1:13" ht="31.5">
      <c r="A505" s="24"/>
      <c r="B505" s="121"/>
      <c r="C505" s="284" t="s">
        <v>1383</v>
      </c>
      <c r="D505" s="97"/>
      <c r="E505" s="97"/>
      <c r="F505" s="97"/>
      <c r="G505" s="97"/>
      <c r="H505" s="97"/>
      <c r="I505" s="161" t="s">
        <v>952</v>
      </c>
      <c r="J505" s="151" t="s">
        <v>1384</v>
      </c>
      <c r="K505" s="89"/>
      <c r="L505" s="89"/>
      <c r="M505" s="89"/>
    </row>
    <row r="506" spans="1:13" ht="15.75">
      <c r="A506" s="34"/>
      <c r="B506" s="121" t="s">
        <v>38</v>
      </c>
      <c r="C506" s="391" t="s">
        <v>395</v>
      </c>
      <c r="D506" s="381"/>
      <c r="E506" s="381"/>
      <c r="F506" s="381"/>
      <c r="G506" s="381"/>
      <c r="H506" s="381"/>
      <c r="I506" s="381"/>
      <c r="J506" s="381"/>
      <c r="K506" s="381"/>
      <c r="L506" s="381"/>
      <c r="M506" s="382"/>
    </row>
    <row r="507" spans="1:13" ht="15.75">
      <c r="A507" s="24"/>
      <c r="B507" s="24"/>
      <c r="C507" s="113" t="s">
        <v>38</v>
      </c>
      <c r="D507" s="113" t="s">
        <v>1385</v>
      </c>
      <c r="E507" s="113" t="s">
        <v>1385</v>
      </c>
      <c r="F507" s="113" t="s">
        <v>1386</v>
      </c>
      <c r="G507" s="113"/>
      <c r="H507" s="113" t="s">
        <v>1372</v>
      </c>
      <c r="I507" s="89"/>
      <c r="J507" s="89"/>
      <c r="K507" s="89"/>
      <c r="L507" s="89"/>
      <c r="M507" s="89"/>
    </row>
    <row r="508" spans="1:13" ht="15.75">
      <c r="A508" s="24"/>
      <c r="B508" s="24"/>
      <c r="C508" s="113" t="s">
        <v>38</v>
      </c>
      <c r="D508" s="113" t="s">
        <v>1387</v>
      </c>
      <c r="E508" s="113" t="s">
        <v>1387</v>
      </c>
      <c r="F508" s="113" t="s">
        <v>1388</v>
      </c>
      <c r="G508" s="113"/>
      <c r="H508" s="113" t="s">
        <v>1389</v>
      </c>
      <c r="I508" s="89"/>
      <c r="J508" s="89"/>
      <c r="K508" s="89"/>
      <c r="L508" s="89"/>
      <c r="M508" s="89"/>
    </row>
    <row r="509" spans="1:13" ht="15.75">
      <c r="A509" s="26" t="s">
        <v>219</v>
      </c>
      <c r="B509" s="28" t="str">
        <f>VLOOKUP(A509,ProcessDefinitionsTab,2, FALSE)</f>
        <v>Consent Domain General</v>
      </c>
      <c r="C509" s="390"/>
      <c r="D509" s="381"/>
      <c r="E509" s="381"/>
      <c r="F509" s="381"/>
      <c r="G509" s="381"/>
      <c r="H509" s="381"/>
      <c r="I509" s="381"/>
      <c r="J509" s="381"/>
      <c r="K509" s="381"/>
      <c r="L509" s="381"/>
      <c r="M509" s="382"/>
    </row>
    <row r="510" spans="1:13" ht="31.5">
      <c r="A510" s="24"/>
      <c r="B510" s="29" t="str">
        <f>VLOOKUP(A509,ProcessDefinitionsTab,3,FALSE)</f>
        <v>General requirements for the consent domain atomic processes</v>
      </c>
      <c r="C510" s="87"/>
      <c r="D510" s="87"/>
      <c r="E510" s="87"/>
      <c r="F510" s="87"/>
      <c r="G510" s="87"/>
      <c r="H510" s="87"/>
      <c r="I510" s="89"/>
      <c r="J510" s="89"/>
      <c r="K510" s="89"/>
      <c r="L510" s="89"/>
      <c r="M510" s="89"/>
    </row>
    <row r="511" spans="1:13" ht="31.5">
      <c r="A511" s="24"/>
      <c r="B511" s="16" t="s">
        <v>1390</v>
      </c>
      <c r="C511" s="87"/>
      <c r="D511" s="87"/>
      <c r="E511" s="87"/>
      <c r="F511" s="87"/>
      <c r="G511" s="87"/>
      <c r="H511" s="87"/>
      <c r="I511" s="89"/>
      <c r="J511" s="89"/>
      <c r="K511" s="89"/>
      <c r="L511" s="89"/>
      <c r="M511" s="89"/>
    </row>
    <row r="512" spans="1:13" ht="31.5">
      <c r="A512" s="24"/>
      <c r="B512" s="92" t="s">
        <v>1391</v>
      </c>
      <c r="C512" s="87"/>
      <c r="D512" s="87"/>
      <c r="E512" s="87"/>
      <c r="F512" s="87"/>
      <c r="G512" s="87"/>
      <c r="H512" s="87"/>
      <c r="I512" s="89"/>
      <c r="J512" s="89"/>
      <c r="K512" s="89"/>
      <c r="L512" s="89"/>
      <c r="M512" s="89"/>
    </row>
    <row r="513" spans="1:13" ht="63.75" customHeight="1">
      <c r="A513" s="24"/>
      <c r="B513" s="24"/>
      <c r="C513" s="93" t="s">
        <v>1392</v>
      </c>
      <c r="D513" s="87" t="s">
        <v>1393</v>
      </c>
      <c r="E513" s="87" t="s">
        <v>1393</v>
      </c>
      <c r="F513" s="87" t="s">
        <v>1394</v>
      </c>
      <c r="G513" s="87"/>
      <c r="H513" s="87"/>
      <c r="I513" s="178" t="s">
        <v>289</v>
      </c>
      <c r="J513" s="278" t="s">
        <v>1395</v>
      </c>
      <c r="K513" s="179"/>
      <c r="L513" s="89"/>
      <c r="M513" s="89"/>
    </row>
    <row r="514" spans="1:13" ht="63">
      <c r="A514" s="24"/>
      <c r="B514" s="24"/>
      <c r="C514" s="93" t="s">
        <v>1396</v>
      </c>
      <c r="D514" s="87" t="s">
        <v>1397</v>
      </c>
      <c r="E514" s="87" t="s">
        <v>1397</v>
      </c>
      <c r="F514" s="87" t="s">
        <v>1398</v>
      </c>
      <c r="G514" s="87"/>
      <c r="H514" s="87"/>
      <c r="I514" s="180" t="s">
        <v>289</v>
      </c>
      <c r="J514" s="90" t="s">
        <v>1399</v>
      </c>
      <c r="K514" s="89"/>
      <c r="L514" s="89"/>
      <c r="M514" s="89"/>
    </row>
    <row r="515" spans="1:13" ht="47.25">
      <c r="A515" s="24"/>
      <c r="B515" s="24"/>
      <c r="C515" s="93" t="s">
        <v>1400</v>
      </c>
      <c r="D515" s="87" t="s">
        <v>1401</v>
      </c>
      <c r="E515" s="87" t="s">
        <v>1401</v>
      </c>
      <c r="F515" s="87" t="s">
        <v>1402</v>
      </c>
      <c r="G515" s="87"/>
      <c r="H515" s="87"/>
      <c r="I515" s="180" t="s">
        <v>289</v>
      </c>
      <c r="J515" s="90" t="s">
        <v>1403</v>
      </c>
      <c r="K515" s="89"/>
      <c r="L515" s="89"/>
      <c r="M515" s="89"/>
    </row>
    <row r="516" spans="1:13" ht="47.25">
      <c r="A516" s="24"/>
      <c r="B516" s="24"/>
      <c r="C516" s="93" t="s">
        <v>1404</v>
      </c>
      <c r="D516" s="87" t="s">
        <v>1405</v>
      </c>
      <c r="E516" s="87" t="s">
        <v>1405</v>
      </c>
      <c r="F516" s="87" t="s">
        <v>1406</v>
      </c>
      <c r="G516" s="87"/>
      <c r="H516" s="87"/>
      <c r="I516" s="180" t="s">
        <v>289</v>
      </c>
      <c r="J516" s="90" t="s">
        <v>1407</v>
      </c>
      <c r="K516" s="89"/>
      <c r="L516" s="89"/>
      <c r="M516" s="89"/>
    </row>
    <row r="517" spans="1:13" ht="78.75">
      <c r="A517" s="24"/>
      <c r="B517" s="24"/>
      <c r="C517" s="93" t="s">
        <v>1408</v>
      </c>
      <c r="D517" s="87" t="s">
        <v>1409</v>
      </c>
      <c r="E517" s="87" t="s">
        <v>1409</v>
      </c>
      <c r="F517" s="87" t="s">
        <v>1410</v>
      </c>
      <c r="G517" s="87"/>
      <c r="H517" s="87"/>
      <c r="I517" s="180" t="s">
        <v>289</v>
      </c>
      <c r="J517" s="89" t="s">
        <v>1411</v>
      </c>
      <c r="K517" s="89"/>
      <c r="L517" s="89"/>
      <c r="M517" s="89"/>
    </row>
    <row r="518" spans="1:13" ht="15.75">
      <c r="A518" s="34"/>
      <c r="B518" s="121" t="s">
        <v>38</v>
      </c>
      <c r="C518" s="391" t="s">
        <v>395</v>
      </c>
      <c r="D518" s="381"/>
      <c r="E518" s="381"/>
      <c r="F518" s="381"/>
      <c r="G518" s="381"/>
      <c r="H518" s="381"/>
      <c r="I518" s="381"/>
      <c r="J518" s="381"/>
      <c r="K518" s="381"/>
      <c r="L518" s="381"/>
      <c r="M518" s="382"/>
    </row>
    <row r="519" spans="1:13" ht="15.75">
      <c r="A519" s="24"/>
      <c r="B519" s="24"/>
      <c r="C519" s="87" t="s">
        <v>38</v>
      </c>
      <c r="D519" s="87" t="s">
        <v>1412</v>
      </c>
      <c r="E519" s="87" t="s">
        <v>1412</v>
      </c>
      <c r="F519" s="87" t="s">
        <v>1413</v>
      </c>
      <c r="G519" s="87"/>
      <c r="H519" s="87"/>
      <c r="I519" s="180" t="s">
        <v>38</v>
      </c>
      <c r="J519" s="89" t="s">
        <v>38</v>
      </c>
      <c r="K519" s="89"/>
      <c r="L519" s="89"/>
      <c r="M519" s="89"/>
    </row>
    <row r="520" spans="1:13" ht="15.75">
      <c r="A520" s="24"/>
      <c r="B520" s="24"/>
      <c r="C520" s="87" t="s">
        <v>38</v>
      </c>
      <c r="D520" s="87" t="s">
        <v>1414</v>
      </c>
      <c r="E520" s="87" t="s">
        <v>1414</v>
      </c>
      <c r="F520" s="87" t="s">
        <v>1415</v>
      </c>
      <c r="G520" s="87"/>
      <c r="H520" s="87"/>
      <c r="I520" s="180" t="s">
        <v>38</v>
      </c>
      <c r="J520" s="89" t="s">
        <v>38</v>
      </c>
      <c r="K520" s="89"/>
      <c r="L520" s="89"/>
      <c r="M520" s="89"/>
    </row>
    <row r="521" spans="1:13" ht="15.75">
      <c r="A521" s="24"/>
      <c r="B521" s="24"/>
      <c r="C521" s="87" t="s">
        <v>38</v>
      </c>
      <c r="D521" s="87" t="s">
        <v>1416</v>
      </c>
      <c r="E521" s="87" t="s">
        <v>1416</v>
      </c>
      <c r="F521" s="87" t="s">
        <v>1417</v>
      </c>
      <c r="G521" s="87"/>
      <c r="H521" s="87"/>
      <c r="I521" s="180" t="s">
        <v>38</v>
      </c>
      <c r="J521" s="89" t="s">
        <v>38</v>
      </c>
      <c r="K521" s="89"/>
      <c r="L521" s="89"/>
      <c r="M521" s="89"/>
    </row>
    <row r="522" spans="1:13" ht="15.75">
      <c r="A522" s="24"/>
      <c r="B522" s="24"/>
      <c r="C522" s="87" t="s">
        <v>38</v>
      </c>
      <c r="D522" s="87" t="s">
        <v>1418</v>
      </c>
      <c r="E522" s="87" t="s">
        <v>1418</v>
      </c>
      <c r="F522" s="87" t="s">
        <v>1419</v>
      </c>
      <c r="G522" s="87"/>
      <c r="H522" s="87"/>
      <c r="I522" s="180" t="s">
        <v>38</v>
      </c>
      <c r="J522" s="89" t="s">
        <v>38</v>
      </c>
      <c r="K522" s="89"/>
      <c r="L522" s="89"/>
      <c r="M522" s="89"/>
    </row>
    <row r="523" spans="1:13" ht="15.75">
      <c r="A523" s="24"/>
      <c r="B523" s="24"/>
      <c r="C523" s="87" t="s">
        <v>38</v>
      </c>
      <c r="D523" s="87" t="s">
        <v>1420</v>
      </c>
      <c r="E523" s="87" t="s">
        <v>1420</v>
      </c>
      <c r="F523" s="87" t="s">
        <v>1421</v>
      </c>
      <c r="G523" s="87"/>
      <c r="H523" s="87"/>
      <c r="I523" s="89"/>
      <c r="J523" s="89"/>
      <c r="K523" s="89"/>
      <c r="L523" s="89"/>
      <c r="M523" s="89"/>
    </row>
    <row r="524" spans="1:13" ht="15.75">
      <c r="A524" s="24"/>
      <c r="B524" s="24"/>
      <c r="C524" s="87" t="s">
        <v>38</v>
      </c>
      <c r="D524" s="87" t="s">
        <v>1422</v>
      </c>
      <c r="E524" s="87" t="s">
        <v>1422</v>
      </c>
      <c r="F524" s="87" t="s">
        <v>1423</v>
      </c>
      <c r="G524" s="87"/>
      <c r="H524" s="87"/>
      <c r="I524" s="89"/>
      <c r="J524" s="89"/>
      <c r="K524" s="89"/>
      <c r="L524" s="89"/>
      <c r="M524" s="89"/>
    </row>
    <row r="525" spans="1:13" ht="15.75">
      <c r="A525" s="24"/>
      <c r="B525" s="24"/>
      <c r="C525" s="87" t="s">
        <v>38</v>
      </c>
      <c r="D525" s="87" t="s">
        <v>1424</v>
      </c>
      <c r="E525" s="87" t="s">
        <v>1424</v>
      </c>
      <c r="F525" s="87" t="s">
        <v>1425</v>
      </c>
      <c r="G525" s="87"/>
      <c r="H525" s="87"/>
      <c r="I525" s="89"/>
      <c r="J525" s="89"/>
      <c r="K525" s="89"/>
      <c r="L525" s="89"/>
      <c r="M525" s="89"/>
    </row>
    <row r="526" spans="1:13" ht="15.75">
      <c r="A526" s="24"/>
      <c r="B526" s="24"/>
      <c r="C526" s="87" t="s">
        <v>38</v>
      </c>
      <c r="D526" s="87" t="s">
        <v>1426</v>
      </c>
      <c r="E526" s="87" t="s">
        <v>1426</v>
      </c>
      <c r="F526" s="87" t="s">
        <v>1427</v>
      </c>
      <c r="G526" s="87" t="s">
        <v>1428</v>
      </c>
      <c r="H526" s="87" t="s">
        <v>1428</v>
      </c>
      <c r="I526" s="180" t="s">
        <v>38</v>
      </c>
      <c r="J526" s="89" t="s">
        <v>38</v>
      </c>
      <c r="K526" s="89"/>
      <c r="L526" s="89"/>
      <c r="M526" s="89"/>
    </row>
    <row r="527" spans="1:13" ht="15.75">
      <c r="A527" s="24"/>
      <c r="B527" s="24"/>
      <c r="C527" s="87" t="s">
        <v>38</v>
      </c>
      <c r="D527" s="87" t="s">
        <v>1429</v>
      </c>
      <c r="E527" s="87" t="s">
        <v>1429</v>
      </c>
      <c r="F527" s="87" t="s">
        <v>1430</v>
      </c>
      <c r="G527" s="87" t="s">
        <v>1431</v>
      </c>
      <c r="H527" s="87" t="s">
        <v>1431</v>
      </c>
      <c r="I527" s="180" t="s">
        <v>38</v>
      </c>
      <c r="J527" s="89" t="s">
        <v>38</v>
      </c>
      <c r="K527" s="89"/>
      <c r="L527" s="89"/>
      <c r="M527" s="89"/>
    </row>
    <row r="528" spans="1:13" ht="15.75">
      <c r="A528" s="26" t="s">
        <v>222</v>
      </c>
      <c r="B528" s="28" t="str">
        <f>VLOOKUP(A528,ProcessDefinitionsTab,2, FALSE)</f>
        <v>Consent Notice Formulation</v>
      </c>
      <c r="C528" s="390"/>
      <c r="D528" s="381"/>
      <c r="E528" s="381"/>
      <c r="F528" s="381"/>
      <c r="G528" s="381"/>
      <c r="H528" s="381"/>
      <c r="I528" s="381"/>
      <c r="J528" s="381"/>
      <c r="K528" s="381"/>
      <c r="L528" s="381"/>
      <c r="M528" s="382"/>
    </row>
    <row r="529" spans="1:13" ht="236.25">
      <c r="A529" s="24"/>
      <c r="B529" s="29" t="str">
        <f>VLOOKUP(A528,ProcessDefinitionsTab,3,FALSE)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529" s="87"/>
      <c r="D529" s="87"/>
      <c r="E529" s="87"/>
      <c r="F529" s="87"/>
      <c r="G529" s="87"/>
      <c r="H529" s="87"/>
      <c r="I529" s="89"/>
      <c r="J529" s="89"/>
      <c r="K529" s="89"/>
      <c r="L529" s="89"/>
      <c r="M529" s="89"/>
    </row>
    <row r="530" spans="1:13" ht="31.5">
      <c r="A530" s="24"/>
      <c r="B530" s="16" t="s">
        <v>1432</v>
      </c>
      <c r="C530" s="87"/>
      <c r="D530" s="87"/>
      <c r="E530" s="87"/>
      <c r="F530" s="87"/>
      <c r="G530" s="87"/>
      <c r="H530" s="87"/>
      <c r="I530" s="89"/>
      <c r="J530" s="89"/>
      <c r="K530" s="89"/>
      <c r="L530" s="89"/>
      <c r="M530" s="89"/>
    </row>
    <row r="531" spans="1:13" ht="31.5">
      <c r="A531" s="24"/>
      <c r="B531" s="92" t="s">
        <v>1433</v>
      </c>
      <c r="C531" s="87"/>
      <c r="D531" s="87"/>
      <c r="E531" s="87"/>
      <c r="F531" s="87"/>
      <c r="G531" s="87"/>
      <c r="H531" s="87"/>
      <c r="I531" s="89"/>
      <c r="J531" s="89"/>
      <c r="K531" s="89"/>
      <c r="L531" s="89"/>
      <c r="M531" s="89"/>
    </row>
    <row r="532" spans="1:13" ht="267.75">
      <c r="A532" s="24"/>
      <c r="B532" s="24"/>
      <c r="C532" s="93" t="s">
        <v>1434</v>
      </c>
      <c r="D532" s="87" t="s">
        <v>1435</v>
      </c>
      <c r="E532" s="87" t="s">
        <v>1435</v>
      </c>
      <c r="F532" s="87" t="s">
        <v>1436</v>
      </c>
      <c r="G532" s="87" t="s">
        <v>1437</v>
      </c>
      <c r="H532" s="87" t="s">
        <v>1437</v>
      </c>
      <c r="I532" s="180" t="s">
        <v>289</v>
      </c>
      <c r="J532" s="120" t="s">
        <v>1438</v>
      </c>
      <c r="K532" s="89"/>
      <c r="L532" s="89"/>
      <c r="M532" s="89"/>
    </row>
    <row r="533" spans="1:13" ht="31.5">
      <c r="A533" s="24"/>
      <c r="B533" s="24"/>
      <c r="C533" s="93" t="s">
        <v>1439</v>
      </c>
      <c r="D533" s="87" t="s">
        <v>1440</v>
      </c>
      <c r="E533" s="87" t="s">
        <v>1440</v>
      </c>
      <c r="F533" s="87" t="s">
        <v>1441</v>
      </c>
      <c r="G533" s="87" t="s">
        <v>1442</v>
      </c>
      <c r="H533" s="87" t="s">
        <v>1442</v>
      </c>
      <c r="I533" s="180" t="s">
        <v>289</v>
      </c>
      <c r="J533" s="120" t="s">
        <v>1443</v>
      </c>
      <c r="K533" s="89"/>
      <c r="L533" s="89"/>
      <c r="M533" s="89"/>
    </row>
    <row r="534" spans="1:13" ht="189.75" customHeight="1">
      <c r="A534" s="24"/>
      <c r="B534" s="24"/>
      <c r="C534" s="93" t="s">
        <v>1444</v>
      </c>
      <c r="D534" s="87" t="s">
        <v>1440</v>
      </c>
      <c r="E534" s="87" t="s">
        <v>1440</v>
      </c>
      <c r="F534" s="87" t="s">
        <v>1441</v>
      </c>
      <c r="G534" s="87" t="s">
        <v>1442</v>
      </c>
      <c r="H534" s="87" t="s">
        <v>1442</v>
      </c>
      <c r="I534" s="180" t="s">
        <v>289</v>
      </c>
      <c r="J534" s="266" t="s">
        <v>1445</v>
      </c>
      <c r="K534" s="89"/>
      <c r="L534" s="89"/>
      <c r="M534" s="89"/>
    </row>
    <row r="535" spans="1:13" ht="80.25" customHeight="1">
      <c r="A535" s="24"/>
      <c r="B535" s="24"/>
      <c r="C535" s="93" t="s">
        <v>1446</v>
      </c>
      <c r="D535" s="87" t="s">
        <v>1447</v>
      </c>
      <c r="E535" s="87" t="s">
        <v>1447</v>
      </c>
      <c r="F535" s="87" t="s">
        <v>1448</v>
      </c>
      <c r="G535" s="87" t="s">
        <v>1449</v>
      </c>
      <c r="H535" s="87" t="s">
        <v>1449</v>
      </c>
      <c r="I535" s="180" t="s">
        <v>289</v>
      </c>
      <c r="J535" s="120" t="s">
        <v>1450</v>
      </c>
      <c r="K535" s="89"/>
      <c r="L535" s="89"/>
      <c r="M535" s="89"/>
    </row>
    <row r="536" spans="1:13" ht="204.75">
      <c r="A536" s="24"/>
      <c r="B536" s="24"/>
      <c r="C536" s="93" t="s">
        <v>1451</v>
      </c>
      <c r="D536" s="87" t="s">
        <v>1452</v>
      </c>
      <c r="E536" s="87" t="s">
        <v>1452</v>
      </c>
      <c r="F536" s="87" t="s">
        <v>1453</v>
      </c>
      <c r="G536" s="87" t="s">
        <v>1454</v>
      </c>
      <c r="H536" s="87" t="s">
        <v>1454</v>
      </c>
      <c r="I536" s="180" t="s">
        <v>289</v>
      </c>
      <c r="J536" s="120" t="s">
        <v>1455</v>
      </c>
      <c r="K536" s="89"/>
      <c r="L536" s="89"/>
      <c r="M536" s="89"/>
    </row>
    <row r="537" spans="1:13" ht="15.75">
      <c r="A537" s="26" t="s">
        <v>227</v>
      </c>
      <c r="B537" s="28" t="str">
        <f>VLOOKUP(A537,ProcessDefinitionsTab,2, FALSE)</f>
        <v>Consent Notice Presentation</v>
      </c>
      <c r="C537" s="390"/>
      <c r="D537" s="381"/>
      <c r="E537" s="381"/>
      <c r="F537" s="381"/>
      <c r="G537" s="381"/>
      <c r="H537" s="381"/>
      <c r="I537" s="381"/>
      <c r="J537" s="381"/>
      <c r="K537" s="381"/>
      <c r="L537" s="381"/>
      <c r="M537" s="382"/>
    </row>
    <row r="538" spans="1:13" ht="31.5">
      <c r="A538" s="24"/>
      <c r="B538" s="29" t="str">
        <f>VLOOKUP(A537,ProcessDefinitionsTab,3,FALSE)</f>
        <v>Consent Notice Presentation is the process of presenting a consent notice statement to a person.</v>
      </c>
      <c r="C538" s="87"/>
      <c r="D538" s="87"/>
      <c r="E538" s="87"/>
      <c r="F538" s="87"/>
      <c r="G538" s="87"/>
      <c r="H538" s="87"/>
      <c r="I538" s="89"/>
      <c r="J538" s="89"/>
      <c r="K538" s="89"/>
      <c r="L538" s="89"/>
      <c r="M538" s="89"/>
    </row>
    <row r="539" spans="1:13" ht="31.5">
      <c r="A539" s="24"/>
      <c r="B539" s="16" t="s">
        <v>1456</v>
      </c>
      <c r="C539" s="87"/>
      <c r="D539" s="87"/>
      <c r="E539" s="87"/>
      <c r="F539" s="87"/>
      <c r="G539" s="87"/>
      <c r="H539" s="87"/>
      <c r="I539" s="89"/>
      <c r="J539" s="89"/>
      <c r="K539" s="89"/>
      <c r="L539" s="89"/>
      <c r="M539" s="89"/>
    </row>
    <row r="540" spans="1:13" ht="47.25">
      <c r="A540" s="24"/>
      <c r="B540" s="92" t="s">
        <v>1457</v>
      </c>
      <c r="C540" s="87"/>
      <c r="D540" s="87"/>
      <c r="E540" s="87"/>
      <c r="F540" s="87"/>
      <c r="G540" s="87"/>
      <c r="H540" s="87"/>
      <c r="I540" s="89"/>
      <c r="J540" s="89"/>
      <c r="K540" s="89"/>
      <c r="L540" s="89"/>
      <c r="M540" s="89"/>
    </row>
    <row r="541" spans="1:13" ht="31.5">
      <c r="A541" s="24"/>
      <c r="B541" s="24"/>
      <c r="C541" s="93" t="s">
        <v>1458</v>
      </c>
      <c r="D541" s="87" t="s">
        <v>1459</v>
      </c>
      <c r="E541" s="87" t="s">
        <v>1459</v>
      </c>
      <c r="F541" s="87" t="s">
        <v>1460</v>
      </c>
      <c r="G541" s="87"/>
      <c r="H541" s="125"/>
      <c r="I541" s="180" t="s">
        <v>289</v>
      </c>
      <c r="J541" s="120" t="s">
        <v>1461</v>
      </c>
      <c r="K541" s="89"/>
      <c r="L541" s="89"/>
      <c r="M541" s="89"/>
    </row>
    <row r="542" spans="1:13" ht="78.75">
      <c r="A542" s="24"/>
      <c r="B542" s="24"/>
      <c r="C542" s="93" t="s">
        <v>1462</v>
      </c>
      <c r="D542" s="87" t="s">
        <v>1463</v>
      </c>
      <c r="E542" s="87" t="s">
        <v>1463</v>
      </c>
      <c r="F542" s="87" t="s">
        <v>1464</v>
      </c>
      <c r="G542" s="87" t="s">
        <v>1465</v>
      </c>
      <c r="H542" s="87" t="s">
        <v>1465</v>
      </c>
      <c r="I542" s="180" t="s">
        <v>289</v>
      </c>
      <c r="J542" s="120" t="s">
        <v>1466</v>
      </c>
      <c r="K542" s="105"/>
      <c r="L542" s="89"/>
      <c r="M542" s="89"/>
    </row>
    <row r="543" spans="1:13" ht="15.75">
      <c r="A543" s="34"/>
      <c r="B543" s="121" t="s">
        <v>38</v>
      </c>
      <c r="C543" s="391" t="s">
        <v>395</v>
      </c>
      <c r="D543" s="381"/>
      <c r="E543" s="381"/>
      <c r="F543" s="381"/>
      <c r="G543" s="381"/>
      <c r="H543" s="381"/>
      <c r="I543" s="381"/>
      <c r="J543" s="381"/>
      <c r="K543" s="381"/>
      <c r="L543" s="381"/>
      <c r="M543" s="382"/>
    </row>
    <row r="544" spans="1:13" ht="15.75">
      <c r="A544" s="24"/>
      <c r="B544" s="24"/>
      <c r="C544" s="87" t="s">
        <v>38</v>
      </c>
      <c r="D544" s="87" t="s">
        <v>1467</v>
      </c>
      <c r="E544" s="87" t="s">
        <v>1467</v>
      </c>
      <c r="F544" s="87" t="s">
        <v>1468</v>
      </c>
      <c r="G544" s="87"/>
      <c r="H544" s="87"/>
      <c r="I544" s="89"/>
      <c r="J544" s="89"/>
      <c r="K544" s="89"/>
      <c r="L544" s="89"/>
      <c r="M544" s="89"/>
    </row>
    <row r="545" spans="1:13" ht="15.75">
      <c r="A545" s="28" t="s">
        <v>232</v>
      </c>
      <c r="B545" s="28" t="str">
        <f>VLOOKUP(A545,ProcessDefinitionsTab,2, FALSE)</f>
        <v>Consent Request</v>
      </c>
      <c r="C545" s="390"/>
      <c r="D545" s="381"/>
      <c r="E545" s="381"/>
      <c r="F545" s="381"/>
      <c r="G545" s="381"/>
      <c r="H545" s="381"/>
      <c r="I545" s="381"/>
      <c r="J545" s="381"/>
      <c r="K545" s="381"/>
      <c r="L545" s="381"/>
      <c r="M545" s="382"/>
    </row>
    <row r="546" spans="1:13" ht="78.75">
      <c r="A546" s="24"/>
      <c r="B546" s="29" t="str">
        <f>VLOOKUP(A545,ProcessDefinitionsTab,3,FALSE)</f>
        <v>Consent Request is the process of asking a person to agree to provide consent (“Yes”) or decline to provide consent (“No”) based on the contents of a presented consent notice statement, resulting in either a “yes” or “no” consent decision.</v>
      </c>
      <c r="C546" s="87"/>
      <c r="D546" s="87" t="s">
        <v>355</v>
      </c>
      <c r="E546" s="87" t="s">
        <v>355</v>
      </c>
      <c r="F546" s="87" t="s">
        <v>355</v>
      </c>
      <c r="G546" s="87" t="s">
        <v>355</v>
      </c>
      <c r="H546" s="87" t="s">
        <v>355</v>
      </c>
      <c r="I546" s="89"/>
      <c r="J546" s="89"/>
      <c r="K546" s="89"/>
      <c r="L546" s="89"/>
      <c r="M546" s="89"/>
    </row>
    <row r="547" spans="1:13" ht="31.5">
      <c r="A547" s="24"/>
      <c r="B547" s="16" t="s">
        <v>1469</v>
      </c>
      <c r="C547" s="87"/>
      <c r="D547" s="87"/>
      <c r="E547" s="87"/>
      <c r="F547" s="87"/>
      <c r="G547" s="87"/>
      <c r="H547" s="87"/>
      <c r="I547" s="89"/>
      <c r="J547" s="89"/>
      <c r="K547" s="89"/>
      <c r="L547" s="89"/>
      <c r="M547" s="89"/>
    </row>
    <row r="548" spans="1:13" ht="47.25">
      <c r="A548" s="24"/>
      <c r="B548" s="92" t="s">
        <v>1470</v>
      </c>
      <c r="C548" s="87"/>
      <c r="D548" s="87"/>
      <c r="E548" s="87"/>
      <c r="F548" s="87"/>
      <c r="G548" s="87"/>
      <c r="H548" s="87"/>
      <c r="I548" s="89"/>
      <c r="J548" s="89"/>
      <c r="K548" s="89"/>
      <c r="L548" s="89"/>
      <c r="M548" s="89"/>
    </row>
    <row r="549" spans="1:13" ht="47.25">
      <c r="A549" s="24"/>
      <c r="B549" s="24"/>
      <c r="C549" s="124" t="s">
        <v>1471</v>
      </c>
      <c r="D549" s="87" t="s">
        <v>1472</v>
      </c>
      <c r="E549" s="87" t="s">
        <v>1472</v>
      </c>
      <c r="F549" s="87" t="s">
        <v>1473</v>
      </c>
      <c r="G549" s="87"/>
      <c r="H549" s="87" t="s">
        <v>1474</v>
      </c>
      <c r="I549" s="180" t="s">
        <v>289</v>
      </c>
      <c r="J549" s="120" t="s">
        <v>1475</v>
      </c>
      <c r="K549" s="89"/>
      <c r="L549" s="89"/>
      <c r="M549" s="89"/>
    </row>
    <row r="550" spans="1:13" ht="31.5">
      <c r="A550" s="24"/>
      <c r="B550" s="24"/>
      <c r="C550" s="124" t="s">
        <v>1476</v>
      </c>
      <c r="D550" s="87" t="s">
        <v>1477</v>
      </c>
      <c r="E550" s="87" t="s">
        <v>1477</v>
      </c>
      <c r="F550" s="87" t="s">
        <v>1478</v>
      </c>
      <c r="G550" s="87"/>
      <c r="H550" s="87" t="s">
        <v>1479</v>
      </c>
      <c r="I550" s="180" t="s">
        <v>289</v>
      </c>
      <c r="J550" s="120" t="s">
        <v>1480</v>
      </c>
      <c r="K550" s="89"/>
      <c r="L550" s="89"/>
      <c r="M550" s="89"/>
    </row>
    <row r="551" spans="1:13" ht="189">
      <c r="A551" s="24"/>
      <c r="B551" s="24"/>
      <c r="C551" s="124" t="s">
        <v>1481</v>
      </c>
      <c r="D551" s="87" t="s">
        <v>1482</v>
      </c>
      <c r="E551" s="87" t="s">
        <v>1482</v>
      </c>
      <c r="F551" s="87"/>
      <c r="G551" s="87"/>
      <c r="H551" s="87" t="s">
        <v>1483</v>
      </c>
      <c r="I551" s="180" t="s">
        <v>289</v>
      </c>
      <c r="J551" s="89" t="s">
        <v>1484</v>
      </c>
      <c r="K551" s="89"/>
      <c r="L551" s="89"/>
      <c r="M551" s="89"/>
    </row>
    <row r="552" spans="1:13" ht="94.5">
      <c r="A552" s="24"/>
      <c r="B552" s="24"/>
      <c r="C552" s="124" t="s">
        <v>1485</v>
      </c>
      <c r="D552" s="87" t="s">
        <v>1486</v>
      </c>
      <c r="E552" s="87" t="s">
        <v>1486</v>
      </c>
      <c r="F552" s="87" t="s">
        <v>1487</v>
      </c>
      <c r="G552" s="87"/>
      <c r="H552" s="87" t="s">
        <v>1488</v>
      </c>
      <c r="I552" s="180" t="s">
        <v>289</v>
      </c>
      <c r="J552" s="120" t="s">
        <v>1489</v>
      </c>
      <c r="K552" s="89"/>
      <c r="L552" s="89"/>
      <c r="M552" s="89"/>
    </row>
    <row r="553" spans="1:13" ht="110.25">
      <c r="A553" s="24"/>
      <c r="B553" s="24"/>
      <c r="C553" s="93" t="s">
        <v>1490</v>
      </c>
      <c r="D553" s="87" t="s">
        <v>1491</v>
      </c>
      <c r="E553" s="87" t="s">
        <v>1491</v>
      </c>
      <c r="F553" s="87" t="s">
        <v>1492</v>
      </c>
      <c r="G553" s="87"/>
      <c r="H553" s="87" t="s">
        <v>1493</v>
      </c>
      <c r="I553" s="180" t="s">
        <v>289</v>
      </c>
      <c r="J553" s="120" t="s">
        <v>1494</v>
      </c>
      <c r="K553" s="89"/>
      <c r="L553" s="89"/>
      <c r="M553" s="89"/>
    </row>
    <row r="554" spans="1:13" ht="31.5">
      <c r="A554" s="24"/>
      <c r="B554" s="24"/>
      <c r="C554" s="93" t="s">
        <v>1495</v>
      </c>
      <c r="D554" s="87" t="s">
        <v>1496</v>
      </c>
      <c r="E554" s="87" t="s">
        <v>1496</v>
      </c>
      <c r="F554" s="87" t="s">
        <v>1497</v>
      </c>
      <c r="G554" s="87"/>
      <c r="H554" s="87" t="s">
        <v>1498</v>
      </c>
      <c r="I554" s="180" t="s">
        <v>289</v>
      </c>
      <c r="J554" s="89" t="s">
        <v>1499</v>
      </c>
      <c r="K554" s="89"/>
      <c r="L554" s="89"/>
      <c r="M554" s="89"/>
    </row>
    <row r="555" spans="1:13" ht="47.25">
      <c r="A555" s="24"/>
      <c r="B555" s="24"/>
      <c r="C555" s="93" t="s">
        <v>1500</v>
      </c>
      <c r="D555" s="87" t="s">
        <v>1501</v>
      </c>
      <c r="E555" s="87" t="s">
        <v>1501</v>
      </c>
      <c r="F555" s="87"/>
      <c r="G555" s="87"/>
      <c r="H555" s="87" t="s">
        <v>1502</v>
      </c>
      <c r="I555" s="180" t="s">
        <v>289</v>
      </c>
      <c r="J555" s="89" t="s">
        <v>1503</v>
      </c>
      <c r="K555" s="89"/>
      <c r="L555" s="89"/>
      <c r="M555" s="89"/>
    </row>
    <row r="556" spans="1:13" ht="15.75">
      <c r="A556" s="34"/>
      <c r="B556" s="121" t="s">
        <v>38</v>
      </c>
      <c r="C556" s="391" t="s">
        <v>395</v>
      </c>
      <c r="D556" s="381"/>
      <c r="E556" s="381"/>
      <c r="F556" s="381"/>
      <c r="G556" s="381"/>
      <c r="H556" s="381"/>
      <c r="I556" s="381"/>
      <c r="J556" s="381"/>
      <c r="K556" s="381"/>
      <c r="L556" s="381"/>
      <c r="M556" s="382"/>
    </row>
    <row r="557" spans="1:13" ht="15.75">
      <c r="A557" s="24"/>
      <c r="B557" s="24"/>
      <c r="C557" s="87"/>
      <c r="D557" s="87"/>
      <c r="E557" s="87"/>
      <c r="F557" s="87"/>
      <c r="G557" s="87"/>
      <c r="H557" s="87" t="s">
        <v>1504</v>
      </c>
      <c r="I557" s="89"/>
      <c r="J557" s="89"/>
      <c r="K557" s="89"/>
      <c r="L557" s="89"/>
      <c r="M557" s="89"/>
    </row>
    <row r="558" spans="1:13" ht="15.75">
      <c r="A558" s="24"/>
      <c r="B558" s="24"/>
      <c r="C558" s="87"/>
      <c r="D558" s="87"/>
      <c r="E558" s="87"/>
      <c r="F558" s="87"/>
      <c r="G558" s="87"/>
      <c r="H558" s="87" t="s">
        <v>1505</v>
      </c>
      <c r="I558" s="89"/>
      <c r="J558" s="89"/>
      <c r="K558" s="89"/>
      <c r="L558" s="89"/>
      <c r="M558" s="89"/>
    </row>
    <row r="559" spans="1:13" ht="15.75">
      <c r="A559" s="24"/>
      <c r="B559" s="24"/>
      <c r="C559" s="87"/>
      <c r="D559" s="87"/>
      <c r="E559" s="87"/>
      <c r="F559" s="87"/>
      <c r="G559" s="87"/>
      <c r="H559" s="87" t="s">
        <v>1506</v>
      </c>
      <c r="I559" s="89"/>
      <c r="J559" s="89"/>
      <c r="K559" s="89"/>
      <c r="L559" s="89"/>
      <c r="M559" s="89"/>
    </row>
    <row r="560" spans="1:13" ht="15.75">
      <c r="A560" s="24"/>
      <c r="B560" s="24"/>
      <c r="C560" s="87"/>
      <c r="D560" s="87"/>
      <c r="E560" s="87"/>
      <c r="F560" s="87"/>
      <c r="G560" s="87"/>
      <c r="H560" s="87" t="s">
        <v>1507</v>
      </c>
      <c r="I560" s="89"/>
      <c r="J560" s="89"/>
      <c r="K560" s="89"/>
      <c r="L560" s="89"/>
      <c r="M560" s="89"/>
    </row>
    <row r="561" spans="1:13" ht="15.75">
      <c r="A561" s="24"/>
      <c r="B561" s="24"/>
      <c r="C561" s="87"/>
      <c r="D561" s="87"/>
      <c r="E561" s="87"/>
      <c r="F561" s="87"/>
      <c r="G561" s="87"/>
      <c r="H561" s="87" t="s">
        <v>1508</v>
      </c>
      <c r="I561" s="89"/>
      <c r="J561" s="89"/>
      <c r="K561" s="89"/>
      <c r="L561" s="89"/>
      <c r="M561" s="89"/>
    </row>
    <row r="562" spans="1:13" ht="15.75">
      <c r="A562" s="24"/>
      <c r="B562" s="24"/>
      <c r="C562" s="87"/>
      <c r="D562" s="87"/>
      <c r="E562" s="87"/>
      <c r="F562" s="87"/>
      <c r="G562" s="87"/>
      <c r="H562" s="87" t="s">
        <v>1509</v>
      </c>
      <c r="I562" s="89"/>
      <c r="J562" s="89"/>
      <c r="K562" s="89"/>
      <c r="L562" s="89"/>
      <c r="M562" s="89"/>
    </row>
    <row r="563" spans="1:13" ht="15.75">
      <c r="A563" s="24"/>
      <c r="B563" s="24"/>
      <c r="C563" s="87"/>
      <c r="D563" s="87"/>
      <c r="E563" s="87"/>
      <c r="F563" s="87"/>
      <c r="G563" s="87"/>
      <c r="H563" s="87" t="s">
        <v>1510</v>
      </c>
      <c r="I563" s="89"/>
      <c r="J563" s="89"/>
      <c r="K563" s="89"/>
      <c r="L563" s="89"/>
      <c r="M563" s="89"/>
    </row>
    <row r="564" spans="1:13" ht="15.75">
      <c r="A564" s="24"/>
      <c r="B564" s="24"/>
      <c r="C564" s="87"/>
      <c r="D564" s="87"/>
      <c r="E564" s="87"/>
      <c r="F564" s="87"/>
      <c r="G564" s="87"/>
      <c r="H564" s="87" t="s">
        <v>1511</v>
      </c>
      <c r="I564" s="89"/>
      <c r="J564" s="89"/>
      <c r="K564" s="89"/>
      <c r="L564" s="89"/>
      <c r="M564" s="89"/>
    </row>
    <row r="565" spans="1:13" ht="15.75">
      <c r="A565" s="24"/>
      <c r="B565" s="24"/>
      <c r="C565" s="87"/>
      <c r="D565" s="87" t="s">
        <v>1512</v>
      </c>
      <c r="E565" s="87" t="s">
        <v>1512</v>
      </c>
      <c r="F565" s="87"/>
      <c r="G565" s="87"/>
      <c r="H565" s="87"/>
      <c r="I565" s="180"/>
      <c r="J565" s="89"/>
      <c r="K565" s="89"/>
      <c r="L565" s="89"/>
      <c r="M565" s="89"/>
    </row>
    <row r="566" spans="1:13" ht="15.75">
      <c r="A566" s="24"/>
      <c r="B566" s="24"/>
      <c r="C566" s="87" t="s">
        <v>38</v>
      </c>
      <c r="D566" s="87" t="s">
        <v>1513</v>
      </c>
      <c r="E566" s="87" t="s">
        <v>1513</v>
      </c>
      <c r="F566" s="87"/>
      <c r="G566" s="87"/>
      <c r="H566" s="87" t="s">
        <v>1514</v>
      </c>
      <c r="I566" s="180" t="s">
        <v>38</v>
      </c>
      <c r="J566" s="89" t="s">
        <v>38</v>
      </c>
      <c r="K566" s="89"/>
      <c r="L566" s="89"/>
      <c r="M566" s="89"/>
    </row>
    <row r="567" spans="1:13" ht="15.75">
      <c r="A567" s="24"/>
      <c r="B567" s="24"/>
      <c r="C567" s="87" t="s">
        <v>38</v>
      </c>
      <c r="D567" s="87" t="s">
        <v>1515</v>
      </c>
      <c r="E567" s="87" t="s">
        <v>1515</v>
      </c>
      <c r="F567" s="87" t="s">
        <v>1516</v>
      </c>
      <c r="G567" s="87"/>
      <c r="H567" s="87"/>
      <c r="I567" s="89"/>
      <c r="J567" s="89"/>
      <c r="K567" s="89"/>
      <c r="L567" s="89"/>
      <c r="M567" s="89"/>
    </row>
    <row r="568" spans="1:13" ht="15.75">
      <c r="A568" s="24"/>
      <c r="B568" s="24"/>
      <c r="C568" s="87" t="s">
        <v>38</v>
      </c>
      <c r="D568" s="87" t="s">
        <v>1517</v>
      </c>
      <c r="E568" s="87" t="s">
        <v>1517</v>
      </c>
      <c r="F568" s="87" t="s">
        <v>1518</v>
      </c>
      <c r="G568" s="87"/>
      <c r="H568" s="87"/>
      <c r="I568" s="89"/>
      <c r="J568" s="89"/>
      <c r="K568" s="89"/>
      <c r="L568" s="89"/>
      <c r="M568" s="89"/>
    </row>
    <row r="569" spans="1:13" ht="15.75">
      <c r="A569" s="24"/>
      <c r="B569" s="24"/>
      <c r="C569" s="87" t="s">
        <v>38</v>
      </c>
      <c r="D569" s="87" t="s">
        <v>1519</v>
      </c>
      <c r="E569" s="87" t="s">
        <v>1519</v>
      </c>
      <c r="F569" s="87" t="s">
        <v>1520</v>
      </c>
      <c r="G569" s="87"/>
      <c r="H569" s="87"/>
      <c r="I569" s="89"/>
      <c r="J569" s="89"/>
      <c r="K569" s="89"/>
      <c r="L569" s="89"/>
      <c r="M569" s="89"/>
    </row>
    <row r="570" spans="1:13" ht="15.75">
      <c r="A570" s="24"/>
      <c r="B570" s="24"/>
      <c r="C570" s="87" t="s">
        <v>38</v>
      </c>
      <c r="D570" s="87" t="s">
        <v>1521</v>
      </c>
      <c r="E570" s="87" t="s">
        <v>1521</v>
      </c>
      <c r="F570" s="87" t="s">
        <v>1522</v>
      </c>
      <c r="G570" s="87"/>
      <c r="H570" s="87"/>
      <c r="I570" s="89"/>
      <c r="J570" s="89"/>
      <c r="K570" s="89"/>
      <c r="L570" s="89"/>
      <c r="M570" s="89"/>
    </row>
    <row r="571" spans="1:13" ht="15.75">
      <c r="A571" s="24"/>
      <c r="B571" s="24"/>
      <c r="C571" s="87" t="s">
        <v>38</v>
      </c>
      <c r="D571" s="87" t="s">
        <v>1523</v>
      </c>
      <c r="E571" s="87" t="s">
        <v>1523</v>
      </c>
      <c r="F571" s="87" t="s">
        <v>1524</v>
      </c>
      <c r="G571" s="87"/>
      <c r="H571" s="87"/>
      <c r="I571" s="89"/>
      <c r="J571" s="89"/>
      <c r="K571" s="89"/>
      <c r="L571" s="89"/>
      <c r="M571" s="89"/>
    </row>
    <row r="572" spans="1:13" ht="15.75">
      <c r="A572" s="24"/>
      <c r="B572" s="24"/>
      <c r="C572" s="87" t="s">
        <v>38</v>
      </c>
      <c r="D572" s="87" t="s">
        <v>1525</v>
      </c>
      <c r="E572" s="87" t="s">
        <v>1525</v>
      </c>
      <c r="F572" s="87" t="s">
        <v>1526</v>
      </c>
      <c r="G572" s="87"/>
      <c r="H572" s="87"/>
      <c r="I572" s="89"/>
      <c r="J572" s="89"/>
      <c r="K572" s="89"/>
      <c r="L572" s="89"/>
      <c r="M572" s="89"/>
    </row>
    <row r="573" spans="1:13" ht="15.75">
      <c r="A573" s="24"/>
      <c r="B573" s="24"/>
      <c r="C573" s="87" t="s">
        <v>38</v>
      </c>
      <c r="D573" s="87" t="s">
        <v>1527</v>
      </c>
      <c r="E573" s="87" t="s">
        <v>1527</v>
      </c>
      <c r="F573" s="87" t="s">
        <v>1526</v>
      </c>
      <c r="G573" s="87"/>
      <c r="H573" s="87"/>
      <c r="I573" s="89"/>
      <c r="J573" s="89"/>
      <c r="K573" s="89"/>
      <c r="L573" s="89"/>
      <c r="M573" s="89"/>
    </row>
    <row r="574" spans="1:13" ht="15.75">
      <c r="A574" s="24"/>
      <c r="B574" s="24"/>
      <c r="C574" s="87" t="s">
        <v>38</v>
      </c>
      <c r="D574" s="87" t="s">
        <v>1528</v>
      </c>
      <c r="E574" s="87" t="s">
        <v>1528</v>
      </c>
      <c r="F574" s="87" t="s">
        <v>1529</v>
      </c>
      <c r="G574" s="87"/>
      <c r="H574" s="87"/>
      <c r="I574" s="180" t="s">
        <v>38</v>
      </c>
      <c r="J574" s="89" t="s">
        <v>38</v>
      </c>
      <c r="K574" s="89"/>
      <c r="L574" s="89"/>
      <c r="M574" s="89"/>
    </row>
    <row r="575" spans="1:13" ht="15.75">
      <c r="A575" s="24"/>
      <c r="B575" s="24"/>
      <c r="C575" s="87" t="s">
        <v>38</v>
      </c>
      <c r="D575" s="87" t="s">
        <v>1530</v>
      </c>
      <c r="E575" s="87" t="s">
        <v>1530</v>
      </c>
      <c r="F575" s="87" t="s">
        <v>1529</v>
      </c>
      <c r="G575" s="87"/>
      <c r="H575" s="87"/>
      <c r="I575" s="180" t="s">
        <v>38</v>
      </c>
      <c r="J575" s="89" t="s">
        <v>38</v>
      </c>
      <c r="K575" s="89"/>
      <c r="L575" s="89"/>
      <c r="M575" s="89"/>
    </row>
    <row r="576" spans="1:13" ht="15.75">
      <c r="A576" s="28" t="s">
        <v>237</v>
      </c>
      <c r="B576" s="28" t="str">
        <f>VLOOKUP(A576,ProcessDefinitionsTab,2, FALSE)</f>
        <v>Consent Registration</v>
      </c>
      <c r="C576" s="390"/>
      <c r="D576" s="381"/>
      <c r="E576" s="381"/>
      <c r="F576" s="381"/>
      <c r="G576" s="381"/>
      <c r="H576" s="381"/>
      <c r="I576" s="381"/>
      <c r="J576" s="381"/>
      <c r="K576" s="381"/>
      <c r="L576" s="381"/>
      <c r="M576" s="382"/>
    </row>
    <row r="577" spans="1:13" ht="157.5">
      <c r="A577" s="24"/>
      <c r="B577" s="29" t="str">
        <f>VLOOKUP(A576,ProcessDefinitionsTab,3,FALSE)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577" s="87"/>
      <c r="D577" s="87"/>
      <c r="E577" s="87"/>
      <c r="F577" s="87"/>
      <c r="G577" s="87"/>
      <c r="H577" s="87"/>
      <c r="I577" s="89"/>
      <c r="J577" s="89"/>
      <c r="K577" s="89"/>
      <c r="L577" s="89"/>
      <c r="M577" s="89"/>
    </row>
    <row r="578" spans="1:13" ht="31.5">
      <c r="A578" s="24"/>
      <c r="B578" s="16" t="s">
        <v>1531</v>
      </c>
      <c r="C578" s="87"/>
      <c r="D578" s="87"/>
      <c r="E578" s="87"/>
      <c r="F578" s="87"/>
      <c r="G578" s="87"/>
      <c r="H578" s="87"/>
      <c r="I578" s="89"/>
      <c r="J578" s="89"/>
      <c r="K578" s="89"/>
      <c r="L578" s="89"/>
      <c r="M578" s="89"/>
    </row>
    <row r="579" spans="1:13" ht="31.5">
      <c r="A579" s="24"/>
      <c r="B579" s="92" t="s">
        <v>1532</v>
      </c>
      <c r="C579" s="87"/>
      <c r="D579" s="87"/>
      <c r="E579" s="87"/>
      <c r="F579" s="87"/>
      <c r="G579" s="87"/>
      <c r="H579" s="87"/>
      <c r="I579" s="89"/>
      <c r="J579" s="89"/>
      <c r="K579" s="89"/>
      <c r="L579" s="89"/>
      <c r="M579" s="89"/>
    </row>
    <row r="580" spans="1:13" ht="157.5">
      <c r="A580" s="24"/>
      <c r="B580" s="29"/>
      <c r="C580" s="124" t="s">
        <v>1533</v>
      </c>
      <c r="D580" s="87" t="s">
        <v>1534</v>
      </c>
      <c r="E580" s="87" t="s">
        <v>1534</v>
      </c>
      <c r="F580" s="87" t="s">
        <v>1535</v>
      </c>
      <c r="G580" s="87"/>
      <c r="H580" s="87"/>
      <c r="I580" s="180" t="s">
        <v>289</v>
      </c>
      <c r="J580" s="120" t="s">
        <v>1536</v>
      </c>
      <c r="K580" s="89"/>
      <c r="L580" s="89"/>
      <c r="M580" s="89"/>
    </row>
    <row r="581" spans="1:13" ht="111" customHeight="1">
      <c r="A581" s="24"/>
      <c r="B581" s="29"/>
      <c r="C581" s="124" t="s">
        <v>1537</v>
      </c>
      <c r="D581" s="87" t="s">
        <v>1538</v>
      </c>
      <c r="E581" s="87" t="s">
        <v>1538</v>
      </c>
      <c r="F581" s="87" t="s">
        <v>1539</v>
      </c>
      <c r="G581" s="87"/>
      <c r="H581" s="87"/>
      <c r="I581" s="180" t="s">
        <v>289</v>
      </c>
      <c r="J581" s="120" t="s">
        <v>1540</v>
      </c>
      <c r="K581" s="89"/>
      <c r="L581" s="89"/>
      <c r="M581" s="89"/>
    </row>
    <row r="582" spans="1:13" ht="47.25">
      <c r="A582" s="24"/>
      <c r="B582" s="29"/>
      <c r="C582" s="124" t="s">
        <v>1541</v>
      </c>
      <c r="D582" s="87" t="s">
        <v>1542</v>
      </c>
      <c r="E582" s="87" t="s">
        <v>1542</v>
      </c>
      <c r="F582" s="87" t="s">
        <v>1543</v>
      </c>
      <c r="G582" s="87"/>
      <c r="H582" s="87"/>
      <c r="I582" s="180" t="s">
        <v>289</v>
      </c>
      <c r="J582" s="120" t="s">
        <v>1544</v>
      </c>
      <c r="K582" s="89"/>
      <c r="L582" s="89"/>
      <c r="M582" s="89"/>
    </row>
    <row r="583" spans="1:13" ht="47.25">
      <c r="A583" s="24"/>
      <c r="B583" s="29"/>
      <c r="C583" s="124" t="s">
        <v>1545</v>
      </c>
      <c r="D583" s="87" t="s">
        <v>1546</v>
      </c>
      <c r="E583" s="87" t="s">
        <v>1546</v>
      </c>
      <c r="F583" s="87" t="s">
        <v>1547</v>
      </c>
      <c r="G583" s="87"/>
      <c r="H583" s="87"/>
      <c r="I583" s="180" t="s">
        <v>289</v>
      </c>
      <c r="J583" s="89" t="s">
        <v>1548</v>
      </c>
      <c r="K583" s="89"/>
      <c r="L583" s="89"/>
      <c r="M583" s="89"/>
    </row>
    <row r="584" spans="1:13" ht="63">
      <c r="A584" s="24"/>
      <c r="B584" s="29"/>
      <c r="C584" s="124" t="s">
        <v>1549</v>
      </c>
      <c r="D584" s="87" t="s">
        <v>1550</v>
      </c>
      <c r="E584" s="87" t="s">
        <v>1550</v>
      </c>
      <c r="F584" s="87" t="s">
        <v>1551</v>
      </c>
      <c r="G584" s="87"/>
      <c r="H584" s="87"/>
      <c r="I584" s="180" t="s">
        <v>289</v>
      </c>
      <c r="J584" s="89" t="s">
        <v>1552</v>
      </c>
      <c r="K584" s="89"/>
      <c r="L584" s="89"/>
      <c r="M584" s="89"/>
    </row>
    <row r="585" spans="1:13" ht="126">
      <c r="A585" s="24"/>
      <c r="B585" s="29"/>
      <c r="C585" s="124" t="s">
        <v>1553</v>
      </c>
      <c r="D585" s="87" t="s">
        <v>1554</v>
      </c>
      <c r="E585" s="87" t="s">
        <v>1554</v>
      </c>
      <c r="F585" s="87" t="s">
        <v>1555</v>
      </c>
      <c r="G585" s="87"/>
      <c r="H585" s="87"/>
      <c r="I585" s="180" t="s">
        <v>289</v>
      </c>
      <c r="J585" s="120" t="s">
        <v>1556</v>
      </c>
      <c r="K585" s="89"/>
      <c r="L585" s="89"/>
      <c r="M585" s="89"/>
    </row>
    <row r="586" spans="1:13" ht="15.75">
      <c r="A586" s="34"/>
      <c r="B586" s="121" t="s">
        <v>38</v>
      </c>
      <c r="C586" s="391" t="s">
        <v>395</v>
      </c>
      <c r="D586" s="381"/>
      <c r="E586" s="381"/>
      <c r="F586" s="381"/>
      <c r="G586" s="381"/>
      <c r="H586" s="381"/>
      <c r="I586" s="381"/>
      <c r="J586" s="381"/>
      <c r="K586" s="381"/>
      <c r="L586" s="381"/>
      <c r="M586" s="382"/>
    </row>
    <row r="587" spans="1:13" ht="15.75">
      <c r="A587" s="24"/>
      <c r="B587" s="29"/>
      <c r="C587" s="87" t="s">
        <v>38</v>
      </c>
      <c r="D587" s="87" t="s">
        <v>1557</v>
      </c>
      <c r="E587" s="87" t="s">
        <v>1557</v>
      </c>
      <c r="F587" s="87" t="s">
        <v>1558</v>
      </c>
      <c r="G587" s="87"/>
      <c r="H587" s="87"/>
      <c r="I587" s="180" t="s">
        <v>38</v>
      </c>
      <c r="J587" s="89" t="s">
        <v>38</v>
      </c>
      <c r="K587" s="89"/>
      <c r="L587" s="89"/>
      <c r="M587" s="89"/>
    </row>
    <row r="588" spans="1:13" ht="15.75">
      <c r="A588" s="28" t="s">
        <v>242</v>
      </c>
      <c r="B588" s="28" t="str">
        <f>VLOOKUP(A588,ProcessDefinitionsTab,2, FALSE)</f>
        <v>Consent Review</v>
      </c>
      <c r="C588" s="390"/>
      <c r="D588" s="381"/>
      <c r="E588" s="381"/>
      <c r="F588" s="381"/>
      <c r="G588" s="381"/>
      <c r="H588" s="381"/>
      <c r="I588" s="381"/>
      <c r="J588" s="381"/>
      <c r="K588" s="381"/>
      <c r="L588" s="381"/>
      <c r="M588" s="382"/>
    </row>
    <row r="589" spans="1:13" ht="47.25">
      <c r="A589" s="24"/>
      <c r="B589" s="29" t="str">
        <f>VLOOKUP(A588,ProcessDefinitionsTab,3,FALSE)</f>
        <v>Consent Review is the process of making the details of a stored consent decision visible to the person who provided the consent.</v>
      </c>
      <c r="C589" s="87"/>
      <c r="D589" s="87"/>
      <c r="E589" s="87"/>
      <c r="F589" s="87"/>
      <c r="G589" s="87"/>
      <c r="H589" s="87"/>
      <c r="I589" s="87"/>
      <c r="J589" s="87"/>
      <c r="K589" s="87"/>
      <c r="L589" s="87"/>
      <c r="M589" s="87"/>
    </row>
    <row r="590" spans="1:13" ht="31.5">
      <c r="A590" s="24"/>
      <c r="B590" s="16" t="s">
        <v>1559</v>
      </c>
      <c r="C590" s="87"/>
      <c r="D590" s="87"/>
      <c r="E590" s="87"/>
      <c r="F590" s="87"/>
      <c r="G590" s="87"/>
      <c r="H590" s="87"/>
      <c r="I590" s="89"/>
      <c r="J590" s="89"/>
      <c r="K590" s="89"/>
      <c r="L590" s="89"/>
      <c r="M590" s="89"/>
    </row>
    <row r="591" spans="1:13" ht="31.5">
      <c r="A591" s="24"/>
      <c r="B591" s="92" t="s">
        <v>1560</v>
      </c>
      <c r="C591" s="87"/>
      <c r="D591" s="87"/>
      <c r="E591" s="87"/>
      <c r="F591" s="87"/>
      <c r="G591" s="87"/>
      <c r="H591" s="87"/>
      <c r="I591" s="89"/>
      <c r="J591" s="89"/>
      <c r="K591" s="89"/>
      <c r="L591" s="89"/>
      <c r="M591" s="89"/>
    </row>
    <row r="592" spans="1:13" ht="126">
      <c r="A592" s="24"/>
      <c r="B592" s="24"/>
      <c r="C592" s="124" t="s">
        <v>1561</v>
      </c>
      <c r="D592" s="87" t="s">
        <v>1562</v>
      </c>
      <c r="E592" s="87" t="s">
        <v>1562</v>
      </c>
      <c r="F592" s="87" t="s">
        <v>1563</v>
      </c>
      <c r="G592" s="87"/>
      <c r="H592" s="87"/>
      <c r="I592" s="180" t="s">
        <v>289</v>
      </c>
      <c r="J592" s="18" t="s">
        <v>1564</v>
      </c>
      <c r="K592" s="89"/>
      <c r="L592" s="89"/>
      <c r="M592" s="89"/>
    </row>
    <row r="593" spans="1:13" ht="15.75">
      <c r="A593" s="28" t="s">
        <v>247</v>
      </c>
      <c r="B593" s="28" t="str">
        <f>VLOOKUP(A593,ProcessDefinitionsTab,2, FALSE)</f>
        <v>Consent Renewal</v>
      </c>
      <c r="C593" s="390"/>
      <c r="D593" s="381"/>
      <c r="E593" s="381"/>
      <c r="F593" s="381"/>
      <c r="G593" s="381"/>
      <c r="H593" s="381"/>
      <c r="I593" s="381"/>
      <c r="J593" s="381"/>
      <c r="K593" s="381"/>
      <c r="L593" s="381"/>
      <c r="M593" s="382"/>
    </row>
    <row r="594" spans="1:13" ht="47.25">
      <c r="A594" s="24"/>
      <c r="B594" s="29" t="str">
        <f>VLOOKUP(A593,ProcessDefinitionsTab,3,FALSE)</f>
        <v>Consent Renewal is the process of extending the validity period of a “yes” consent decision by means of increasing an expiration date limit.</v>
      </c>
      <c r="C594" s="87"/>
      <c r="D594" s="87"/>
      <c r="E594" s="87"/>
      <c r="F594" s="87"/>
      <c r="G594" s="87"/>
      <c r="H594" s="87"/>
      <c r="I594" s="87"/>
      <c r="J594" s="151"/>
      <c r="K594" s="87"/>
      <c r="L594" s="87"/>
      <c r="M594" s="87"/>
    </row>
    <row r="595" spans="1:13" ht="31.5">
      <c r="A595" s="24"/>
      <c r="B595" s="16" t="s">
        <v>1565</v>
      </c>
      <c r="C595" s="87"/>
      <c r="D595" s="87"/>
      <c r="E595" s="87"/>
      <c r="F595" s="87"/>
      <c r="G595" s="87"/>
      <c r="H595" s="87"/>
      <c r="I595" s="89"/>
      <c r="J595" s="103"/>
      <c r="K595" s="89"/>
      <c r="L595" s="89"/>
      <c r="M595" s="89"/>
    </row>
    <row r="596" spans="1:13" ht="31.5">
      <c r="A596" s="24"/>
      <c r="B596" s="92" t="s">
        <v>1566</v>
      </c>
      <c r="C596" s="87"/>
      <c r="D596" s="87"/>
      <c r="E596" s="87"/>
      <c r="F596" s="87"/>
      <c r="G596" s="87"/>
      <c r="H596" s="87"/>
      <c r="I596" s="89"/>
      <c r="J596" s="103"/>
      <c r="K596" s="89"/>
      <c r="L596" s="89"/>
      <c r="M596" s="89"/>
    </row>
    <row r="597" spans="1:13" ht="78.75">
      <c r="A597" s="24"/>
      <c r="B597" s="29"/>
      <c r="C597" s="124" t="s">
        <v>1567</v>
      </c>
      <c r="D597" s="87" t="s">
        <v>1568</v>
      </c>
      <c r="E597" s="87" t="s">
        <v>1568</v>
      </c>
      <c r="F597" s="87" t="s">
        <v>1569</v>
      </c>
      <c r="G597" s="87"/>
      <c r="H597" s="87"/>
      <c r="I597" s="180" t="s">
        <v>289</v>
      </c>
      <c r="J597" s="120" t="s">
        <v>1570</v>
      </c>
      <c r="K597" s="91"/>
      <c r="L597" s="89"/>
      <c r="M597" s="89"/>
    </row>
    <row r="598" spans="1:13" ht="47.25">
      <c r="A598" s="24"/>
      <c r="B598" s="126"/>
      <c r="C598" s="124" t="s">
        <v>1571</v>
      </c>
      <c r="D598" s="87"/>
      <c r="E598" s="87"/>
      <c r="F598" s="87"/>
      <c r="G598" s="87"/>
      <c r="H598" s="87"/>
      <c r="I598" s="180" t="s">
        <v>289</v>
      </c>
      <c r="J598" s="151" t="s">
        <v>1572</v>
      </c>
      <c r="K598" s="91"/>
      <c r="L598" s="89"/>
      <c r="M598" s="89"/>
    </row>
    <row r="599" spans="1:13" ht="31.5">
      <c r="A599" s="24"/>
      <c r="B599" s="126"/>
      <c r="C599" s="124" t="s">
        <v>1573</v>
      </c>
      <c r="D599" s="87"/>
      <c r="E599" s="87"/>
      <c r="F599" s="87"/>
      <c r="G599" s="87"/>
      <c r="H599" s="87"/>
      <c r="I599" s="180" t="s">
        <v>289</v>
      </c>
      <c r="J599" s="103" t="s">
        <v>1574</v>
      </c>
      <c r="K599" s="91"/>
      <c r="L599" s="89"/>
      <c r="M599" s="89"/>
    </row>
    <row r="600" spans="1:13" ht="15.75">
      <c r="A600" s="34"/>
      <c r="B600" s="121" t="s">
        <v>38</v>
      </c>
      <c r="C600" s="391" t="s">
        <v>395</v>
      </c>
      <c r="D600" s="381"/>
      <c r="E600" s="381"/>
      <c r="F600" s="381"/>
      <c r="G600" s="381"/>
      <c r="H600" s="381"/>
      <c r="I600" s="381"/>
      <c r="J600" s="381"/>
      <c r="K600" s="381"/>
      <c r="L600" s="381"/>
      <c r="M600" s="382"/>
    </row>
    <row r="601" spans="1:13" ht="15.75">
      <c r="A601" s="24"/>
      <c r="B601" s="29"/>
      <c r="C601" s="87" t="s">
        <v>38</v>
      </c>
      <c r="D601" s="87" t="s">
        <v>1575</v>
      </c>
      <c r="E601" s="87" t="s">
        <v>1575</v>
      </c>
      <c r="F601" s="87" t="s">
        <v>1576</v>
      </c>
      <c r="G601" s="87"/>
      <c r="H601" s="87"/>
      <c r="I601" s="180" t="s">
        <v>38</v>
      </c>
      <c r="J601" s="89" t="s">
        <v>38</v>
      </c>
      <c r="K601" s="89"/>
      <c r="L601" s="89"/>
      <c r="M601" s="89"/>
    </row>
    <row r="602" spans="1:13" ht="15.75">
      <c r="A602" s="28" t="s">
        <v>252</v>
      </c>
      <c r="B602" s="28" t="str">
        <f>VLOOKUP(A602,ProcessDefinitionsTab,2, FALSE)</f>
        <v>Consent Expiration</v>
      </c>
      <c r="C602" s="390"/>
      <c r="D602" s="381"/>
      <c r="E602" s="381"/>
      <c r="F602" s="381"/>
      <c r="G602" s="381"/>
      <c r="H602" s="381"/>
      <c r="I602" s="381"/>
      <c r="J602" s="381"/>
      <c r="K602" s="381"/>
      <c r="L602" s="381"/>
      <c r="M602" s="382"/>
    </row>
    <row r="603" spans="1:13" ht="47.25">
      <c r="A603" s="24"/>
      <c r="B603" s="29" t="str">
        <f>VLOOKUP(A602,ProcessDefinitionsTab,3,FALSE)</f>
        <v>Consent Expiration is the process of suspending the validity of a “yes” consent decision as a result of exceeding an expiration date limit.</v>
      </c>
      <c r="C603" s="87"/>
      <c r="D603" s="87"/>
      <c r="E603" s="87"/>
      <c r="F603" s="87"/>
      <c r="G603" s="87"/>
      <c r="H603" s="87"/>
      <c r="I603" s="87"/>
      <c r="J603" s="120"/>
      <c r="K603" s="87"/>
      <c r="L603" s="87"/>
      <c r="M603" s="87"/>
    </row>
    <row r="604" spans="1:13" ht="31.5">
      <c r="A604" s="24"/>
      <c r="B604" s="16" t="s">
        <v>1577</v>
      </c>
      <c r="C604" s="87"/>
      <c r="D604" s="87"/>
      <c r="E604" s="87"/>
      <c r="F604" s="87"/>
      <c r="G604" s="87"/>
      <c r="H604" s="87"/>
      <c r="I604" s="89"/>
      <c r="J604" s="89"/>
      <c r="K604" s="89"/>
      <c r="L604" s="89"/>
      <c r="M604" s="89"/>
    </row>
    <row r="605" spans="1:13" ht="31.5">
      <c r="A605" s="24"/>
      <c r="B605" s="92" t="s">
        <v>1578</v>
      </c>
      <c r="C605" s="87"/>
      <c r="D605" s="87"/>
      <c r="E605" s="87"/>
      <c r="F605" s="87"/>
      <c r="G605" s="87"/>
      <c r="H605" s="87"/>
      <c r="I605" s="89"/>
      <c r="J605" s="89"/>
      <c r="K605" s="89"/>
      <c r="L605" s="89"/>
      <c r="M605" s="89"/>
    </row>
    <row r="606" spans="1:13" ht="31.5">
      <c r="A606" s="24"/>
      <c r="B606" s="29"/>
      <c r="C606" s="124" t="s">
        <v>1579</v>
      </c>
      <c r="D606" s="87" t="s">
        <v>1580</v>
      </c>
      <c r="E606" s="87" t="s">
        <v>1580</v>
      </c>
      <c r="F606" s="87" t="s">
        <v>1581</v>
      </c>
      <c r="G606" s="87"/>
      <c r="H606" s="87"/>
      <c r="I606" s="180" t="s">
        <v>289</v>
      </c>
      <c r="J606" s="120" t="s">
        <v>1582</v>
      </c>
      <c r="K606" s="91"/>
      <c r="L606" s="89"/>
      <c r="M606" s="89"/>
    </row>
    <row r="607" spans="1:13" ht="78.75">
      <c r="A607" s="24"/>
      <c r="B607" s="29"/>
      <c r="C607" s="124" t="s">
        <v>1583</v>
      </c>
      <c r="D607" s="87" t="s">
        <v>1580</v>
      </c>
      <c r="E607" s="87" t="s">
        <v>1580</v>
      </c>
      <c r="F607" s="87" t="s">
        <v>1581</v>
      </c>
      <c r="G607" s="87"/>
      <c r="H607" s="87"/>
      <c r="I607" s="180" t="s">
        <v>289</v>
      </c>
      <c r="J607" s="89" t="s">
        <v>1584</v>
      </c>
      <c r="K607" s="89"/>
      <c r="L607" s="89"/>
      <c r="M607" s="89"/>
    </row>
    <row r="608" spans="1:13" ht="32.25" customHeight="1">
      <c r="A608" s="24"/>
      <c r="B608" s="29"/>
      <c r="C608" s="124" t="s">
        <v>1585</v>
      </c>
      <c r="D608" s="97"/>
      <c r="E608" s="97"/>
      <c r="F608" s="97"/>
      <c r="G608" s="97"/>
      <c r="H608" s="97"/>
      <c r="I608" s="180" t="s">
        <v>289</v>
      </c>
      <c r="J608" s="151" t="s">
        <v>1586</v>
      </c>
      <c r="K608" s="96"/>
      <c r="L608" s="96"/>
      <c r="M608" s="96"/>
    </row>
    <row r="609" spans="1:13" ht="31.5">
      <c r="A609" s="24"/>
      <c r="B609" s="29"/>
      <c r="C609" s="124" t="s">
        <v>1587</v>
      </c>
      <c r="D609" s="97"/>
      <c r="E609" s="97"/>
      <c r="F609" s="97"/>
      <c r="G609" s="97"/>
      <c r="H609" s="97"/>
      <c r="I609" s="180" t="s">
        <v>289</v>
      </c>
      <c r="J609" s="273" t="s">
        <v>1588</v>
      </c>
      <c r="K609" s="96"/>
      <c r="L609" s="96"/>
      <c r="M609" s="96"/>
    </row>
    <row r="610" spans="1:13" ht="15.75">
      <c r="A610" s="28" t="s">
        <v>257</v>
      </c>
      <c r="B610" s="28" t="str">
        <f>VLOOKUP(A610,ProcessDefinitionsTab,2, FALSE)</f>
        <v>Consent Revocation</v>
      </c>
      <c r="C610" s="390"/>
      <c r="D610" s="381"/>
      <c r="E610" s="381"/>
      <c r="F610" s="381"/>
      <c r="G610" s="381"/>
      <c r="H610" s="381"/>
      <c r="I610" s="381"/>
      <c r="J610" s="381"/>
      <c r="K610" s="381"/>
      <c r="L610" s="381"/>
      <c r="M610" s="382"/>
    </row>
    <row r="611" spans="1:13" ht="78.75">
      <c r="A611" s="24"/>
      <c r="B611" s="29" t="str">
        <f>VLOOKUP(A610,ProcessDefinitionsTab,3,FALSE)</f>
        <v>Consent Revocation is the process of suspending the validity of a “yes” consent decision as a result of an explicit withdrawal of consent by the person (i.e., a “yes” consent decision is converted into a “no” consent decision).</v>
      </c>
      <c r="C611" s="87"/>
      <c r="D611" s="87"/>
      <c r="E611" s="87"/>
      <c r="F611" s="87"/>
      <c r="G611" s="87"/>
      <c r="H611" s="87"/>
      <c r="I611" s="87"/>
      <c r="J611" s="87"/>
      <c r="K611" s="87"/>
      <c r="L611" s="87"/>
      <c r="M611" s="87"/>
    </row>
    <row r="612" spans="1:13" ht="31.5">
      <c r="A612" s="24"/>
      <c r="B612" s="16" t="s">
        <v>1589</v>
      </c>
      <c r="C612" s="87"/>
      <c r="D612" s="87"/>
      <c r="E612" s="87"/>
      <c r="F612" s="87"/>
      <c r="G612" s="87"/>
      <c r="H612" s="87"/>
      <c r="I612" s="89"/>
      <c r="J612" s="89"/>
      <c r="K612" s="89"/>
      <c r="L612" s="89"/>
      <c r="M612" s="89"/>
    </row>
    <row r="613" spans="1:13" ht="31.5">
      <c r="A613" s="24"/>
      <c r="B613" s="92" t="s">
        <v>1590</v>
      </c>
      <c r="C613" s="87"/>
      <c r="D613" s="87"/>
      <c r="E613" s="87"/>
      <c r="F613" s="87"/>
      <c r="G613" s="87"/>
      <c r="H613" s="87"/>
      <c r="I613" s="89"/>
      <c r="J613" s="89"/>
      <c r="K613" s="89"/>
      <c r="L613" s="89"/>
      <c r="M613" s="89"/>
    </row>
    <row r="614" spans="1:13" ht="78.75">
      <c r="A614" s="24"/>
      <c r="B614" s="24"/>
      <c r="C614" s="124" t="s">
        <v>1591</v>
      </c>
      <c r="D614" s="87" t="s">
        <v>1592</v>
      </c>
      <c r="E614" s="87" t="s">
        <v>1592</v>
      </c>
      <c r="F614" s="87" t="s">
        <v>1593</v>
      </c>
      <c r="G614" s="87"/>
      <c r="H614" s="87"/>
      <c r="I614" s="180" t="s">
        <v>289</v>
      </c>
      <c r="J614" s="89" t="s">
        <v>1594</v>
      </c>
      <c r="K614" s="91"/>
      <c r="L614" s="89"/>
      <c r="M614" s="89"/>
    </row>
    <row r="615" spans="1:13" ht="111.75" customHeight="1">
      <c r="A615" s="24"/>
      <c r="B615" s="24"/>
      <c r="C615" s="124" t="s">
        <v>1595</v>
      </c>
      <c r="D615" s="87" t="s">
        <v>1596</v>
      </c>
      <c r="E615" s="87" t="s">
        <v>1596</v>
      </c>
      <c r="F615" s="87" t="s">
        <v>1597</v>
      </c>
      <c r="G615" s="87"/>
      <c r="H615" s="87"/>
      <c r="I615" s="180" t="s">
        <v>289</v>
      </c>
      <c r="J615" s="120" t="s">
        <v>1598</v>
      </c>
      <c r="K615" s="89"/>
      <c r="L615" s="89"/>
      <c r="M615" s="89"/>
    </row>
    <row r="616" spans="1:13" ht="159" customHeight="1">
      <c r="A616" s="24"/>
      <c r="B616" s="24"/>
      <c r="C616" s="124" t="s">
        <v>1599</v>
      </c>
      <c r="D616" s="87" t="s">
        <v>1600</v>
      </c>
      <c r="E616" s="87" t="s">
        <v>1600</v>
      </c>
      <c r="F616" s="87" t="s">
        <v>1601</v>
      </c>
      <c r="G616" s="87"/>
      <c r="H616" s="87"/>
      <c r="I616" s="180" t="s">
        <v>289</v>
      </c>
      <c r="J616" s="120" t="s">
        <v>1602</v>
      </c>
      <c r="K616" s="89"/>
      <c r="L616" s="89"/>
      <c r="M616" s="89"/>
    </row>
    <row r="617" spans="1:13" ht="78.75">
      <c r="A617" s="24"/>
      <c r="B617" s="24"/>
      <c r="C617" s="124" t="s">
        <v>1603</v>
      </c>
      <c r="D617" s="87" t="s">
        <v>1604</v>
      </c>
      <c r="E617" s="87" t="s">
        <v>1604</v>
      </c>
      <c r="F617" s="87"/>
      <c r="G617" s="87"/>
      <c r="H617" s="87" t="s">
        <v>1605</v>
      </c>
      <c r="I617" s="180" t="s">
        <v>289</v>
      </c>
      <c r="J617" s="89" t="s">
        <v>1606</v>
      </c>
      <c r="K617" s="89"/>
      <c r="L617" s="89"/>
      <c r="M617" s="89"/>
    </row>
    <row r="618" spans="1:13" ht="47.25">
      <c r="A618" s="24"/>
      <c r="B618" s="121"/>
      <c r="C618" s="124" t="s">
        <v>1607</v>
      </c>
      <c r="D618" s="87"/>
      <c r="E618" s="87"/>
      <c r="F618" s="87"/>
      <c r="G618" s="87"/>
      <c r="H618" s="87"/>
      <c r="I618" s="180" t="s">
        <v>289</v>
      </c>
      <c r="J618" s="151" t="s">
        <v>1608</v>
      </c>
      <c r="K618" s="89"/>
      <c r="L618" s="89"/>
      <c r="M618" s="89"/>
    </row>
    <row r="619" spans="1:13" ht="31.5">
      <c r="A619" s="24"/>
      <c r="B619" s="121"/>
      <c r="C619" s="124" t="s">
        <v>1609</v>
      </c>
      <c r="D619" s="87"/>
      <c r="E619" s="87"/>
      <c r="F619" s="87"/>
      <c r="G619" s="87"/>
      <c r="H619" s="87"/>
      <c r="I619" s="180" t="s">
        <v>289</v>
      </c>
      <c r="J619" s="103" t="s">
        <v>1610</v>
      </c>
      <c r="K619" s="89"/>
      <c r="L619" s="89"/>
      <c r="M619" s="89"/>
    </row>
    <row r="620" spans="1:13" ht="15.75">
      <c r="A620" s="34"/>
      <c r="B620" s="121" t="s">
        <v>38</v>
      </c>
      <c r="C620" s="391" t="s">
        <v>395</v>
      </c>
      <c r="D620" s="381"/>
      <c r="E620" s="381"/>
      <c r="F620" s="381"/>
      <c r="G620" s="381"/>
      <c r="H620" s="381"/>
      <c r="I620" s="381"/>
      <c r="J620" s="381"/>
      <c r="K620" s="381"/>
      <c r="L620" s="381"/>
      <c r="M620" s="382"/>
    </row>
    <row r="621" spans="1:13" ht="15.75">
      <c r="A621" s="24"/>
      <c r="B621" s="29"/>
      <c r="C621" s="87" t="s">
        <v>38</v>
      </c>
      <c r="D621" s="87" t="s">
        <v>1611</v>
      </c>
      <c r="E621" s="87" t="s">
        <v>1611</v>
      </c>
      <c r="F621" s="87"/>
      <c r="G621" s="87"/>
      <c r="H621" s="87" t="s">
        <v>1612</v>
      </c>
      <c r="I621" s="89"/>
      <c r="J621" s="89"/>
      <c r="K621" s="89"/>
      <c r="L621" s="89"/>
      <c r="M621" s="89"/>
    </row>
    <row r="622" spans="1:13" ht="15.75">
      <c r="A622" s="24"/>
      <c r="B622" s="24"/>
      <c r="C622" s="87" t="s">
        <v>38</v>
      </c>
      <c r="D622" s="87" t="s">
        <v>1613</v>
      </c>
      <c r="E622" s="87" t="s">
        <v>1613</v>
      </c>
      <c r="F622" s="87"/>
      <c r="G622" s="87"/>
      <c r="H622" s="87" t="s">
        <v>1614</v>
      </c>
      <c r="I622" s="89"/>
      <c r="J622" s="89"/>
      <c r="K622" s="89"/>
      <c r="L622" s="89"/>
      <c r="M622" s="89"/>
    </row>
    <row r="623" spans="1:13" ht="15.75">
      <c r="A623" s="24"/>
      <c r="B623" s="24"/>
      <c r="C623" s="87" t="s">
        <v>38</v>
      </c>
      <c r="D623" s="87" t="s">
        <v>1615</v>
      </c>
      <c r="E623" s="87" t="s">
        <v>1615</v>
      </c>
      <c r="F623" s="87"/>
      <c r="G623" s="87"/>
      <c r="H623" s="87" t="s">
        <v>1616</v>
      </c>
      <c r="I623" s="89"/>
      <c r="J623" s="89"/>
      <c r="K623" s="89"/>
      <c r="L623" s="89"/>
      <c r="M623" s="89"/>
    </row>
    <row r="624" spans="1:13" ht="15.75">
      <c r="A624" s="24"/>
      <c r="B624" s="24"/>
      <c r="C624" s="87" t="s">
        <v>38</v>
      </c>
      <c r="D624" s="87" t="s">
        <v>1617</v>
      </c>
      <c r="E624" s="87" t="s">
        <v>1617</v>
      </c>
      <c r="F624" s="87"/>
      <c r="G624" s="87"/>
      <c r="H624" s="87" t="s">
        <v>1618</v>
      </c>
      <c r="I624" s="89"/>
      <c r="J624" s="89"/>
      <c r="K624" s="89"/>
      <c r="L624" s="89"/>
      <c r="M624" s="89"/>
    </row>
    <row r="625" spans="1:13" ht="15.75">
      <c r="A625" s="24"/>
      <c r="B625" s="24"/>
      <c r="C625" s="87" t="s">
        <v>38</v>
      </c>
      <c r="D625" s="87" t="s">
        <v>1619</v>
      </c>
      <c r="E625" s="87" t="s">
        <v>1619</v>
      </c>
      <c r="F625" s="87"/>
      <c r="G625" s="87"/>
      <c r="H625" s="87" t="s">
        <v>1620</v>
      </c>
      <c r="I625" s="89"/>
      <c r="J625" s="89"/>
      <c r="K625" s="89"/>
      <c r="L625" s="89"/>
      <c r="M625" s="89"/>
    </row>
    <row r="626" spans="1:13" ht="15.75">
      <c r="A626" s="24"/>
      <c r="B626" s="24"/>
      <c r="C626" s="87" t="s">
        <v>38</v>
      </c>
      <c r="D626" s="87" t="s">
        <v>1621</v>
      </c>
      <c r="E626" s="87" t="s">
        <v>1621</v>
      </c>
      <c r="F626" s="87" t="s">
        <v>1622</v>
      </c>
      <c r="G626" s="87"/>
      <c r="H626" s="87"/>
      <c r="I626" s="89"/>
      <c r="J626" s="89"/>
      <c r="K626" s="89"/>
      <c r="L626" s="89"/>
      <c r="M626" s="89"/>
    </row>
    <row r="627" spans="1:13" ht="15.75">
      <c r="A627" s="24"/>
      <c r="B627" s="29"/>
      <c r="C627" s="87" t="s">
        <v>38</v>
      </c>
      <c r="D627" s="87" t="s">
        <v>1623</v>
      </c>
      <c r="E627" s="87" t="s">
        <v>1623</v>
      </c>
      <c r="F627" s="87" t="s">
        <v>1624</v>
      </c>
      <c r="G627" s="87"/>
      <c r="H627" s="87"/>
      <c r="I627" s="89"/>
      <c r="J627" s="89"/>
      <c r="K627" s="89"/>
      <c r="L627" s="89"/>
      <c r="M627" s="89"/>
    </row>
    <row r="628" spans="1:13" ht="15.75">
      <c r="A628" s="26" t="s">
        <v>262</v>
      </c>
      <c r="B628" s="28" t="str">
        <f>VLOOKUP(A628,ProcessDefinitionsTab,2, FALSE)</f>
        <v>Signature Domain General</v>
      </c>
      <c r="C628" s="390"/>
      <c r="D628" s="381"/>
      <c r="E628" s="381"/>
      <c r="F628" s="381"/>
      <c r="G628" s="381"/>
      <c r="H628" s="381"/>
      <c r="I628" s="381"/>
      <c r="J628" s="381"/>
      <c r="K628" s="381"/>
      <c r="L628" s="381"/>
      <c r="M628" s="382"/>
    </row>
    <row r="629" spans="1:13" ht="31.5">
      <c r="A629" s="24"/>
      <c r="B629" s="29" t="str">
        <f>VLOOKUP(A628,ProcessDefinitionsTab,3,FALSE)</f>
        <v>General requirements for the signature domain atomic processes</v>
      </c>
      <c r="C629" s="87"/>
      <c r="D629" s="87"/>
      <c r="E629" s="87"/>
      <c r="F629" s="87"/>
      <c r="G629" s="87"/>
      <c r="H629" s="87"/>
      <c r="I629" s="89"/>
      <c r="J629" s="89"/>
      <c r="K629" s="89"/>
      <c r="L629" s="89"/>
      <c r="M629" s="89"/>
    </row>
    <row r="630" spans="1:13" ht="31.5">
      <c r="A630" s="24"/>
      <c r="B630" s="16" t="s">
        <v>1625</v>
      </c>
      <c r="C630" s="87"/>
      <c r="D630" s="87"/>
      <c r="E630" s="87"/>
      <c r="F630" s="87"/>
      <c r="G630" s="87"/>
      <c r="H630" s="87"/>
      <c r="I630" s="89"/>
      <c r="J630" s="89"/>
      <c r="K630" s="89"/>
      <c r="L630" s="89"/>
      <c r="M630" s="89"/>
    </row>
    <row r="631" spans="1:13" ht="31.5">
      <c r="A631" s="24"/>
      <c r="B631" s="92" t="s">
        <v>1626</v>
      </c>
      <c r="C631" s="87"/>
      <c r="D631" s="87"/>
      <c r="E631" s="87"/>
      <c r="F631" s="87"/>
      <c r="G631" s="87"/>
      <c r="H631" s="87"/>
      <c r="I631" s="89"/>
      <c r="J631" s="89"/>
      <c r="K631" s="89"/>
      <c r="L631" s="89"/>
      <c r="M631" s="89"/>
    </row>
    <row r="632" spans="1:13" ht="15.75">
      <c r="A632" s="24"/>
      <c r="B632" s="24"/>
      <c r="C632" s="93" t="s">
        <v>1627</v>
      </c>
      <c r="D632" s="87" t="s">
        <v>355</v>
      </c>
      <c r="E632" s="87" t="s">
        <v>355</v>
      </c>
      <c r="F632" s="180" t="s">
        <v>355</v>
      </c>
      <c r="G632" s="87"/>
      <c r="H632" s="87"/>
      <c r="I632" s="89"/>
      <c r="J632" s="89" t="s">
        <v>1628</v>
      </c>
      <c r="K632" s="89"/>
      <c r="L632" s="89"/>
      <c r="M632" s="89"/>
    </row>
    <row r="633" spans="1:13" ht="15.75">
      <c r="A633" s="28" t="s">
        <v>265</v>
      </c>
      <c r="B633" s="28" t="str">
        <f>VLOOKUP(A633,ProcessDefinitionsTab,2, FALSE)</f>
        <v>Signature Creation</v>
      </c>
      <c r="C633" s="390"/>
      <c r="D633" s="381"/>
      <c r="E633" s="381"/>
      <c r="F633" s="381"/>
      <c r="G633" s="381"/>
      <c r="H633" s="381"/>
      <c r="I633" s="381"/>
      <c r="J633" s="381"/>
      <c r="K633" s="381"/>
      <c r="L633" s="381"/>
      <c r="M633" s="382"/>
    </row>
    <row r="634" spans="1:13" ht="15.75">
      <c r="A634" s="24"/>
      <c r="B634" s="29" t="str">
        <f>VLOOKUP(A633,ProcessDefinitionsTab,3,FALSE)</f>
        <v>Signature Creation is the process of creating a signature.</v>
      </c>
      <c r="C634" s="87"/>
      <c r="D634" s="87"/>
      <c r="E634" s="87"/>
      <c r="F634" s="87"/>
      <c r="G634" s="87"/>
      <c r="H634" s="87"/>
      <c r="I634" s="89"/>
      <c r="J634" s="89"/>
      <c r="K634" s="89"/>
      <c r="L634" s="89"/>
      <c r="M634" s="89"/>
    </row>
    <row r="635" spans="1:13" ht="31.5">
      <c r="A635" s="24"/>
      <c r="B635" s="16" t="s">
        <v>1629</v>
      </c>
      <c r="C635" s="87"/>
      <c r="D635" s="87"/>
      <c r="E635" s="87"/>
      <c r="F635" s="87"/>
      <c r="G635" s="87"/>
      <c r="H635" s="87"/>
      <c r="I635" s="89"/>
      <c r="J635" s="89"/>
      <c r="K635" s="89"/>
      <c r="L635" s="89"/>
      <c r="M635" s="89"/>
    </row>
    <row r="636" spans="1:13" ht="31.5">
      <c r="A636" s="24"/>
      <c r="B636" s="92" t="s">
        <v>1630</v>
      </c>
      <c r="C636" s="87"/>
      <c r="D636" s="87"/>
      <c r="E636" s="87"/>
      <c r="F636" s="87"/>
      <c r="G636" s="87"/>
      <c r="H636" s="87"/>
      <c r="I636" s="89"/>
      <c r="J636" s="89"/>
      <c r="K636" s="89"/>
      <c r="L636" s="89"/>
      <c r="M636" s="89"/>
    </row>
    <row r="637" spans="1:13" ht="31.5">
      <c r="A637" s="24"/>
      <c r="B637" s="24"/>
      <c r="C637" s="124" t="s">
        <v>1631</v>
      </c>
      <c r="D637" s="87" t="s">
        <v>1632</v>
      </c>
      <c r="E637" s="87" t="s">
        <v>1632</v>
      </c>
      <c r="F637" s="87" t="s">
        <v>1633</v>
      </c>
      <c r="G637" s="87"/>
      <c r="H637" s="87"/>
      <c r="I637" s="180" t="s">
        <v>289</v>
      </c>
      <c r="J637" s="10" t="s">
        <v>1634</v>
      </c>
      <c r="K637" s="91"/>
      <c r="L637" s="89"/>
      <c r="M637" s="89"/>
    </row>
    <row r="638" spans="1:13" ht="31.5">
      <c r="A638" s="24"/>
      <c r="B638" s="24"/>
      <c r="C638" s="124" t="s">
        <v>1635</v>
      </c>
      <c r="D638" s="87" t="s">
        <v>1636</v>
      </c>
      <c r="E638" s="87" t="s">
        <v>1636</v>
      </c>
      <c r="F638" s="87" t="s">
        <v>1637</v>
      </c>
      <c r="G638" s="87"/>
      <c r="H638" s="87"/>
      <c r="I638" s="180" t="s">
        <v>289</v>
      </c>
      <c r="J638" s="10" t="s">
        <v>1638</v>
      </c>
      <c r="K638" s="89"/>
      <c r="L638" s="89"/>
      <c r="M638" s="89"/>
    </row>
    <row r="639" spans="1:13" ht="47.25">
      <c r="A639" s="24"/>
      <c r="B639" s="24"/>
      <c r="C639" s="124" t="s">
        <v>1639</v>
      </c>
      <c r="D639" s="87" t="s">
        <v>1640</v>
      </c>
      <c r="E639" s="87" t="s">
        <v>1640</v>
      </c>
      <c r="F639" s="87" t="s">
        <v>1641</v>
      </c>
      <c r="G639" s="87"/>
      <c r="H639" s="87"/>
      <c r="I639" s="180" t="s">
        <v>289</v>
      </c>
      <c r="J639" s="29" t="s">
        <v>1642</v>
      </c>
      <c r="K639" s="89"/>
      <c r="L639" s="89"/>
      <c r="M639" s="89"/>
    </row>
    <row r="640" spans="1:13" ht="63">
      <c r="A640" s="24"/>
      <c r="B640" s="24"/>
      <c r="C640" s="124" t="s">
        <v>1643</v>
      </c>
      <c r="D640" s="87" t="s">
        <v>1644</v>
      </c>
      <c r="E640" s="87" t="s">
        <v>1644</v>
      </c>
      <c r="F640" s="87" t="s">
        <v>1645</v>
      </c>
      <c r="G640" s="87"/>
      <c r="H640" s="87"/>
      <c r="I640" s="180" t="s">
        <v>289</v>
      </c>
      <c r="J640" s="29" t="s">
        <v>1646</v>
      </c>
      <c r="K640" s="89"/>
      <c r="L640" s="89"/>
      <c r="M640" s="89"/>
    </row>
    <row r="641" spans="1:13" ht="47.25">
      <c r="A641" s="24"/>
      <c r="B641" s="24"/>
      <c r="C641" s="124" t="s">
        <v>1647</v>
      </c>
      <c r="D641" s="87" t="s">
        <v>1648</v>
      </c>
      <c r="E641" s="87" t="s">
        <v>1648</v>
      </c>
      <c r="F641" s="87" t="s">
        <v>1649</v>
      </c>
      <c r="G641" s="87"/>
      <c r="H641" s="87"/>
      <c r="I641" s="180" t="s">
        <v>298</v>
      </c>
      <c r="J641" s="10" t="s">
        <v>1650</v>
      </c>
      <c r="K641" s="89"/>
      <c r="L641" s="89"/>
      <c r="M641" s="89"/>
    </row>
    <row r="642" spans="1:13" ht="31.5">
      <c r="A642" s="24"/>
      <c r="B642" s="24"/>
      <c r="C642" s="124" t="s">
        <v>1651</v>
      </c>
      <c r="D642" s="87" t="s">
        <v>1652</v>
      </c>
      <c r="E642" s="87" t="s">
        <v>1652</v>
      </c>
      <c r="F642" s="87" t="s">
        <v>1653</v>
      </c>
      <c r="G642" s="87"/>
      <c r="H642" s="87"/>
      <c r="I642" s="180" t="s">
        <v>298</v>
      </c>
      <c r="J642" s="29" t="s">
        <v>1654</v>
      </c>
      <c r="K642" s="89"/>
      <c r="L642" s="89"/>
      <c r="M642" s="89"/>
    </row>
    <row r="643" spans="1:13" ht="31.5">
      <c r="A643" s="24"/>
      <c r="B643" s="24"/>
      <c r="C643" s="124" t="s">
        <v>1655</v>
      </c>
      <c r="D643" s="87" t="s">
        <v>1656</v>
      </c>
      <c r="E643" s="87" t="s">
        <v>1656</v>
      </c>
      <c r="F643" s="87" t="s">
        <v>1657</v>
      </c>
      <c r="G643" s="87"/>
      <c r="H643" s="87"/>
      <c r="I643" s="180" t="s">
        <v>298</v>
      </c>
      <c r="J643" s="29" t="s">
        <v>1658</v>
      </c>
      <c r="K643" s="89"/>
      <c r="L643" s="89"/>
      <c r="M643" s="89"/>
    </row>
    <row r="644" spans="1:13" ht="47.25">
      <c r="A644" s="24"/>
      <c r="B644" s="24"/>
      <c r="C644" s="124" t="s">
        <v>1659</v>
      </c>
      <c r="D644" s="87" t="s">
        <v>1660</v>
      </c>
      <c r="E644" s="87" t="s">
        <v>1660</v>
      </c>
      <c r="F644" s="87" t="s">
        <v>1661</v>
      </c>
      <c r="G644" s="87"/>
      <c r="H644" s="87"/>
      <c r="I644" s="180" t="s">
        <v>298</v>
      </c>
      <c r="J644" s="29" t="s">
        <v>1662</v>
      </c>
      <c r="K644" s="89"/>
      <c r="L644" s="89"/>
      <c r="M644" s="89"/>
    </row>
    <row r="645" spans="1:13" ht="15.75">
      <c r="A645" s="28" t="s">
        <v>269</v>
      </c>
      <c r="B645" s="28" t="str">
        <f>VLOOKUP(A645,ProcessDefinitionsTab,2, FALSE)</f>
        <v>Signature Checking</v>
      </c>
      <c r="C645" s="390"/>
      <c r="D645" s="381"/>
      <c r="E645" s="381"/>
      <c r="F645" s="381"/>
      <c r="G645" s="381"/>
      <c r="H645" s="381"/>
      <c r="I645" s="381"/>
      <c r="J645" s="381"/>
      <c r="K645" s="381"/>
      <c r="L645" s="381"/>
      <c r="M645" s="382"/>
    </row>
    <row r="646" spans="1:13" ht="31.5">
      <c r="A646" s="24"/>
      <c r="B646" s="29" t="str">
        <f>VLOOKUP(A645,ProcessDefinitionsTab,3,FALSE)</f>
        <v xml:space="preserve">Signature Checking is the process of confirming that the signature is valid.  </v>
      </c>
      <c r="C646" s="87"/>
      <c r="D646" s="87"/>
      <c r="E646" s="87"/>
      <c r="F646" s="87"/>
      <c r="G646" s="87"/>
      <c r="H646" s="87"/>
      <c r="I646" s="89"/>
      <c r="J646" s="89"/>
      <c r="K646" s="89"/>
      <c r="L646" s="89"/>
      <c r="M646" s="89"/>
    </row>
    <row r="647" spans="1:13" ht="31.5">
      <c r="A647" s="24"/>
      <c r="B647" s="16" t="s">
        <v>1663</v>
      </c>
      <c r="C647" s="87"/>
      <c r="D647" s="87"/>
      <c r="E647" s="87"/>
      <c r="F647" s="87"/>
      <c r="G647" s="87"/>
      <c r="H647" s="87"/>
      <c r="I647" s="89"/>
      <c r="J647" s="89"/>
      <c r="K647" s="89"/>
      <c r="L647" s="89"/>
      <c r="M647" s="89"/>
    </row>
    <row r="648" spans="1:13" ht="31.5">
      <c r="A648" s="24"/>
      <c r="B648" s="92" t="s">
        <v>1664</v>
      </c>
      <c r="C648" s="87"/>
      <c r="D648" s="87"/>
      <c r="E648" s="87"/>
      <c r="F648" s="87"/>
      <c r="G648" s="87"/>
      <c r="H648" s="87"/>
      <c r="I648" s="89"/>
      <c r="J648" s="89"/>
      <c r="K648" s="89"/>
      <c r="L648" s="89"/>
      <c r="M648" s="89"/>
    </row>
    <row r="649" spans="1:13" ht="63">
      <c r="A649" s="24"/>
      <c r="B649" s="29"/>
      <c r="C649" s="124" t="s">
        <v>1665</v>
      </c>
      <c r="D649" s="87" t="s">
        <v>1666</v>
      </c>
      <c r="E649" s="87" t="s">
        <v>1666</v>
      </c>
      <c r="F649" s="87" t="s">
        <v>1667</v>
      </c>
      <c r="G649" s="87"/>
      <c r="H649" s="87"/>
      <c r="I649" s="180" t="s">
        <v>289</v>
      </c>
      <c r="J649" s="29" t="s">
        <v>1646</v>
      </c>
      <c r="K649" s="89"/>
      <c r="L649" s="89"/>
      <c r="M649" s="89"/>
    </row>
    <row r="650" spans="1:13" ht="31.5">
      <c r="A650" s="24"/>
      <c r="B650" s="29"/>
      <c r="C650" s="124" t="s">
        <v>1668</v>
      </c>
      <c r="D650" s="87" t="s">
        <v>1669</v>
      </c>
      <c r="E650" s="87" t="s">
        <v>1669</v>
      </c>
      <c r="F650" s="87" t="s">
        <v>1670</v>
      </c>
      <c r="G650" s="87"/>
      <c r="H650" s="87"/>
      <c r="I650" s="180" t="s">
        <v>298</v>
      </c>
      <c r="J650" s="29" t="s">
        <v>1654</v>
      </c>
      <c r="K650" s="89"/>
      <c r="L650" s="89"/>
      <c r="M650" s="89"/>
    </row>
    <row r="651" spans="1:13" ht="12.75" customHeight="1">
      <c r="A651" s="181"/>
      <c r="B651" s="182"/>
      <c r="C651" s="42"/>
      <c r="D651" s="42"/>
      <c r="E651" s="42"/>
      <c r="F651" s="42"/>
      <c r="G651" s="42"/>
      <c r="H651" s="42"/>
      <c r="I651" s="1"/>
      <c r="J651" s="1"/>
      <c r="K651" s="1"/>
      <c r="L651" s="1"/>
      <c r="M651" s="1"/>
    </row>
    <row r="652" spans="1:13" ht="12.75" customHeight="1">
      <c r="L652" s="1"/>
    </row>
    <row r="653" spans="1:13" ht="12.75" customHeight="1">
      <c r="L653" s="1"/>
    </row>
    <row r="654" spans="1:13" ht="12.75" customHeight="1">
      <c r="L654" s="1"/>
    </row>
    <row r="655" spans="1:13" ht="12.75" customHeight="1">
      <c r="L655" s="1"/>
    </row>
    <row r="656" spans="1:13" ht="12.75" customHeight="1">
      <c r="L656" s="1"/>
    </row>
    <row r="657" spans="12:12" ht="12.75" customHeight="1">
      <c r="L657" s="1"/>
    </row>
    <row r="658" spans="12:12" ht="12.75" customHeight="1">
      <c r="L658" s="1"/>
    </row>
    <row r="659" spans="12:12" ht="12.75" customHeight="1">
      <c r="L659" s="1"/>
    </row>
    <row r="660" spans="12:12" ht="12.75" customHeight="1">
      <c r="L660" s="1"/>
    </row>
    <row r="661" spans="12:12" ht="12.75" customHeight="1">
      <c r="L661" s="1"/>
    </row>
    <row r="662" spans="12:12" ht="12.75" customHeight="1">
      <c r="L662" s="1"/>
    </row>
    <row r="663" spans="12:12" ht="12.75" customHeight="1">
      <c r="L663" s="1"/>
    </row>
    <row r="664" spans="12:12" ht="12.75" customHeight="1">
      <c r="L664" s="1"/>
    </row>
    <row r="665" spans="12:12" ht="12.75" customHeight="1">
      <c r="L665" s="1"/>
    </row>
    <row r="666" spans="12:12" ht="12.75" customHeight="1">
      <c r="L666" s="1"/>
    </row>
    <row r="667" spans="12:12" ht="12.75" customHeight="1">
      <c r="L667" s="1"/>
    </row>
    <row r="668" spans="12:12" ht="12.75" customHeight="1">
      <c r="L668" s="1"/>
    </row>
    <row r="669" spans="12:12" ht="12.75" customHeight="1">
      <c r="L669" s="1"/>
    </row>
    <row r="670" spans="12:12" ht="12.75" customHeight="1">
      <c r="L670" s="1"/>
    </row>
    <row r="671" spans="12:12" ht="12.75" customHeight="1">
      <c r="L671" s="1"/>
    </row>
    <row r="672" spans="12:12" ht="12.75" customHeight="1">
      <c r="L672" s="1"/>
    </row>
    <row r="673" spans="12:12" ht="12.75" customHeight="1">
      <c r="L673" s="1"/>
    </row>
    <row r="674" spans="12:12" ht="12.75" customHeight="1">
      <c r="L674" s="1"/>
    </row>
    <row r="675" spans="12:12" ht="12.75" customHeight="1">
      <c r="L675" s="1"/>
    </row>
    <row r="676" spans="12:12" ht="12.75" customHeight="1">
      <c r="L676" s="1"/>
    </row>
    <row r="677" spans="12:12" ht="12.75" customHeight="1">
      <c r="L677" s="1"/>
    </row>
    <row r="678" spans="12:12" ht="12.75" customHeight="1">
      <c r="L678" s="1"/>
    </row>
    <row r="679" spans="12:12" ht="12.75" customHeight="1">
      <c r="L679" s="1"/>
    </row>
    <row r="680" spans="12:12" ht="12.75" customHeight="1">
      <c r="L680" s="1"/>
    </row>
    <row r="681" spans="12:12" ht="12.75" customHeight="1">
      <c r="L681" s="1"/>
    </row>
    <row r="682" spans="12:12" ht="12.75" customHeight="1">
      <c r="L682" s="1"/>
    </row>
    <row r="683" spans="12:12" ht="12.75" customHeight="1">
      <c r="L683" s="1"/>
    </row>
    <row r="684" spans="12:12" ht="12.75" customHeight="1">
      <c r="L684" s="1"/>
    </row>
    <row r="685" spans="12:12" ht="12.75" customHeight="1">
      <c r="L685" s="1"/>
    </row>
    <row r="686" spans="12:12" ht="12.75" customHeight="1">
      <c r="L686" s="1"/>
    </row>
    <row r="687" spans="12:12" ht="12.75" customHeight="1">
      <c r="L687" s="1"/>
    </row>
    <row r="688" spans="12:12" ht="12.75" customHeight="1">
      <c r="L688" s="1"/>
    </row>
    <row r="689" spans="12:12" ht="12.75" customHeight="1">
      <c r="L689" s="1"/>
    </row>
    <row r="690" spans="12:12" ht="12.75" customHeight="1">
      <c r="L690" s="1"/>
    </row>
    <row r="691" spans="12:12" ht="12.75" customHeight="1">
      <c r="L691" s="1"/>
    </row>
    <row r="692" spans="12:12" ht="12.75" customHeight="1">
      <c r="L692" s="1"/>
    </row>
    <row r="693" spans="12:12" ht="12.75" customHeight="1">
      <c r="L693" s="1"/>
    </row>
    <row r="694" spans="12:12" ht="12.75" customHeight="1">
      <c r="L694" s="1"/>
    </row>
    <row r="695" spans="12:12" ht="12.75" customHeight="1">
      <c r="L695" s="1"/>
    </row>
    <row r="696" spans="12:12" ht="12.75" customHeight="1">
      <c r="L696" s="1"/>
    </row>
    <row r="697" spans="12:12" ht="12.75" customHeight="1">
      <c r="L697" s="1"/>
    </row>
    <row r="698" spans="12:12" ht="12.75" customHeight="1">
      <c r="L698" s="1"/>
    </row>
    <row r="699" spans="12:12" ht="12.75" customHeight="1">
      <c r="L699" s="1"/>
    </row>
    <row r="700" spans="12:12" ht="12.75" customHeight="1">
      <c r="L700" s="1"/>
    </row>
    <row r="701" spans="12:12" ht="12.75" customHeight="1">
      <c r="L701" s="1"/>
    </row>
    <row r="702" spans="12:12" ht="12.75" customHeight="1">
      <c r="L702" s="1"/>
    </row>
    <row r="703" spans="12:12" ht="12.75" customHeight="1">
      <c r="L703" s="1"/>
    </row>
    <row r="704" spans="12:12" ht="12.75" customHeight="1">
      <c r="L704" s="1"/>
    </row>
    <row r="705" spans="12:12" ht="12.75" customHeight="1">
      <c r="L705" s="1"/>
    </row>
    <row r="706" spans="12:12" ht="12.75" customHeight="1">
      <c r="L706" s="1"/>
    </row>
    <row r="707" spans="12:12" ht="12.75" customHeight="1">
      <c r="L707" s="1"/>
    </row>
    <row r="708" spans="12:12" ht="12.75" customHeight="1">
      <c r="L708" s="1"/>
    </row>
    <row r="709" spans="12:12" ht="12.75" customHeight="1">
      <c r="L709" s="1"/>
    </row>
    <row r="710" spans="12:12" ht="12.75" customHeight="1">
      <c r="L710" s="1"/>
    </row>
    <row r="711" spans="12:12" ht="12.75" customHeight="1">
      <c r="L711" s="1"/>
    </row>
    <row r="712" spans="12:12" ht="12.75" customHeight="1">
      <c r="L712" s="1"/>
    </row>
    <row r="713" spans="12:12" ht="12.75" customHeight="1">
      <c r="L713" s="1"/>
    </row>
    <row r="714" spans="12:12" ht="12.75" customHeight="1">
      <c r="L714" s="1"/>
    </row>
    <row r="715" spans="12:12" ht="12.75" customHeight="1">
      <c r="L715" s="1"/>
    </row>
    <row r="716" spans="12:12" ht="12.75" customHeight="1">
      <c r="L716" s="1"/>
    </row>
    <row r="717" spans="12:12" ht="12.75" customHeight="1">
      <c r="L717" s="1"/>
    </row>
    <row r="718" spans="12:12" ht="12.75" customHeight="1">
      <c r="L718" s="1"/>
    </row>
    <row r="719" spans="12:12" ht="12.75" customHeight="1">
      <c r="L719" s="1"/>
    </row>
    <row r="720" spans="12:12" ht="12.75" customHeight="1">
      <c r="L720" s="1"/>
    </row>
    <row r="721" spans="12:12" ht="12.75" customHeight="1">
      <c r="L721" s="1"/>
    </row>
    <row r="722" spans="12:12" ht="12.75" customHeight="1">
      <c r="L722" s="1"/>
    </row>
    <row r="723" spans="12:12" ht="12.75" customHeight="1">
      <c r="L723" s="1"/>
    </row>
    <row r="724" spans="12:12" ht="12.75" customHeight="1">
      <c r="L724" s="1"/>
    </row>
    <row r="725" spans="12:12" ht="12.75" customHeight="1">
      <c r="L725" s="1"/>
    </row>
    <row r="726" spans="12:12" ht="12.75" customHeight="1">
      <c r="L726" s="1"/>
    </row>
    <row r="727" spans="12:12" ht="12.75" customHeight="1">
      <c r="L727" s="1"/>
    </row>
    <row r="728" spans="12:12" ht="12.75" customHeight="1">
      <c r="L728" s="1"/>
    </row>
    <row r="729" spans="12:12" ht="12.75" customHeight="1">
      <c r="L729" s="1"/>
    </row>
    <row r="730" spans="12:12" ht="12.75" customHeight="1">
      <c r="L730" s="1"/>
    </row>
    <row r="731" spans="12:12" ht="12.75" customHeight="1">
      <c r="L731" s="1"/>
    </row>
    <row r="732" spans="12:12" ht="12.75" customHeight="1">
      <c r="L732" s="1"/>
    </row>
    <row r="733" spans="12:12" ht="12.75" customHeight="1">
      <c r="L733" s="1"/>
    </row>
    <row r="734" spans="12:12" ht="12.75" customHeight="1">
      <c r="L734" s="1"/>
    </row>
    <row r="735" spans="12:12" ht="12.75" customHeight="1">
      <c r="L735" s="1"/>
    </row>
    <row r="736" spans="12:12" ht="12.75" customHeight="1">
      <c r="L736" s="1"/>
    </row>
    <row r="737" spans="12:12" ht="12.75" customHeight="1">
      <c r="L737" s="1"/>
    </row>
    <row r="738" spans="12:12" ht="12.75" customHeight="1">
      <c r="L738" s="1"/>
    </row>
    <row r="739" spans="12:12" ht="12.75" customHeight="1">
      <c r="L739" s="1"/>
    </row>
    <row r="740" spans="12:12" ht="12.75" customHeight="1">
      <c r="L740" s="1"/>
    </row>
    <row r="741" spans="12:12" ht="12.75" customHeight="1">
      <c r="L741" s="1"/>
    </row>
    <row r="742" spans="12:12" ht="12.75" customHeight="1">
      <c r="L742" s="1"/>
    </row>
    <row r="743" spans="12:12" ht="12.75" customHeight="1">
      <c r="L743" s="1"/>
    </row>
    <row r="744" spans="12:12" ht="12.75" customHeight="1">
      <c r="L744" s="1"/>
    </row>
    <row r="745" spans="12:12" ht="12.75" customHeight="1">
      <c r="L745" s="1"/>
    </row>
    <row r="746" spans="12:12" ht="12.75" customHeight="1">
      <c r="L746" s="1"/>
    </row>
    <row r="747" spans="12:12" ht="12.75" customHeight="1">
      <c r="L747" s="1"/>
    </row>
    <row r="748" spans="12:12" ht="12.75" customHeight="1">
      <c r="L748" s="1"/>
    </row>
    <row r="749" spans="12:12" ht="12.75" customHeight="1">
      <c r="L749" s="1"/>
    </row>
    <row r="750" spans="12:12" ht="12.75" customHeight="1">
      <c r="L750" s="1"/>
    </row>
    <row r="751" spans="12:12" ht="12.75" customHeight="1">
      <c r="L751" s="1"/>
    </row>
    <row r="752" spans="12:12" ht="12.75" customHeight="1">
      <c r="L752" s="1"/>
    </row>
    <row r="753" spans="12:12" ht="12.75" customHeight="1">
      <c r="L753" s="1"/>
    </row>
    <row r="754" spans="12:12" ht="12.75" customHeight="1">
      <c r="L754" s="1"/>
    </row>
    <row r="755" spans="12:12" ht="12.75" customHeight="1">
      <c r="L755" s="1"/>
    </row>
    <row r="756" spans="12:12" ht="12.75" customHeight="1">
      <c r="L756" s="1"/>
    </row>
    <row r="757" spans="12:12" ht="12.75" customHeight="1">
      <c r="L757" s="1"/>
    </row>
    <row r="758" spans="12:12" ht="12.75" customHeight="1">
      <c r="L758" s="1"/>
    </row>
    <row r="759" spans="12:12" ht="12.75" customHeight="1">
      <c r="L759" s="1"/>
    </row>
    <row r="760" spans="12:12" ht="12.75" customHeight="1">
      <c r="L760" s="1"/>
    </row>
    <row r="761" spans="12:12" ht="12.75" customHeight="1">
      <c r="L761" s="1"/>
    </row>
    <row r="762" spans="12:12" ht="12.75" customHeight="1">
      <c r="L762" s="1"/>
    </row>
    <row r="763" spans="12:12" ht="12.75" customHeight="1">
      <c r="L763" s="1"/>
    </row>
    <row r="764" spans="12:12" ht="12.75" customHeight="1">
      <c r="L764" s="1"/>
    </row>
    <row r="765" spans="12:12" ht="12.75" customHeight="1">
      <c r="L765" s="1"/>
    </row>
    <row r="766" spans="12:12" ht="12.75" customHeight="1">
      <c r="L766" s="1"/>
    </row>
    <row r="767" spans="12:12" ht="12.75" customHeight="1">
      <c r="L767" s="1"/>
    </row>
    <row r="768" spans="12:12" ht="12.75" customHeight="1">
      <c r="L768" s="1"/>
    </row>
    <row r="769" spans="12:12" ht="12.75" customHeight="1">
      <c r="L769" s="1"/>
    </row>
    <row r="770" spans="12:12" ht="12.75" customHeight="1">
      <c r="L770" s="1"/>
    </row>
    <row r="771" spans="12:12" ht="12.75" customHeight="1">
      <c r="L771" s="1"/>
    </row>
    <row r="772" spans="12:12" ht="12.75" customHeight="1">
      <c r="L772" s="1"/>
    </row>
    <row r="773" spans="12:12" ht="12.75" customHeight="1">
      <c r="L773" s="1"/>
    </row>
    <row r="774" spans="12:12" ht="12.75" customHeight="1">
      <c r="L774" s="1"/>
    </row>
    <row r="775" spans="12:12" ht="12.75" customHeight="1">
      <c r="L775" s="1"/>
    </row>
    <row r="776" spans="12:12" ht="12.75" customHeight="1">
      <c r="L776" s="1"/>
    </row>
    <row r="777" spans="12:12" ht="12.75" customHeight="1">
      <c r="L777" s="1"/>
    </row>
    <row r="778" spans="12:12" ht="12.75" customHeight="1">
      <c r="L778" s="1"/>
    </row>
    <row r="779" spans="12:12" ht="12.75" customHeight="1">
      <c r="L779" s="1"/>
    </row>
    <row r="780" spans="12:12" ht="12.75" customHeight="1">
      <c r="L780" s="1"/>
    </row>
    <row r="781" spans="12:12" ht="12.75" customHeight="1">
      <c r="L781" s="1"/>
    </row>
    <row r="782" spans="12:12" ht="12.75" customHeight="1">
      <c r="L782" s="1"/>
    </row>
    <row r="783" spans="12:12" ht="12.75" customHeight="1">
      <c r="L783" s="1"/>
    </row>
    <row r="784" spans="12:12" ht="12.75" customHeight="1">
      <c r="L784" s="1"/>
    </row>
    <row r="785" spans="12:12" ht="12.75" customHeight="1">
      <c r="L785" s="1"/>
    </row>
    <row r="786" spans="12:12" ht="12.75" customHeight="1">
      <c r="L786" s="1"/>
    </row>
    <row r="787" spans="12:12" ht="12.75" customHeight="1">
      <c r="L787" s="1"/>
    </row>
    <row r="788" spans="12:12" ht="12.75" customHeight="1">
      <c r="L788" s="1"/>
    </row>
    <row r="789" spans="12:12" ht="12.75" customHeight="1">
      <c r="L789" s="1"/>
    </row>
    <row r="790" spans="12:12" ht="12.75" customHeight="1">
      <c r="L790" s="1"/>
    </row>
    <row r="791" spans="12:12" ht="12.75" customHeight="1">
      <c r="L791" s="1"/>
    </row>
    <row r="792" spans="12:12" ht="12.75" customHeight="1">
      <c r="L792" s="1"/>
    </row>
    <row r="793" spans="12:12" ht="12.75" customHeight="1">
      <c r="L793" s="1"/>
    </row>
    <row r="794" spans="12:12" ht="12.75" customHeight="1">
      <c r="L794" s="1"/>
    </row>
    <row r="795" spans="12:12" ht="12.75" customHeight="1">
      <c r="L795" s="1"/>
    </row>
    <row r="796" spans="12:12" ht="12.75" customHeight="1">
      <c r="L796" s="1"/>
    </row>
    <row r="797" spans="12:12" ht="12.75" customHeight="1">
      <c r="L797" s="1"/>
    </row>
    <row r="798" spans="12:12" ht="12.75" customHeight="1">
      <c r="L798" s="1"/>
    </row>
    <row r="799" spans="12:12" ht="12.75" customHeight="1">
      <c r="L799" s="1"/>
    </row>
    <row r="800" spans="12:12" ht="12.75" customHeight="1">
      <c r="L800" s="1"/>
    </row>
    <row r="801" spans="12:12" ht="12.75" customHeight="1">
      <c r="L801" s="1"/>
    </row>
    <row r="802" spans="12:12" ht="12.75" customHeight="1">
      <c r="L802" s="1"/>
    </row>
    <row r="803" spans="12:12" ht="12.75" customHeight="1">
      <c r="L803" s="1"/>
    </row>
    <row r="804" spans="12:12" ht="12.75" customHeight="1">
      <c r="L804" s="1"/>
    </row>
    <row r="805" spans="12:12" ht="12.75" customHeight="1">
      <c r="L805" s="1"/>
    </row>
    <row r="806" spans="12:12" ht="12.75" customHeight="1">
      <c r="L806" s="1"/>
    </row>
    <row r="807" spans="12:12" ht="12.75" customHeight="1">
      <c r="L807" s="1"/>
    </row>
    <row r="808" spans="12:12" ht="12.75" customHeight="1">
      <c r="L808" s="1"/>
    </row>
    <row r="809" spans="12:12" ht="12.75" customHeight="1">
      <c r="L809" s="1"/>
    </row>
    <row r="810" spans="12:12" ht="12.75" customHeight="1">
      <c r="L810" s="1"/>
    </row>
    <row r="811" spans="12:12" ht="12.75" customHeight="1">
      <c r="L811" s="1"/>
    </row>
    <row r="812" spans="12:12" ht="12.75" customHeight="1">
      <c r="L812" s="1"/>
    </row>
    <row r="813" spans="12:12" ht="12.75" customHeight="1">
      <c r="L813" s="1"/>
    </row>
    <row r="814" spans="12:12" ht="12.75" customHeight="1">
      <c r="L814" s="1"/>
    </row>
    <row r="815" spans="12:12" ht="12.75" customHeight="1">
      <c r="L815" s="1"/>
    </row>
    <row r="816" spans="12:12" ht="12.75" customHeight="1">
      <c r="L816" s="1"/>
    </row>
    <row r="817" spans="12:12" ht="12.75" customHeight="1">
      <c r="L817" s="1"/>
    </row>
    <row r="818" spans="12:12" ht="12.75" customHeight="1">
      <c r="L818" s="1"/>
    </row>
    <row r="819" spans="12:12" ht="12.75" customHeight="1">
      <c r="L819" s="1"/>
    </row>
    <row r="820" spans="12:12" ht="12.75" customHeight="1">
      <c r="L820" s="1"/>
    </row>
    <row r="821" spans="12:12" ht="12.75" customHeight="1">
      <c r="L821" s="1"/>
    </row>
    <row r="822" spans="12:12" ht="12.75" customHeight="1">
      <c r="L822" s="1"/>
    </row>
    <row r="823" spans="12:12" ht="12.75" customHeight="1">
      <c r="L823" s="1"/>
    </row>
    <row r="824" spans="12:12" ht="12.75" customHeight="1">
      <c r="L824" s="1"/>
    </row>
    <row r="825" spans="12:12" ht="12.75" customHeight="1">
      <c r="L825" s="1"/>
    </row>
    <row r="826" spans="12:12" ht="12.75" customHeight="1">
      <c r="L826" s="1"/>
    </row>
    <row r="827" spans="12:12" ht="12.75" customHeight="1">
      <c r="L827" s="1"/>
    </row>
    <row r="828" spans="12:12" ht="12.75" customHeight="1">
      <c r="L828" s="1"/>
    </row>
    <row r="829" spans="12:12" ht="12.75" customHeight="1">
      <c r="L829" s="1"/>
    </row>
    <row r="830" spans="12:12" ht="12.75" customHeight="1">
      <c r="L830" s="1"/>
    </row>
    <row r="831" spans="12:12" ht="12.75" customHeight="1">
      <c r="L831" s="1"/>
    </row>
    <row r="832" spans="12:12" ht="12.75" customHeight="1">
      <c r="L832" s="1"/>
    </row>
    <row r="833" spans="12:12" ht="12.75" customHeight="1">
      <c r="L833" s="1"/>
    </row>
    <row r="834" spans="12:12" ht="12.75" customHeight="1">
      <c r="L834" s="1"/>
    </row>
    <row r="835" spans="12:12" ht="12.75" customHeight="1">
      <c r="L835" s="1"/>
    </row>
    <row r="836" spans="12:12" ht="12.75" customHeight="1">
      <c r="L836" s="1"/>
    </row>
    <row r="837" spans="12:12" ht="12.75" customHeight="1">
      <c r="L837" s="1"/>
    </row>
    <row r="838" spans="12:12" ht="12.75" customHeight="1">
      <c r="L838" s="1"/>
    </row>
    <row r="839" spans="12:12" ht="12.75" customHeight="1">
      <c r="L839" s="1"/>
    </row>
    <row r="840" spans="12:12" ht="12.75" customHeight="1">
      <c r="L840" s="1"/>
    </row>
    <row r="841" spans="12:12" ht="12.75" customHeight="1">
      <c r="L841" s="1"/>
    </row>
    <row r="842" spans="12:12" ht="12.75" customHeight="1">
      <c r="L842" s="1"/>
    </row>
    <row r="843" spans="12:12" ht="12.75" customHeight="1">
      <c r="L843" s="1"/>
    </row>
    <row r="844" spans="12:12" ht="12.75" customHeight="1">
      <c r="L844" s="1"/>
    </row>
    <row r="845" spans="12:12" ht="12.75" customHeight="1">
      <c r="L845" s="1"/>
    </row>
    <row r="846" spans="12:12" ht="12.75" customHeight="1">
      <c r="L846" s="1"/>
    </row>
    <row r="847" spans="12:12" ht="12.75" customHeight="1">
      <c r="L847" s="1"/>
    </row>
    <row r="848" spans="12:12" ht="12.75" customHeight="1">
      <c r="L848" s="1"/>
    </row>
    <row r="849" spans="12:12" ht="12.75" customHeight="1">
      <c r="L849" s="1"/>
    </row>
    <row r="850" spans="12:12" ht="12.75" customHeight="1">
      <c r="L850" s="1"/>
    </row>
    <row r="851" spans="12:12" ht="12.75" customHeight="1">
      <c r="L851" s="1"/>
    </row>
    <row r="852" spans="12:12" ht="12.75" customHeight="1">
      <c r="L852" s="1"/>
    </row>
    <row r="853" spans="12:12" ht="12.75" customHeight="1">
      <c r="L853" s="1"/>
    </row>
    <row r="854" spans="12:12" ht="12.75" customHeight="1">
      <c r="L854" s="1"/>
    </row>
    <row r="855" spans="12:12" ht="12.75" customHeight="1">
      <c r="L855" s="1"/>
    </row>
    <row r="856" spans="12:12" ht="12.75" customHeight="1">
      <c r="L856" s="1"/>
    </row>
    <row r="857" spans="12:12" ht="12.75" customHeight="1">
      <c r="L857" s="1"/>
    </row>
    <row r="858" spans="12:12" ht="12.75" customHeight="1">
      <c r="L858" s="1"/>
    </row>
    <row r="859" spans="12:12" ht="12.75" customHeight="1">
      <c r="L859" s="1"/>
    </row>
    <row r="860" spans="12:12" ht="12.75" customHeight="1">
      <c r="L860" s="1"/>
    </row>
    <row r="861" spans="12:12" ht="12.75" customHeight="1">
      <c r="L861" s="1"/>
    </row>
    <row r="862" spans="12:12" ht="12.75" customHeight="1">
      <c r="L862" s="1"/>
    </row>
    <row r="863" spans="12:12" ht="12.75" customHeight="1">
      <c r="L863" s="1"/>
    </row>
    <row r="864" spans="12:12" ht="12.75" customHeight="1">
      <c r="L864" s="1"/>
    </row>
    <row r="865" spans="12:12" ht="12.75" customHeight="1">
      <c r="L865" s="1"/>
    </row>
    <row r="866" spans="12:12" ht="12.75" customHeight="1">
      <c r="L866" s="1"/>
    </row>
    <row r="867" spans="12:12" ht="12.75" customHeight="1">
      <c r="L867" s="1"/>
    </row>
    <row r="868" spans="12:12" ht="12.75" customHeight="1">
      <c r="L868" s="1"/>
    </row>
    <row r="869" spans="12:12" ht="12.75" customHeight="1">
      <c r="L869" s="1"/>
    </row>
    <row r="870" spans="12:12" ht="12.75" customHeight="1">
      <c r="L870" s="1"/>
    </row>
    <row r="871" spans="12:12" ht="12.75" customHeight="1">
      <c r="L871" s="1"/>
    </row>
    <row r="872" spans="12:12" ht="12.75" customHeight="1">
      <c r="L872" s="1"/>
    </row>
    <row r="873" spans="12:12" ht="12.75" customHeight="1">
      <c r="L873" s="1"/>
    </row>
    <row r="874" spans="12:12" ht="12.75" customHeight="1">
      <c r="L874" s="1"/>
    </row>
    <row r="875" spans="12:12" ht="12.75" customHeight="1">
      <c r="L875" s="1"/>
    </row>
    <row r="876" spans="12:12" ht="12.75" customHeight="1">
      <c r="L876" s="1"/>
    </row>
    <row r="877" spans="12:12" ht="12.75" customHeight="1">
      <c r="L877" s="1"/>
    </row>
    <row r="878" spans="12:12" ht="12.75" customHeight="1">
      <c r="L878" s="1"/>
    </row>
    <row r="879" spans="12:12" ht="12.75" customHeight="1">
      <c r="L879" s="1"/>
    </row>
    <row r="880" spans="12:12" ht="12.75" customHeight="1">
      <c r="L880" s="1"/>
    </row>
    <row r="881" spans="12:12" ht="12.75" customHeight="1">
      <c r="L881" s="1"/>
    </row>
    <row r="882" spans="12:12" ht="12.75" customHeight="1">
      <c r="L882" s="1"/>
    </row>
    <row r="883" spans="12:12" ht="12.75" customHeight="1">
      <c r="L883" s="1"/>
    </row>
    <row r="884" spans="12:12" ht="12.75" customHeight="1">
      <c r="L884" s="1"/>
    </row>
    <row r="885" spans="12:12" ht="12.75" customHeight="1">
      <c r="L885" s="1"/>
    </row>
    <row r="886" spans="12:12" ht="12.75" customHeight="1">
      <c r="L886" s="1"/>
    </row>
    <row r="887" spans="12:12" ht="12.75" customHeight="1">
      <c r="L887" s="1"/>
    </row>
    <row r="888" spans="12:12" ht="12.75" customHeight="1">
      <c r="L888" s="1"/>
    </row>
    <row r="889" spans="12:12" ht="12.75" customHeight="1">
      <c r="L889" s="1"/>
    </row>
    <row r="890" spans="12:12" ht="12.75" customHeight="1">
      <c r="L890" s="1"/>
    </row>
    <row r="891" spans="12:12" ht="12.75" customHeight="1">
      <c r="L891" s="1"/>
    </row>
    <row r="892" spans="12:12" ht="12.75" customHeight="1">
      <c r="L892" s="1"/>
    </row>
    <row r="893" spans="12:12" ht="12.75" customHeight="1">
      <c r="L893" s="1"/>
    </row>
    <row r="894" spans="12:12" ht="12.75" customHeight="1">
      <c r="L894" s="1"/>
    </row>
    <row r="895" spans="12:12" ht="12.75" customHeight="1">
      <c r="L895" s="1"/>
    </row>
    <row r="896" spans="12:12" ht="12.75" customHeight="1">
      <c r="L896" s="1"/>
    </row>
    <row r="897" spans="12:12" ht="12.75" customHeight="1">
      <c r="L897" s="1"/>
    </row>
    <row r="898" spans="12:12" ht="12.75" customHeight="1">
      <c r="L898" s="1"/>
    </row>
    <row r="899" spans="12:12" ht="12.75" customHeight="1">
      <c r="L899" s="1"/>
    </row>
    <row r="900" spans="12:12" ht="12.75" customHeight="1">
      <c r="L900" s="1"/>
    </row>
    <row r="901" spans="12:12" ht="12.75" customHeight="1">
      <c r="L901" s="1"/>
    </row>
    <row r="902" spans="12:12" ht="12.75" customHeight="1">
      <c r="L902" s="1"/>
    </row>
    <row r="903" spans="12:12" ht="12.75" customHeight="1">
      <c r="L903" s="1"/>
    </row>
    <row r="904" spans="12:12" ht="12.75" customHeight="1">
      <c r="L904" s="1"/>
    </row>
    <row r="905" spans="12:12" ht="12.75" customHeight="1">
      <c r="L905" s="1"/>
    </row>
    <row r="906" spans="12:12" ht="12.75" customHeight="1">
      <c r="L906" s="1"/>
    </row>
    <row r="907" spans="12:12" ht="12.75" customHeight="1">
      <c r="L907" s="1"/>
    </row>
    <row r="908" spans="12:12" ht="12.75" customHeight="1">
      <c r="L908" s="1"/>
    </row>
    <row r="909" spans="12:12" ht="12.75" customHeight="1">
      <c r="L909" s="1"/>
    </row>
    <row r="910" spans="12:12" ht="12.75" customHeight="1">
      <c r="L910" s="1"/>
    </row>
    <row r="911" spans="12:12" ht="12.75" customHeight="1">
      <c r="L911" s="1"/>
    </row>
    <row r="912" spans="12:12" ht="12.75" customHeight="1">
      <c r="L912" s="1"/>
    </row>
    <row r="913" spans="12:12" ht="12.75" customHeight="1">
      <c r="L913" s="1"/>
    </row>
    <row r="914" spans="12:12" ht="12.75" customHeight="1">
      <c r="L914" s="1"/>
    </row>
    <row r="915" spans="12:12" ht="12.75" customHeight="1">
      <c r="L915" s="1"/>
    </row>
    <row r="916" spans="12:12" ht="12.75" customHeight="1">
      <c r="L916" s="1"/>
    </row>
    <row r="917" spans="12:12" ht="12.75" customHeight="1">
      <c r="L917" s="1"/>
    </row>
    <row r="918" spans="12:12" ht="12.75" customHeight="1">
      <c r="L918" s="1"/>
    </row>
    <row r="919" spans="12:12" ht="12.75" customHeight="1">
      <c r="L919" s="1"/>
    </row>
    <row r="920" spans="12:12" ht="12.75" customHeight="1">
      <c r="L920" s="1"/>
    </row>
    <row r="921" spans="12:12" ht="12.75" customHeight="1">
      <c r="L921" s="1"/>
    </row>
    <row r="922" spans="12:12" ht="12.75" customHeight="1">
      <c r="L922" s="1"/>
    </row>
    <row r="923" spans="12:12" ht="12.75" customHeight="1">
      <c r="L923" s="1"/>
    </row>
    <row r="924" spans="12:12" ht="12.75" customHeight="1">
      <c r="L924" s="1"/>
    </row>
    <row r="925" spans="12:12" ht="12.75" customHeight="1">
      <c r="L925" s="1"/>
    </row>
    <row r="926" spans="12:12" ht="12.75" customHeight="1">
      <c r="L926" s="1"/>
    </row>
    <row r="927" spans="12:12" ht="12.75" customHeight="1">
      <c r="L927" s="1"/>
    </row>
    <row r="928" spans="12:12" ht="12.75" customHeight="1">
      <c r="L928" s="1"/>
    </row>
    <row r="929" spans="12:12" ht="12.75" customHeight="1">
      <c r="L929" s="1"/>
    </row>
    <row r="930" spans="12:12" ht="12.75" customHeight="1">
      <c r="L930" s="1"/>
    </row>
    <row r="931" spans="12:12" ht="12.75" customHeight="1">
      <c r="L931" s="1"/>
    </row>
    <row r="932" spans="12:12" ht="12.75" customHeight="1">
      <c r="L932" s="1"/>
    </row>
    <row r="933" spans="12:12" ht="12.75" customHeight="1">
      <c r="L933" s="1"/>
    </row>
    <row r="934" spans="12:12" ht="12.75" customHeight="1">
      <c r="L934" s="1"/>
    </row>
    <row r="935" spans="12:12" ht="12.75" customHeight="1">
      <c r="L935" s="1"/>
    </row>
    <row r="936" spans="12:12" ht="12.75" customHeight="1">
      <c r="L936" s="1"/>
    </row>
    <row r="937" spans="12:12" ht="12.75" customHeight="1">
      <c r="L937" s="1"/>
    </row>
    <row r="938" spans="12:12" ht="12.75" customHeight="1">
      <c r="L938" s="1"/>
    </row>
    <row r="939" spans="12:12" ht="12.75" customHeight="1">
      <c r="L939" s="1"/>
    </row>
    <row r="940" spans="12:12" ht="12.75" customHeight="1">
      <c r="L940" s="1"/>
    </row>
    <row r="941" spans="12:12" ht="12.75" customHeight="1">
      <c r="L941" s="1"/>
    </row>
    <row r="942" spans="12:12" ht="12.75" customHeight="1">
      <c r="L942" s="1"/>
    </row>
    <row r="943" spans="12:12" ht="12.75" customHeight="1">
      <c r="L943" s="1"/>
    </row>
    <row r="944" spans="12:12" ht="12.75" customHeight="1">
      <c r="L944" s="1"/>
    </row>
    <row r="945" spans="12:12" ht="12.75" customHeight="1">
      <c r="L945" s="1"/>
    </row>
    <row r="946" spans="12:12" ht="12.75" customHeight="1">
      <c r="L946" s="1"/>
    </row>
    <row r="947" spans="12:12" ht="12.75" customHeight="1">
      <c r="L947" s="1"/>
    </row>
    <row r="948" spans="12:12" ht="12.75" customHeight="1">
      <c r="L948" s="1"/>
    </row>
    <row r="949" spans="12:12" ht="12.75" customHeight="1">
      <c r="L949" s="1"/>
    </row>
    <row r="950" spans="12:12" ht="12.75" customHeight="1">
      <c r="L950" s="1"/>
    </row>
    <row r="951" spans="12:12" ht="12.75" customHeight="1">
      <c r="L951" s="1"/>
    </row>
    <row r="952" spans="12:12" ht="12.75" customHeight="1">
      <c r="L952" s="1"/>
    </row>
    <row r="953" spans="12:12" ht="12.75" customHeight="1">
      <c r="L953" s="1"/>
    </row>
    <row r="954" spans="12:12" ht="12.75" customHeight="1">
      <c r="L954" s="1"/>
    </row>
    <row r="955" spans="12:12" ht="12.75" customHeight="1">
      <c r="L955" s="1"/>
    </row>
    <row r="956" spans="12:12" ht="12.75" customHeight="1">
      <c r="L956" s="1"/>
    </row>
    <row r="957" spans="12:12" ht="12.75" customHeight="1">
      <c r="L957" s="1"/>
    </row>
    <row r="958" spans="12:12" ht="12.75" customHeight="1">
      <c r="L958" s="1"/>
    </row>
    <row r="959" spans="12:12" ht="12.75" customHeight="1">
      <c r="L959" s="1"/>
    </row>
    <row r="960" spans="12:12" ht="12.75" customHeight="1">
      <c r="L960" s="1"/>
    </row>
    <row r="961" spans="12:12" ht="12.75" customHeight="1">
      <c r="L961" s="1"/>
    </row>
    <row r="962" spans="12:12" ht="12.75" customHeight="1">
      <c r="L962" s="1"/>
    </row>
    <row r="963" spans="12:12" ht="12.75" customHeight="1">
      <c r="L963" s="1"/>
    </row>
    <row r="964" spans="12:12" ht="12.75" customHeight="1">
      <c r="L964" s="1"/>
    </row>
    <row r="965" spans="12:12" ht="12.75" customHeight="1">
      <c r="L965" s="1"/>
    </row>
    <row r="966" spans="12:12" ht="12.75" customHeight="1">
      <c r="L966" s="1"/>
    </row>
    <row r="967" spans="12:12" ht="12.75" customHeight="1">
      <c r="L967" s="1"/>
    </row>
    <row r="968" spans="12:12" ht="12.75" customHeight="1">
      <c r="L968" s="1"/>
    </row>
    <row r="969" spans="12:12" ht="12.75" customHeight="1">
      <c r="L969" s="1"/>
    </row>
    <row r="970" spans="12:12" ht="12.75" customHeight="1">
      <c r="L970" s="1"/>
    </row>
    <row r="971" spans="12:12" ht="12.75" customHeight="1">
      <c r="L971" s="1"/>
    </row>
    <row r="972" spans="12:12" ht="12.75" customHeight="1">
      <c r="L972" s="1"/>
    </row>
    <row r="973" spans="12:12" ht="12.75" customHeight="1">
      <c r="L973" s="1"/>
    </row>
    <row r="974" spans="12:12" ht="12.75" customHeight="1">
      <c r="L974" s="1"/>
    </row>
    <row r="975" spans="12:12" ht="12.75" customHeight="1">
      <c r="L975" s="1"/>
    </row>
    <row r="976" spans="12:12" ht="12.75" customHeight="1">
      <c r="L976" s="1"/>
    </row>
    <row r="977" spans="12:12" ht="12.75" customHeight="1">
      <c r="L977" s="1"/>
    </row>
    <row r="978" spans="12:12" ht="12.75" customHeight="1">
      <c r="L978" s="1"/>
    </row>
    <row r="979" spans="12:12" ht="12.75" customHeight="1">
      <c r="L979" s="1"/>
    </row>
    <row r="980" spans="12:12" ht="12.75" customHeight="1">
      <c r="L980" s="1"/>
    </row>
    <row r="981" spans="12:12" ht="12.75" customHeight="1">
      <c r="L981" s="1"/>
    </row>
    <row r="982" spans="12:12" ht="12.75" customHeight="1">
      <c r="L982" s="1"/>
    </row>
    <row r="983" spans="12:12" ht="12.75" customHeight="1">
      <c r="L983" s="1"/>
    </row>
    <row r="984" spans="12:12" ht="12.75" customHeight="1">
      <c r="L984" s="1"/>
    </row>
    <row r="985" spans="12:12" ht="12.75" customHeight="1">
      <c r="L985" s="1"/>
    </row>
    <row r="986" spans="12:12" ht="12.75" customHeight="1">
      <c r="L986" s="1"/>
    </row>
    <row r="987" spans="12:12" ht="12.75" customHeight="1">
      <c r="L987" s="1"/>
    </row>
    <row r="988" spans="12:12" ht="12.75" customHeight="1">
      <c r="L988" s="1"/>
    </row>
    <row r="989" spans="12:12" ht="12.75" customHeight="1">
      <c r="L989" s="1"/>
    </row>
    <row r="990" spans="12:12" ht="12.75" customHeight="1">
      <c r="L990" s="1"/>
    </row>
    <row r="991" spans="12:12" ht="12.75" customHeight="1">
      <c r="L991" s="1"/>
    </row>
    <row r="992" spans="12:12" ht="12.75" customHeight="1">
      <c r="L992" s="1"/>
    </row>
    <row r="993" spans="12:12" ht="12.75" customHeight="1">
      <c r="L993" s="1"/>
    </row>
    <row r="994" spans="12:12" ht="12.75" customHeight="1">
      <c r="L994" s="1"/>
    </row>
    <row r="995" spans="12:12" ht="12.75" customHeight="1">
      <c r="L995" s="1"/>
    </row>
    <row r="996" spans="12:12" ht="12.75" customHeight="1">
      <c r="L996" s="1"/>
    </row>
    <row r="997" spans="12:12" ht="12.75" customHeight="1">
      <c r="L997" s="1"/>
    </row>
    <row r="998" spans="12:12" ht="12.75" customHeight="1">
      <c r="L998" s="1"/>
    </row>
    <row r="999" spans="12:12" ht="12.75" customHeight="1">
      <c r="L999" s="1"/>
    </row>
    <row r="1000" spans="12:12" ht="12.75" customHeight="1">
      <c r="L1000" s="1"/>
    </row>
    <row r="1001" spans="12:12" ht="12.75" customHeight="1">
      <c r="L1001" s="1"/>
    </row>
    <row r="1002" spans="12:12" ht="12.75" customHeight="1">
      <c r="L1002" s="1"/>
    </row>
    <row r="1003" spans="12:12" ht="12.75" customHeight="1">
      <c r="L1003" s="1"/>
    </row>
    <row r="1004" spans="12:12" ht="12.75" customHeight="1">
      <c r="L1004" s="1"/>
    </row>
    <row r="1005" spans="12:12" ht="12.75" customHeight="1">
      <c r="L1005" s="1"/>
    </row>
    <row r="1006" spans="12:12" ht="12.75" customHeight="1">
      <c r="L1006" s="1"/>
    </row>
    <row r="1007" spans="12:12" ht="12.75" customHeight="1">
      <c r="L1007" s="1"/>
    </row>
    <row r="1008" spans="12:12" ht="12.75" customHeight="1">
      <c r="L1008" s="1"/>
    </row>
    <row r="1009" spans="12:12" ht="12.75" customHeight="1">
      <c r="L1009" s="1"/>
    </row>
    <row r="1010" spans="12:12" ht="12.75" customHeight="1">
      <c r="L1010" s="1"/>
    </row>
    <row r="1011" spans="12:12" ht="12.75" customHeight="1">
      <c r="L1011" s="1"/>
    </row>
    <row r="1012" spans="12:12" ht="12.75" customHeight="1">
      <c r="L1012" s="1"/>
    </row>
    <row r="1013" spans="12:12" ht="12.75" customHeight="1">
      <c r="L1013" s="1"/>
    </row>
    <row r="1014" spans="12:12" ht="12.75" customHeight="1">
      <c r="L1014" s="1"/>
    </row>
    <row r="1015" spans="12:12" ht="12.75" customHeight="1">
      <c r="L1015" s="1"/>
    </row>
    <row r="1016" spans="12:12" ht="12.75" customHeight="1">
      <c r="L1016" s="1"/>
    </row>
    <row r="1017" spans="12:12" ht="12.75" customHeight="1">
      <c r="L1017" s="1"/>
    </row>
    <row r="1018" spans="12:12" ht="12.75" customHeight="1">
      <c r="L1018" s="1"/>
    </row>
    <row r="1019" spans="12:12" ht="12.75" customHeight="1">
      <c r="L1019" s="1"/>
    </row>
    <row r="1020" spans="12:12" ht="12.75" customHeight="1">
      <c r="L1020" s="1"/>
    </row>
    <row r="1021" spans="12:12" ht="12.75" customHeight="1">
      <c r="L1021" s="1"/>
    </row>
    <row r="1022" spans="12:12" ht="12.75" customHeight="1">
      <c r="L1022" s="1"/>
    </row>
    <row r="1023" spans="12:12" ht="12.75" customHeight="1">
      <c r="L1023" s="1"/>
    </row>
    <row r="1024" spans="12:12" ht="12.75" customHeight="1">
      <c r="L1024" s="1"/>
    </row>
    <row r="1025" spans="12:12" ht="12.75" customHeight="1">
      <c r="L1025" s="1"/>
    </row>
    <row r="1026" spans="12:12" ht="12.75" customHeight="1">
      <c r="L1026" s="1"/>
    </row>
    <row r="1027" spans="12:12" ht="12.75" customHeight="1">
      <c r="L1027" s="1"/>
    </row>
    <row r="1028" spans="12:12" ht="12.75" customHeight="1">
      <c r="L1028" s="1"/>
    </row>
    <row r="1029" spans="12:12" ht="12.75" customHeight="1">
      <c r="L1029" s="1"/>
    </row>
    <row r="1030" spans="12:12" ht="12.75" customHeight="1">
      <c r="L1030" s="1"/>
    </row>
    <row r="1031" spans="12:12" ht="12.75" customHeight="1">
      <c r="L1031" s="1"/>
    </row>
    <row r="1032" spans="12:12" ht="12.75" customHeight="1">
      <c r="L1032" s="1"/>
    </row>
    <row r="1033" spans="12:12" ht="12.75" customHeight="1">
      <c r="L1033" s="1"/>
    </row>
    <row r="1034" spans="12:12" ht="12.75" customHeight="1">
      <c r="L1034" s="1"/>
    </row>
    <row r="1035" spans="12:12" ht="12.75" customHeight="1">
      <c r="L1035" s="1"/>
    </row>
    <row r="1036" spans="12:12" ht="12.75" customHeight="1">
      <c r="L1036" s="1"/>
    </row>
    <row r="1037" spans="12:12" ht="12.75" customHeight="1">
      <c r="L1037" s="1"/>
    </row>
    <row r="1038" spans="12:12" ht="12.75" customHeight="1">
      <c r="L1038" s="1"/>
    </row>
    <row r="1039" spans="12:12" ht="12.75" customHeight="1">
      <c r="L1039" s="1"/>
    </row>
    <row r="1040" spans="12:12" ht="12.75" customHeight="1">
      <c r="L1040" s="1"/>
    </row>
    <row r="1041" spans="12:12" ht="12.75" customHeight="1">
      <c r="L1041" s="1"/>
    </row>
    <row r="1042" spans="12:12" ht="12.75" customHeight="1">
      <c r="L1042" s="1"/>
    </row>
    <row r="1043" spans="12:12" ht="12.75" customHeight="1">
      <c r="L1043" s="1"/>
    </row>
    <row r="1044" spans="12:12" ht="12.75" customHeight="1">
      <c r="L1044" s="1"/>
    </row>
    <row r="1045" spans="12:12" ht="12.75" customHeight="1">
      <c r="L1045" s="1"/>
    </row>
    <row r="1046" spans="12:12" ht="12.75" customHeight="1">
      <c r="L1046" s="1"/>
    </row>
    <row r="1047" spans="12:12" ht="12.75" customHeight="1">
      <c r="L1047" s="1"/>
    </row>
    <row r="1048" spans="12:12" ht="12.75" customHeight="1">
      <c r="L1048" s="1"/>
    </row>
    <row r="1049" spans="12:12" ht="12.75" customHeight="1">
      <c r="L1049" s="1"/>
    </row>
    <row r="1050" spans="12:12" ht="12.75" customHeight="1">
      <c r="L1050" s="1"/>
    </row>
    <row r="1051" spans="12:12" ht="12.75" customHeight="1">
      <c r="L1051" s="1"/>
    </row>
    <row r="1052" spans="12:12" ht="12.75" customHeight="1">
      <c r="L1052" s="1"/>
    </row>
    <row r="1053" spans="12:12" ht="12.75" customHeight="1">
      <c r="L1053" s="1"/>
    </row>
    <row r="1054" spans="12:12" ht="12.75" customHeight="1">
      <c r="L1054" s="1"/>
    </row>
    <row r="1055" spans="12:12" ht="12.75" customHeight="1">
      <c r="L1055" s="1"/>
    </row>
    <row r="1056" spans="12:12" ht="12.75" customHeight="1">
      <c r="L1056" s="1"/>
    </row>
    <row r="1057" spans="12:12" ht="12.75" customHeight="1">
      <c r="L1057" s="1"/>
    </row>
    <row r="1058" spans="12:12" ht="12.75" customHeight="1">
      <c r="L1058" s="1"/>
    </row>
    <row r="1059" spans="12:12" ht="12.75" customHeight="1">
      <c r="L1059" s="1"/>
    </row>
    <row r="1060" spans="12:12" ht="12.75" customHeight="1">
      <c r="L1060" s="1"/>
    </row>
    <row r="1061" spans="12:12" ht="12.75" customHeight="1">
      <c r="L1061" s="1"/>
    </row>
    <row r="1062" spans="12:12" ht="12.75" customHeight="1">
      <c r="L1062" s="1"/>
    </row>
    <row r="1063" spans="12:12" ht="12.75" customHeight="1">
      <c r="L1063" s="1"/>
    </row>
    <row r="1064" spans="12:12" ht="12.75" customHeight="1">
      <c r="L1064" s="1"/>
    </row>
    <row r="1065" spans="12:12" ht="12.75" customHeight="1">
      <c r="L1065" s="1"/>
    </row>
    <row r="1066" spans="12:12" ht="12.75" customHeight="1">
      <c r="L1066" s="1"/>
    </row>
    <row r="1067" spans="12:12" ht="12.75" customHeight="1">
      <c r="L1067" s="1"/>
    </row>
    <row r="1068" spans="12:12" ht="12.75" customHeight="1">
      <c r="L1068" s="1"/>
    </row>
    <row r="1069" spans="12:12" ht="12.75" customHeight="1">
      <c r="L1069" s="1"/>
    </row>
    <row r="1070" spans="12:12" ht="12.75" customHeight="1">
      <c r="L1070" s="1"/>
    </row>
    <row r="1071" spans="12:12" ht="12.75" customHeight="1">
      <c r="L1071" s="1"/>
    </row>
    <row r="1072" spans="12:12" ht="12.75" customHeight="1">
      <c r="L1072" s="1"/>
    </row>
    <row r="1073" spans="12:12" ht="12.75" customHeight="1">
      <c r="L1073" s="1"/>
    </row>
    <row r="1074" spans="12:12" ht="12.75" customHeight="1">
      <c r="L1074" s="1"/>
    </row>
    <row r="1075" spans="12:12" ht="12.75" customHeight="1">
      <c r="L1075" s="1"/>
    </row>
    <row r="1076" spans="12:12" ht="12.75" customHeight="1">
      <c r="L1076" s="1"/>
    </row>
    <row r="1077" spans="12:12" ht="12.75" customHeight="1">
      <c r="L1077" s="1"/>
    </row>
    <row r="1078" spans="12:12" ht="12.75" customHeight="1">
      <c r="L1078" s="1"/>
    </row>
    <row r="1079" spans="12:12" ht="12.75" customHeight="1">
      <c r="L1079" s="1"/>
    </row>
    <row r="1080" spans="12:12" ht="12.75" customHeight="1">
      <c r="L1080" s="1"/>
    </row>
    <row r="1081" spans="12:12" ht="12.75" customHeight="1">
      <c r="L1081" s="1"/>
    </row>
    <row r="1082" spans="12:12" ht="12.75" customHeight="1">
      <c r="L1082" s="1"/>
    </row>
    <row r="1083" spans="12:12" ht="12.75" customHeight="1">
      <c r="L1083" s="1"/>
    </row>
    <row r="1084" spans="12:12" ht="12.75" customHeight="1">
      <c r="L1084" s="1"/>
    </row>
    <row r="1085" spans="12:12" ht="12.75" customHeight="1">
      <c r="L1085" s="1"/>
    </row>
    <row r="1086" spans="12:12" ht="12.75" customHeight="1">
      <c r="L1086" s="1"/>
    </row>
    <row r="1087" spans="12:12" ht="12.75" customHeight="1">
      <c r="L1087" s="1"/>
    </row>
    <row r="1088" spans="12:12" ht="12.75" customHeight="1">
      <c r="L1088" s="1"/>
    </row>
    <row r="1089" spans="12:12" ht="12.75" customHeight="1">
      <c r="L1089" s="1"/>
    </row>
    <row r="1090" spans="12:12" ht="12.75" customHeight="1">
      <c r="L1090" s="1"/>
    </row>
    <row r="1091" spans="12:12" ht="12.75" customHeight="1">
      <c r="L1091" s="1"/>
    </row>
    <row r="1092" spans="12:12" ht="12.75" customHeight="1">
      <c r="L1092" s="1"/>
    </row>
    <row r="1093" spans="12:12" ht="12.75" customHeight="1">
      <c r="L1093" s="1"/>
    </row>
    <row r="1094" spans="12:12" ht="12.75" customHeight="1">
      <c r="L1094" s="1"/>
    </row>
    <row r="1095" spans="12:12" ht="12.75" customHeight="1">
      <c r="L1095" s="1"/>
    </row>
    <row r="1096" spans="12:12" ht="12.75" customHeight="1">
      <c r="L1096" s="1"/>
    </row>
    <row r="1097" spans="12:12" ht="12.75" customHeight="1">
      <c r="L1097" s="1"/>
    </row>
    <row r="1098" spans="12:12" ht="12.75" customHeight="1">
      <c r="L1098" s="1"/>
    </row>
    <row r="1099" spans="12:12" ht="12.75" customHeight="1">
      <c r="L1099" s="1"/>
    </row>
    <row r="1100" spans="12:12" ht="12.75" customHeight="1">
      <c r="L1100" s="1"/>
    </row>
    <row r="1101" spans="12:12" ht="12.75" customHeight="1">
      <c r="L1101" s="1"/>
    </row>
    <row r="1102" spans="12:12" ht="12.75" customHeight="1">
      <c r="L1102" s="1"/>
    </row>
    <row r="1103" spans="12:12" ht="12.75" customHeight="1">
      <c r="L1103" s="1"/>
    </row>
    <row r="1104" spans="12:12" ht="12.75" customHeight="1">
      <c r="L1104" s="1"/>
    </row>
    <row r="1105" spans="12:12" ht="12.75" customHeight="1">
      <c r="L1105" s="1"/>
    </row>
    <row r="1106" spans="12:12" ht="12.75" customHeight="1">
      <c r="L1106" s="1"/>
    </row>
    <row r="1107" spans="12:12" ht="12.75" customHeight="1">
      <c r="L1107" s="1"/>
    </row>
    <row r="1108" spans="12:12" ht="12.75" customHeight="1">
      <c r="L1108" s="1"/>
    </row>
    <row r="1109" spans="12:12" ht="12.75" customHeight="1">
      <c r="L1109" s="1"/>
    </row>
    <row r="1110" spans="12:12" ht="12.75" customHeight="1">
      <c r="L1110" s="1"/>
    </row>
    <row r="1111" spans="12:12" ht="12.75" customHeight="1">
      <c r="L1111" s="1"/>
    </row>
    <row r="1112" spans="12:12" ht="12.75" customHeight="1">
      <c r="L1112" s="1"/>
    </row>
    <row r="1113" spans="12:12" ht="12.75" customHeight="1">
      <c r="L1113" s="1"/>
    </row>
    <row r="1114" spans="12:12" ht="12.75" customHeight="1">
      <c r="L1114" s="1"/>
    </row>
    <row r="1115" spans="12:12" ht="12.75" customHeight="1">
      <c r="L1115" s="1"/>
    </row>
    <row r="1116" spans="12:12" ht="12.75" customHeight="1">
      <c r="L1116" s="1"/>
    </row>
    <row r="1117" spans="12:12" ht="12.75" customHeight="1">
      <c r="L1117" s="1"/>
    </row>
    <row r="1118" spans="12:12" ht="12.75" customHeight="1">
      <c r="L1118" s="1"/>
    </row>
    <row r="1119" spans="12:12" ht="12.75" customHeight="1">
      <c r="L1119" s="1"/>
    </row>
    <row r="1120" spans="12:12" ht="12.75" customHeight="1">
      <c r="L1120" s="1"/>
    </row>
    <row r="1121" spans="12:12" ht="12.75" customHeight="1">
      <c r="L1121" s="1"/>
    </row>
    <row r="1122" spans="12:12" ht="12.75" customHeight="1">
      <c r="L1122" s="1"/>
    </row>
    <row r="1123" spans="12:12" ht="12.75" customHeight="1">
      <c r="L1123" s="1"/>
    </row>
    <row r="1124" spans="12:12" ht="12.75" customHeight="1">
      <c r="L1124" s="1"/>
    </row>
    <row r="1125" spans="12:12" ht="12.75" customHeight="1">
      <c r="L1125" s="1"/>
    </row>
    <row r="1126" spans="12:12" ht="12.75" customHeight="1">
      <c r="L1126" s="1"/>
    </row>
    <row r="1127" spans="12:12" ht="12.75" customHeight="1">
      <c r="L1127" s="1"/>
    </row>
    <row r="1128" spans="12:12" ht="12.75" customHeight="1">
      <c r="L1128" s="1"/>
    </row>
    <row r="1129" spans="12:12" ht="12.75" customHeight="1">
      <c r="L1129" s="1"/>
    </row>
    <row r="1130" spans="12:12" ht="12.75" customHeight="1">
      <c r="L1130" s="1"/>
    </row>
    <row r="1131" spans="12:12" ht="12.75" customHeight="1">
      <c r="L1131" s="1"/>
    </row>
    <row r="1132" spans="12:12" ht="12.75" customHeight="1">
      <c r="L1132" s="1"/>
    </row>
    <row r="1133" spans="12:12" ht="12.75" customHeight="1">
      <c r="L1133" s="1"/>
    </row>
    <row r="1134" spans="12:12" ht="12.75" customHeight="1">
      <c r="L1134" s="1"/>
    </row>
    <row r="1135" spans="12:12" ht="12.75" customHeight="1">
      <c r="L1135" s="1"/>
    </row>
    <row r="1136" spans="12:12" ht="12.75" customHeight="1">
      <c r="L1136" s="1"/>
    </row>
    <row r="1137" spans="12:12" ht="12.75" customHeight="1">
      <c r="L1137" s="1"/>
    </row>
    <row r="1138" spans="12:12" ht="12.75" customHeight="1">
      <c r="L1138" s="1"/>
    </row>
    <row r="1139" spans="12:12" ht="12.75" customHeight="1">
      <c r="L1139" s="1"/>
    </row>
    <row r="1140" spans="12:12" ht="12.75" customHeight="1">
      <c r="L1140" s="1"/>
    </row>
    <row r="1141" spans="12:12" ht="12.75" customHeight="1">
      <c r="L1141" s="1"/>
    </row>
    <row r="1142" spans="12:12" ht="12.75" customHeight="1">
      <c r="L1142" s="1"/>
    </row>
    <row r="1143" spans="12:12" ht="12.75" customHeight="1">
      <c r="L1143" s="1"/>
    </row>
    <row r="1144" spans="12:12" ht="12.75" customHeight="1">
      <c r="L1144" s="1"/>
    </row>
    <row r="1145" spans="12:12" ht="12.75" customHeight="1">
      <c r="L1145" s="1"/>
    </row>
    <row r="1146" spans="12:12" ht="12.75" customHeight="1">
      <c r="L1146" s="1"/>
    </row>
    <row r="1147" spans="12:12" ht="12.75" customHeight="1">
      <c r="L1147" s="1"/>
    </row>
    <row r="1148" spans="12:12" ht="12.75" customHeight="1">
      <c r="L1148" s="1"/>
    </row>
    <row r="1149" spans="12:12" ht="12.75" customHeight="1">
      <c r="L1149" s="1"/>
    </row>
    <row r="1150" spans="12:12" ht="12.75" customHeight="1">
      <c r="L1150" s="1"/>
    </row>
    <row r="1151" spans="12:12" ht="12.75" customHeight="1">
      <c r="L1151" s="1"/>
    </row>
    <row r="1152" spans="12:12" ht="12.75" customHeight="1">
      <c r="L1152" s="1"/>
    </row>
    <row r="1153" spans="12:12" ht="12.75" customHeight="1">
      <c r="L1153" s="1"/>
    </row>
    <row r="1154" spans="12:12" ht="12.75" customHeight="1">
      <c r="L1154" s="1"/>
    </row>
    <row r="1155" spans="12:12" ht="12.75" customHeight="1">
      <c r="L1155" s="1"/>
    </row>
  </sheetData>
  <mergeCells count="75">
    <mergeCell ref="C393:M393"/>
    <mergeCell ref="C399:M399"/>
    <mergeCell ref="C410:M410"/>
    <mergeCell ref="C417:M417"/>
    <mergeCell ref="C311:M311"/>
    <mergeCell ref="C341:M341"/>
    <mergeCell ref="C352:M352"/>
    <mergeCell ref="C357:M357"/>
    <mergeCell ref="C366:M366"/>
    <mergeCell ref="C248:M248"/>
    <mergeCell ref="C258:M258"/>
    <mergeCell ref="C273:M273"/>
    <mergeCell ref="C285:M285"/>
    <mergeCell ref="C298:M298"/>
    <mergeCell ref="C210:M210"/>
    <mergeCell ref="C219:M219"/>
    <mergeCell ref="C224:M224"/>
    <mergeCell ref="C236:M236"/>
    <mergeCell ref="C243:M243"/>
    <mergeCell ref="C161:M161"/>
    <mergeCell ref="C170:M170"/>
    <mergeCell ref="C183:M183"/>
    <mergeCell ref="C192:M192"/>
    <mergeCell ref="C200:M200"/>
    <mergeCell ref="C128:M128"/>
    <mergeCell ref="C135:M135"/>
    <mergeCell ref="C139:M139"/>
    <mergeCell ref="C144:M144"/>
    <mergeCell ref="C157:M157"/>
    <mergeCell ref="C85:M85"/>
    <mergeCell ref="C95:M95"/>
    <mergeCell ref="C104:M104"/>
    <mergeCell ref="C109:M109"/>
    <mergeCell ref="C113:M113"/>
    <mergeCell ref="C46:M46"/>
    <mergeCell ref="C53:M53"/>
    <mergeCell ref="C62:M62"/>
    <mergeCell ref="C67:M67"/>
    <mergeCell ref="C78:M78"/>
    <mergeCell ref="L1:L2"/>
    <mergeCell ref="M1:M2"/>
    <mergeCell ref="C3:M3"/>
    <mergeCell ref="C23:M23"/>
    <mergeCell ref="C38:M38"/>
    <mergeCell ref="A1:B1"/>
    <mergeCell ref="C1:H1"/>
    <mergeCell ref="I1:I2"/>
    <mergeCell ref="J1:J2"/>
    <mergeCell ref="K1:K2"/>
    <mergeCell ref="C620:M620"/>
    <mergeCell ref="C628:M628"/>
    <mergeCell ref="C633:M633"/>
    <mergeCell ref="C645:M645"/>
    <mergeCell ref="C556:M556"/>
    <mergeCell ref="C576:M576"/>
    <mergeCell ref="C586:M586"/>
    <mergeCell ref="C588:M588"/>
    <mergeCell ref="C593:M593"/>
    <mergeCell ref="C600:M600"/>
    <mergeCell ref="C602:M602"/>
    <mergeCell ref="C528:M528"/>
    <mergeCell ref="C537:M537"/>
    <mergeCell ref="C543:M543"/>
    <mergeCell ref="C545:M545"/>
    <mergeCell ref="C610:M610"/>
    <mergeCell ref="C486:M486"/>
    <mergeCell ref="C494:M494"/>
    <mergeCell ref="C506:M506"/>
    <mergeCell ref="C509:M509"/>
    <mergeCell ref="C518:M518"/>
    <mergeCell ref="C444:M444"/>
    <mergeCell ref="C451:M451"/>
    <mergeCell ref="C458:M458"/>
    <mergeCell ref="C472:M472"/>
    <mergeCell ref="C474:M474"/>
  </mergeCell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
    </sheetView>
  </sheetViews>
  <sheetFormatPr defaultColWidth="14.42578125" defaultRowHeight="15" customHeight="1"/>
  <cols>
    <col min="1" max="1" width="14.7109375" customWidth="1"/>
    <col min="2" max="2" width="173.42578125" customWidth="1"/>
    <col min="3" max="26" width="8.7109375" customWidth="1"/>
  </cols>
  <sheetData>
    <row r="1" spans="1:2" ht="15.75" customHeight="1">
      <c r="A1" s="405" t="s">
        <v>1671</v>
      </c>
      <c r="B1" s="406"/>
    </row>
    <row r="2" spans="1:2" ht="15.75">
      <c r="A2" s="183" t="s">
        <v>1672</v>
      </c>
      <c r="B2" s="183" t="s">
        <v>311</v>
      </c>
    </row>
    <row r="3" spans="1:2" ht="15.75">
      <c r="A3" s="184" t="s">
        <v>646</v>
      </c>
      <c r="B3" s="185" t="s">
        <v>1673</v>
      </c>
    </row>
    <row r="4" spans="1:2" ht="15.75">
      <c r="A4" s="184" t="s">
        <v>653</v>
      </c>
      <c r="B4" s="185" t="s">
        <v>1674</v>
      </c>
    </row>
    <row r="5" spans="1:2" ht="15.75">
      <c r="A5" s="184" t="s">
        <v>495</v>
      </c>
      <c r="B5" s="185" t="s">
        <v>1675</v>
      </c>
    </row>
    <row r="6" spans="1:2" ht="15.75">
      <c r="A6" s="184" t="s">
        <v>1676</v>
      </c>
      <c r="B6" s="185" t="s">
        <v>1677</v>
      </c>
    </row>
    <row r="7" spans="1:2" ht="15.75">
      <c r="A7" s="404"/>
      <c r="B7" s="382"/>
    </row>
    <row r="8" spans="1:2" ht="15.75" customHeight="1">
      <c r="A8" s="405" t="s">
        <v>1678</v>
      </c>
      <c r="B8" s="406"/>
    </row>
    <row r="9" spans="1:2" ht="15.75">
      <c r="A9" s="183" t="s">
        <v>1672</v>
      </c>
      <c r="B9" s="183" t="s">
        <v>311</v>
      </c>
    </row>
    <row r="10" spans="1:2" ht="15.75">
      <c r="A10" s="184" t="s">
        <v>680</v>
      </c>
      <c r="B10" s="185" t="s">
        <v>1679</v>
      </c>
    </row>
    <row r="11" spans="1:2" ht="15.75">
      <c r="A11" s="184" t="s">
        <v>1680</v>
      </c>
      <c r="B11" s="185" t="s">
        <v>1681</v>
      </c>
    </row>
    <row r="12" spans="1:2" ht="15.75">
      <c r="A12" s="184" t="s">
        <v>1682</v>
      </c>
      <c r="B12" s="185" t="s">
        <v>1683</v>
      </c>
    </row>
    <row r="13" spans="1:2" ht="15.75">
      <c r="A13" s="184" t="s">
        <v>1684</v>
      </c>
      <c r="B13" s="185" t="s">
        <v>1685</v>
      </c>
    </row>
    <row r="14" spans="1:2" ht="15.75">
      <c r="A14" s="404"/>
      <c r="B14" s="382"/>
    </row>
    <row r="15" spans="1:2" ht="15.75" customHeight="1">
      <c r="A15" s="405" t="s">
        <v>1686</v>
      </c>
      <c r="B15" s="406"/>
    </row>
    <row r="16" spans="1:2" ht="15.75">
      <c r="A16" s="183" t="s">
        <v>1672</v>
      </c>
      <c r="B16" s="183" t="s">
        <v>311</v>
      </c>
    </row>
    <row r="17" spans="1:2" ht="15.75">
      <c r="A17" s="184" t="s">
        <v>743</v>
      </c>
      <c r="B17" s="186" t="s">
        <v>1687</v>
      </c>
    </row>
    <row r="18" spans="1:2" ht="15.75">
      <c r="A18" s="184" t="s">
        <v>754</v>
      </c>
      <c r="B18" s="186" t="s">
        <v>1688</v>
      </c>
    </row>
    <row r="19" spans="1:2" ht="15.75">
      <c r="A19" s="184" t="s">
        <v>293</v>
      </c>
      <c r="B19" s="186" t="s">
        <v>1689</v>
      </c>
    </row>
    <row r="20" spans="1:2" ht="15.75">
      <c r="A20" s="184" t="s">
        <v>1690</v>
      </c>
      <c r="B20" s="186" t="s">
        <v>1691</v>
      </c>
    </row>
    <row r="21" spans="1:2" ht="15.75">
      <c r="A21" s="404"/>
      <c r="B21" s="382"/>
    </row>
    <row r="22" spans="1:2" ht="15.75" customHeight="1">
      <c r="A22" s="405" t="s">
        <v>1692</v>
      </c>
      <c r="B22" s="406"/>
    </row>
    <row r="23" spans="1:2" ht="15.75">
      <c r="A23" s="183" t="s">
        <v>1672</v>
      </c>
      <c r="B23" s="183" t="s">
        <v>311</v>
      </c>
    </row>
    <row r="24" spans="1:2" ht="15.75">
      <c r="A24" s="184" t="s">
        <v>923</v>
      </c>
      <c r="B24" s="185" t="s">
        <v>1693</v>
      </c>
    </row>
    <row r="25" spans="1:2" ht="15.75">
      <c r="A25" s="184" t="s">
        <v>1694</v>
      </c>
      <c r="B25" s="185" t="s">
        <v>1695</v>
      </c>
    </row>
    <row r="26" spans="1:2" ht="15.75">
      <c r="A26" s="184" t="s">
        <v>295</v>
      </c>
      <c r="B26" s="185" t="s">
        <v>1696</v>
      </c>
    </row>
    <row r="27" spans="1:2" ht="15.75">
      <c r="A27" s="184" t="s">
        <v>1697</v>
      </c>
      <c r="B27" s="185" t="s">
        <v>1698</v>
      </c>
    </row>
    <row r="28" spans="1:2" ht="15.75">
      <c r="A28" s="404"/>
      <c r="B28" s="382"/>
    </row>
    <row r="29" spans="1:2" ht="15.75" customHeight="1">
      <c r="A29" s="405" t="s">
        <v>1699</v>
      </c>
      <c r="B29" s="406"/>
    </row>
    <row r="30" spans="1:2" ht="15.75">
      <c r="A30" s="183" t="s">
        <v>1672</v>
      </c>
      <c r="B30" s="88" t="s">
        <v>311</v>
      </c>
    </row>
    <row r="31" spans="1:2" ht="15.75">
      <c r="A31" s="34" t="s">
        <v>617</v>
      </c>
      <c r="B31" s="29" t="s">
        <v>1700</v>
      </c>
    </row>
    <row r="32" spans="1:2" ht="15.75">
      <c r="A32" s="34" t="s">
        <v>620</v>
      </c>
      <c r="B32" s="29" t="s">
        <v>1701</v>
      </c>
    </row>
    <row r="33" spans="1:2" ht="15.75">
      <c r="A33" s="34" t="s">
        <v>289</v>
      </c>
      <c r="B33" s="29" t="s">
        <v>1702</v>
      </c>
    </row>
    <row r="34" spans="1:2" ht="15.75">
      <c r="A34" s="34" t="s">
        <v>298</v>
      </c>
      <c r="B34" s="29" t="s">
        <v>1703</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K976"/>
  <sheetViews>
    <sheetView workbookViewId="0">
      <pane ySplit="1" topLeftCell="A2" activePane="bottomLeft" state="frozen"/>
      <selection pane="bottomLeft"/>
    </sheetView>
  </sheetViews>
  <sheetFormatPr defaultColWidth="14.42578125" defaultRowHeight="15" customHeight="1"/>
  <cols>
    <col min="1" max="1" width="10.5703125" customWidth="1"/>
    <col min="2" max="2" width="24.140625" customWidth="1"/>
    <col min="3" max="3" width="89.28515625" customWidth="1"/>
    <col min="4" max="4" width="55.7109375" customWidth="1"/>
  </cols>
  <sheetData>
    <row r="1" spans="1:89" ht="15.75">
      <c r="A1" s="187" t="s">
        <v>47</v>
      </c>
      <c r="B1" s="187" t="s">
        <v>1704</v>
      </c>
      <c r="C1" s="187" t="s">
        <v>1705</v>
      </c>
      <c r="D1" s="187" t="s">
        <v>1706</v>
      </c>
      <c r="E1" s="327" t="s">
        <v>1707</v>
      </c>
      <c r="F1" s="326"/>
      <c r="G1" s="326"/>
      <c r="H1" s="326"/>
      <c r="I1" s="326"/>
      <c r="J1" s="326"/>
      <c r="K1" s="326"/>
    </row>
    <row r="2" spans="1:89" ht="15.75">
      <c r="A2" s="188" t="s">
        <v>1708</v>
      </c>
      <c r="B2" s="10" t="s">
        <v>38</v>
      </c>
      <c r="C2" s="18" t="s">
        <v>38</v>
      </c>
      <c r="D2" s="126" t="s">
        <v>38</v>
      </c>
      <c r="E2" s="329" t="s">
        <v>1709</v>
      </c>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c r="AN2" s="326"/>
      <c r="AO2" s="326"/>
      <c r="AP2" s="326"/>
      <c r="AQ2" s="326"/>
      <c r="AR2" s="326"/>
      <c r="AS2" s="326"/>
      <c r="AT2" s="326"/>
      <c r="AU2" s="326"/>
      <c r="AV2" s="326"/>
      <c r="AW2" s="326"/>
      <c r="AX2" s="326"/>
      <c r="AY2" s="326"/>
      <c r="AZ2" s="326"/>
      <c r="BA2" s="326"/>
      <c r="BB2" s="326"/>
      <c r="BC2" s="326"/>
      <c r="BD2" s="326"/>
      <c r="BE2" s="326"/>
      <c r="BF2" s="326"/>
      <c r="BG2" s="326"/>
      <c r="BH2" s="326"/>
      <c r="BI2" s="326"/>
      <c r="BJ2" s="326"/>
      <c r="BK2" s="326"/>
      <c r="BL2" s="326"/>
      <c r="BM2" s="326"/>
      <c r="BN2" s="326"/>
      <c r="BO2" s="326"/>
      <c r="BP2" s="326"/>
      <c r="BQ2" s="326"/>
      <c r="BR2" s="326"/>
      <c r="BS2" s="326"/>
      <c r="BT2" s="326"/>
      <c r="BU2" s="326"/>
      <c r="BV2" s="326"/>
      <c r="BW2" s="326"/>
      <c r="BX2" s="326"/>
      <c r="BY2" s="326"/>
      <c r="BZ2" s="326"/>
      <c r="CA2" s="326"/>
      <c r="CB2" s="326"/>
      <c r="CC2" s="326"/>
      <c r="CD2" s="326"/>
      <c r="CE2" s="326"/>
      <c r="CF2" s="326"/>
      <c r="CG2" s="326"/>
      <c r="CH2" s="326"/>
      <c r="CI2" s="326"/>
      <c r="CJ2" s="326"/>
      <c r="CK2" s="326"/>
    </row>
    <row r="3" spans="1:89" ht="15.75">
      <c r="A3" s="188" t="s">
        <v>1710</v>
      </c>
      <c r="B3" s="10" t="s">
        <v>38</v>
      </c>
      <c r="C3" s="18" t="s">
        <v>38</v>
      </c>
      <c r="D3" s="10" t="s">
        <v>38</v>
      </c>
      <c r="E3" s="328" t="s">
        <v>1711</v>
      </c>
    </row>
    <row r="4" spans="1:89" ht="15.75">
      <c r="A4" s="188" t="s">
        <v>38</v>
      </c>
      <c r="B4" s="10" t="s">
        <v>38</v>
      </c>
      <c r="C4" s="10" t="s">
        <v>38</v>
      </c>
      <c r="D4" s="10" t="s">
        <v>38</v>
      </c>
      <c r="E4" s="189" t="s">
        <v>38</v>
      </c>
    </row>
    <row r="5" spans="1:89" ht="15.75">
      <c r="A5" s="188" t="s">
        <v>38</v>
      </c>
      <c r="B5" s="10" t="s">
        <v>38</v>
      </c>
      <c r="C5" s="18" t="s">
        <v>38</v>
      </c>
      <c r="D5" s="10" t="s">
        <v>38</v>
      </c>
      <c r="E5" s="189" t="s">
        <v>38</v>
      </c>
      <c r="F5" s="190"/>
    </row>
    <row r="6" spans="1:89" ht="15" customHeight="1">
      <c r="A6" s="6"/>
      <c r="B6" s="6"/>
      <c r="C6" s="6"/>
      <c r="D6" s="6"/>
      <c r="E6" s="191"/>
    </row>
    <row r="7" spans="1:89" ht="15" customHeight="1">
      <c r="A7" s="6"/>
      <c r="B7" s="6"/>
      <c r="C7" s="6"/>
      <c r="D7" s="6"/>
      <c r="E7" s="191"/>
    </row>
    <row r="8" spans="1:89" ht="15" customHeight="1">
      <c r="A8" s="6"/>
      <c r="B8" s="6"/>
      <c r="C8" s="6"/>
      <c r="D8" s="6"/>
      <c r="E8" s="191"/>
    </row>
    <row r="9" spans="1:89" ht="15" customHeight="1">
      <c r="A9" s="6"/>
      <c r="B9" s="6"/>
      <c r="C9" s="6"/>
      <c r="D9" s="6"/>
      <c r="E9" s="191"/>
    </row>
    <row r="10" spans="1:89" ht="15" customHeight="1">
      <c r="A10" s="6"/>
      <c r="B10" s="6"/>
      <c r="C10" s="6"/>
      <c r="D10" s="6"/>
      <c r="E10" s="191"/>
    </row>
    <row r="11" spans="1:89" ht="15" customHeight="1">
      <c r="A11" s="6"/>
      <c r="B11" s="6"/>
      <c r="C11" s="6"/>
      <c r="D11" s="6"/>
      <c r="E11" s="191"/>
    </row>
    <row r="12" spans="1:89" ht="15" customHeight="1">
      <c r="A12" s="6"/>
      <c r="B12" s="6"/>
      <c r="C12" s="6"/>
      <c r="D12" s="6"/>
      <c r="E12" s="191"/>
    </row>
    <row r="13" spans="1:89" ht="15" customHeight="1">
      <c r="A13" s="6"/>
      <c r="B13" s="6"/>
      <c r="C13" s="6"/>
      <c r="D13" s="6"/>
    </row>
    <row r="14" spans="1:89" ht="15" customHeight="1">
      <c r="A14" s="6"/>
      <c r="B14" s="6"/>
      <c r="C14" s="6"/>
      <c r="D14" s="6"/>
    </row>
    <row r="15" spans="1:89" ht="15" customHeight="1">
      <c r="A15" s="6"/>
      <c r="B15" s="6"/>
      <c r="C15" s="6"/>
      <c r="D15" s="6"/>
    </row>
    <row r="16" spans="1:89" ht="15" customHeight="1">
      <c r="A16" s="6"/>
      <c r="B16" s="6"/>
      <c r="C16" s="6"/>
      <c r="D16" s="6"/>
    </row>
    <row r="17" spans="1:4" ht="15" customHeight="1">
      <c r="A17" s="6"/>
      <c r="B17" s="6"/>
      <c r="C17" s="6"/>
      <c r="D17" s="6"/>
    </row>
    <row r="18" spans="1:4" ht="15" customHeight="1">
      <c r="A18" s="6"/>
      <c r="B18" s="6"/>
      <c r="C18" s="6"/>
      <c r="D18" s="6"/>
    </row>
    <row r="19" spans="1:4" ht="15" customHeight="1">
      <c r="A19" s="6"/>
      <c r="B19" s="6"/>
      <c r="C19" s="6"/>
      <c r="D19" s="6"/>
    </row>
    <row r="20" spans="1:4" ht="15" customHeight="1">
      <c r="A20" s="6"/>
      <c r="B20" s="6"/>
      <c r="C20" s="6"/>
      <c r="D20" s="6"/>
    </row>
    <row r="21" spans="1:4" ht="15" customHeight="1">
      <c r="A21" s="6"/>
      <c r="B21" s="6"/>
      <c r="C21" s="6"/>
      <c r="D21" s="6"/>
    </row>
    <row r="22" spans="1:4" ht="15" customHeight="1">
      <c r="A22" s="6"/>
      <c r="B22" s="6"/>
      <c r="C22" s="6"/>
      <c r="D22" s="6"/>
    </row>
    <row r="23" spans="1:4" ht="15" customHeight="1">
      <c r="A23" s="6"/>
      <c r="B23" s="6"/>
      <c r="C23" s="6"/>
      <c r="D23" s="6"/>
    </row>
    <row r="24" spans="1:4" ht="15" customHeight="1">
      <c r="A24" s="6"/>
      <c r="B24" s="6"/>
      <c r="C24" s="6"/>
      <c r="D24" s="6"/>
    </row>
    <row r="25" spans="1:4" ht="15" customHeight="1">
      <c r="A25" s="6"/>
      <c r="B25" s="6"/>
      <c r="C25" s="6"/>
      <c r="D25" s="6"/>
    </row>
    <row r="26" spans="1:4" ht="15" customHeight="1">
      <c r="A26" s="6"/>
      <c r="B26" s="6"/>
      <c r="C26" s="6"/>
      <c r="D26" s="6"/>
    </row>
    <row r="27" spans="1:4" ht="15" customHeight="1">
      <c r="A27" s="6"/>
      <c r="B27" s="6"/>
      <c r="C27" s="6"/>
      <c r="D27" s="6"/>
    </row>
    <row r="28" spans="1:4" ht="15" customHeight="1">
      <c r="A28" s="6"/>
      <c r="B28" s="6"/>
      <c r="C28" s="6"/>
      <c r="D28" s="6"/>
    </row>
    <row r="29" spans="1:4" ht="15" customHeight="1">
      <c r="A29" s="6"/>
      <c r="B29" s="6"/>
      <c r="C29" s="6"/>
      <c r="D29" s="6"/>
    </row>
    <row r="30" spans="1:4" ht="15" customHeight="1">
      <c r="A30" s="6"/>
      <c r="B30" s="6"/>
      <c r="C30" s="6"/>
      <c r="D30" s="6"/>
    </row>
    <row r="31" spans="1:4" ht="15" customHeight="1">
      <c r="A31" s="6"/>
      <c r="B31" s="6"/>
      <c r="C31" s="6"/>
      <c r="D31" s="6"/>
    </row>
    <row r="32" spans="1:4" ht="15" customHeight="1">
      <c r="A32" s="6"/>
      <c r="B32" s="6"/>
      <c r="C32" s="6"/>
      <c r="D32" s="6"/>
    </row>
    <row r="33" spans="1:4" ht="15" customHeight="1">
      <c r="A33" s="6"/>
      <c r="B33" s="6"/>
      <c r="C33" s="6"/>
      <c r="D33" s="6"/>
    </row>
    <row r="34" spans="1:4" ht="12.75">
      <c r="A34" s="6"/>
      <c r="B34" s="6"/>
      <c r="C34" s="6"/>
      <c r="D34" s="6"/>
    </row>
    <row r="35" spans="1:4" ht="12.75">
      <c r="A35" s="6"/>
      <c r="B35" s="6"/>
      <c r="C35" s="6"/>
      <c r="D35" s="6"/>
    </row>
    <row r="36" spans="1:4" ht="12.75">
      <c r="A36" s="6"/>
      <c r="B36" s="6"/>
      <c r="C36" s="6"/>
      <c r="D36" s="6"/>
    </row>
    <row r="37" spans="1:4" ht="12.75">
      <c r="A37" s="6"/>
      <c r="B37" s="6"/>
      <c r="C37" s="6"/>
      <c r="D37" s="6"/>
    </row>
    <row r="38" spans="1:4" ht="12.75">
      <c r="A38" s="6"/>
      <c r="B38" s="6"/>
      <c r="C38" s="6"/>
      <c r="D38" s="6"/>
    </row>
    <row r="39" spans="1:4" ht="12.75">
      <c r="A39" s="6"/>
      <c r="B39" s="6"/>
      <c r="C39" s="6"/>
      <c r="D39" s="6"/>
    </row>
    <row r="40" spans="1:4" ht="12.75">
      <c r="A40" s="6"/>
      <c r="B40" s="6"/>
      <c r="C40" s="6"/>
      <c r="D40" s="6"/>
    </row>
    <row r="41" spans="1:4" ht="12.75">
      <c r="A41" s="6"/>
      <c r="B41" s="6"/>
      <c r="C41" s="6"/>
      <c r="D41" s="6"/>
    </row>
    <row r="42" spans="1:4" ht="12.75">
      <c r="A42" s="6"/>
      <c r="B42" s="6"/>
      <c r="C42" s="6"/>
      <c r="D42" s="6"/>
    </row>
    <row r="43" spans="1:4" ht="12.75">
      <c r="A43" s="6"/>
      <c r="B43" s="6"/>
      <c r="C43" s="6"/>
      <c r="D43" s="6"/>
    </row>
    <row r="44" spans="1:4" ht="12.75">
      <c r="A44" s="6"/>
      <c r="B44" s="6"/>
      <c r="C44" s="6"/>
      <c r="D44" s="6"/>
    </row>
    <row r="45" spans="1:4" ht="12.75">
      <c r="A45" s="6"/>
      <c r="B45" s="6"/>
      <c r="C45" s="6"/>
      <c r="D45" s="6"/>
    </row>
    <row r="46" spans="1:4" ht="12.75">
      <c r="A46" s="6"/>
      <c r="B46" s="6"/>
      <c r="C46" s="6"/>
      <c r="D46" s="6"/>
    </row>
    <row r="47" spans="1:4" ht="12.75">
      <c r="A47" s="6"/>
      <c r="B47" s="6"/>
      <c r="C47" s="6"/>
      <c r="D47" s="6"/>
    </row>
    <row r="48" spans="1:4" ht="12.75">
      <c r="A48" s="6"/>
      <c r="B48" s="6"/>
      <c r="C48" s="6"/>
      <c r="D48" s="6"/>
    </row>
    <row r="49" spans="1:4" ht="12.75">
      <c r="A49" s="6"/>
      <c r="B49" s="6"/>
      <c r="C49" s="6"/>
      <c r="D49" s="6"/>
    </row>
    <row r="50" spans="1:4" ht="12.75">
      <c r="A50" s="6"/>
      <c r="B50" s="6"/>
      <c r="C50" s="6"/>
      <c r="D50" s="6"/>
    </row>
    <row r="51" spans="1:4" ht="12.75">
      <c r="A51" s="6"/>
      <c r="B51" s="6"/>
      <c r="C51" s="6"/>
      <c r="D51" s="6"/>
    </row>
    <row r="52" spans="1:4" ht="12.75">
      <c r="A52" s="6"/>
      <c r="B52" s="6"/>
      <c r="C52" s="6"/>
      <c r="D52" s="6"/>
    </row>
    <row r="53" spans="1:4" ht="12.75">
      <c r="A53" s="6"/>
      <c r="B53" s="6"/>
      <c r="C53" s="6"/>
      <c r="D53" s="6"/>
    </row>
    <row r="54" spans="1:4" ht="12.75">
      <c r="A54" s="6"/>
      <c r="B54" s="6"/>
      <c r="C54" s="6"/>
      <c r="D54" s="6"/>
    </row>
    <row r="55" spans="1:4" ht="12.75">
      <c r="A55" s="6"/>
      <c r="B55" s="6"/>
      <c r="C55" s="6"/>
      <c r="D55" s="6"/>
    </row>
    <row r="56" spans="1:4" ht="12.75">
      <c r="A56" s="6"/>
      <c r="B56" s="6"/>
      <c r="C56" s="6"/>
      <c r="D56" s="6"/>
    </row>
    <row r="57" spans="1:4" ht="12.75">
      <c r="A57" s="6"/>
      <c r="B57" s="6"/>
      <c r="C57" s="6"/>
      <c r="D57" s="6"/>
    </row>
    <row r="58" spans="1:4" ht="12.75">
      <c r="A58" s="6"/>
      <c r="B58" s="6"/>
      <c r="C58" s="6"/>
      <c r="D58" s="6"/>
    </row>
    <row r="59" spans="1:4" ht="12.75">
      <c r="A59" s="6"/>
      <c r="B59" s="6"/>
      <c r="C59" s="6"/>
      <c r="D59" s="6"/>
    </row>
    <row r="60" spans="1:4" ht="12.75">
      <c r="A60" s="6"/>
      <c r="B60" s="6"/>
      <c r="C60" s="6"/>
      <c r="D60" s="6"/>
    </row>
    <row r="61" spans="1:4" ht="12.75">
      <c r="A61" s="6"/>
      <c r="B61" s="6"/>
      <c r="C61" s="6"/>
      <c r="D61" s="6"/>
    </row>
    <row r="62" spans="1:4" ht="12.75">
      <c r="A62" s="6"/>
      <c r="B62" s="6"/>
      <c r="C62" s="6"/>
      <c r="D62" s="6"/>
    </row>
    <row r="63" spans="1:4" ht="12.75">
      <c r="A63" s="6"/>
      <c r="B63" s="6"/>
      <c r="C63" s="6"/>
      <c r="D63" s="6"/>
    </row>
    <row r="64" spans="1:4" ht="12.75">
      <c r="A64" s="6"/>
      <c r="B64" s="6"/>
      <c r="C64" s="6"/>
      <c r="D64" s="6"/>
    </row>
    <row r="65" spans="1:4" ht="12.75">
      <c r="A65" s="6"/>
      <c r="B65" s="6"/>
      <c r="C65" s="6"/>
      <c r="D65" s="6"/>
    </row>
    <row r="66" spans="1:4" ht="12.75">
      <c r="A66" s="6"/>
      <c r="B66" s="6"/>
      <c r="C66" s="6"/>
      <c r="D66" s="6"/>
    </row>
    <row r="67" spans="1:4" ht="12.75">
      <c r="A67" s="6"/>
      <c r="B67" s="6"/>
      <c r="C67" s="6"/>
      <c r="D67" s="6"/>
    </row>
    <row r="68" spans="1:4" ht="12.75">
      <c r="A68" s="6"/>
      <c r="B68" s="6"/>
      <c r="C68" s="6"/>
      <c r="D68" s="6"/>
    </row>
    <row r="69" spans="1:4" ht="12.75">
      <c r="A69" s="6"/>
      <c r="B69" s="6"/>
      <c r="C69" s="6"/>
      <c r="D69" s="6"/>
    </row>
    <row r="70" spans="1:4" ht="12.75">
      <c r="A70" s="6"/>
      <c r="B70" s="6"/>
      <c r="C70" s="6"/>
      <c r="D70" s="6"/>
    </row>
    <row r="71" spans="1:4" ht="12.75">
      <c r="A71" s="6"/>
      <c r="B71" s="6"/>
      <c r="C71" s="6"/>
      <c r="D71" s="6"/>
    </row>
    <row r="72" spans="1:4" ht="12.75">
      <c r="A72" s="6"/>
      <c r="B72" s="6"/>
      <c r="C72" s="6"/>
      <c r="D72" s="6"/>
    </row>
    <row r="73" spans="1:4" ht="12.75">
      <c r="A73" s="6"/>
      <c r="B73" s="6"/>
      <c r="C73" s="6"/>
      <c r="D73" s="6"/>
    </row>
    <row r="74" spans="1:4" ht="12.75">
      <c r="A74" s="6"/>
      <c r="B74" s="6"/>
      <c r="C74" s="6"/>
      <c r="D74" s="6"/>
    </row>
    <row r="75" spans="1:4" ht="12.75">
      <c r="A75" s="6"/>
      <c r="B75" s="6"/>
      <c r="C75" s="6"/>
      <c r="D75" s="6"/>
    </row>
    <row r="76" spans="1:4" ht="12.75">
      <c r="A76" s="6"/>
      <c r="B76" s="6"/>
      <c r="C76" s="6"/>
      <c r="D76" s="6"/>
    </row>
    <row r="77" spans="1:4" ht="12.75">
      <c r="A77" s="6"/>
      <c r="B77" s="6"/>
      <c r="C77" s="6"/>
      <c r="D77" s="6"/>
    </row>
    <row r="78" spans="1:4" ht="12.75">
      <c r="A78" s="6"/>
      <c r="B78" s="6"/>
      <c r="C78" s="6"/>
      <c r="D78" s="6"/>
    </row>
    <row r="79" spans="1:4" ht="12.75">
      <c r="A79" s="6"/>
      <c r="B79" s="6"/>
      <c r="C79" s="6"/>
      <c r="D79" s="6"/>
    </row>
    <row r="80" spans="1:4" ht="12.75">
      <c r="A80" s="6"/>
      <c r="B80" s="6"/>
      <c r="C80" s="6"/>
      <c r="D80" s="6"/>
    </row>
    <row r="81" spans="1:4" ht="12.75">
      <c r="A81" s="6"/>
      <c r="B81" s="6"/>
      <c r="C81" s="6"/>
      <c r="D81" s="6"/>
    </row>
    <row r="82" spans="1:4" ht="12.75">
      <c r="A82" s="6"/>
      <c r="B82" s="6"/>
      <c r="C82" s="6"/>
      <c r="D82" s="6"/>
    </row>
    <row r="83" spans="1:4" ht="12.75">
      <c r="A83" s="6"/>
      <c r="B83" s="6"/>
      <c r="C83" s="6"/>
      <c r="D83" s="6"/>
    </row>
    <row r="84" spans="1:4" ht="12.75">
      <c r="A84" s="6"/>
      <c r="B84" s="6"/>
      <c r="C84" s="6"/>
      <c r="D84" s="6"/>
    </row>
    <row r="85" spans="1:4" ht="12.75">
      <c r="A85" s="6"/>
      <c r="B85" s="6"/>
      <c r="C85" s="6"/>
      <c r="D85" s="6"/>
    </row>
    <row r="86" spans="1:4" ht="12.75">
      <c r="A86" s="6"/>
      <c r="B86" s="6"/>
      <c r="C86" s="6"/>
      <c r="D86" s="6"/>
    </row>
    <row r="87" spans="1:4" ht="12.75">
      <c r="A87" s="6"/>
      <c r="B87" s="6"/>
      <c r="C87" s="6"/>
      <c r="D87" s="6"/>
    </row>
    <row r="88" spans="1:4" ht="12.75">
      <c r="A88" s="6"/>
      <c r="B88" s="6"/>
      <c r="C88" s="6"/>
      <c r="D88" s="6"/>
    </row>
    <row r="89" spans="1:4" ht="12.75">
      <c r="A89" s="6"/>
      <c r="B89" s="6"/>
      <c r="C89" s="6"/>
      <c r="D89" s="6"/>
    </row>
    <row r="90" spans="1:4" ht="12.75">
      <c r="A90" s="6"/>
      <c r="B90" s="6"/>
      <c r="C90" s="6"/>
      <c r="D90" s="6"/>
    </row>
    <row r="91" spans="1:4" ht="12.75">
      <c r="A91" s="6"/>
      <c r="B91" s="6"/>
      <c r="C91" s="6"/>
      <c r="D91" s="6"/>
    </row>
    <row r="92" spans="1:4" ht="12.75">
      <c r="A92" s="6"/>
      <c r="B92" s="6"/>
      <c r="C92" s="6"/>
      <c r="D92" s="6"/>
    </row>
    <row r="93" spans="1:4" ht="12.75">
      <c r="A93" s="6"/>
      <c r="B93" s="6"/>
      <c r="C93" s="6"/>
      <c r="D93" s="6"/>
    </row>
    <row r="94" spans="1:4" ht="12.75">
      <c r="A94" s="6"/>
      <c r="B94" s="6"/>
      <c r="C94" s="6"/>
      <c r="D94" s="6"/>
    </row>
    <row r="95" spans="1:4" ht="12.75">
      <c r="A95" s="6"/>
      <c r="B95" s="6"/>
      <c r="C95" s="6"/>
      <c r="D95" s="6"/>
    </row>
    <row r="96" spans="1:4" ht="12.75">
      <c r="A96" s="6"/>
      <c r="B96" s="6"/>
      <c r="C96" s="6"/>
      <c r="D96" s="6"/>
    </row>
    <row r="97" spans="1:4" ht="12.75">
      <c r="A97" s="6"/>
      <c r="B97" s="6"/>
      <c r="C97" s="6"/>
      <c r="D97" s="6"/>
    </row>
    <row r="98" spans="1:4" ht="12.75">
      <c r="A98" s="6"/>
      <c r="B98" s="6"/>
      <c r="C98" s="6"/>
      <c r="D98" s="6"/>
    </row>
    <row r="99" spans="1:4" ht="12.75">
      <c r="A99" s="6"/>
      <c r="B99" s="6"/>
      <c r="C99" s="6"/>
      <c r="D99" s="6"/>
    </row>
    <row r="100" spans="1:4" ht="12.75">
      <c r="A100" s="6"/>
      <c r="B100" s="6"/>
      <c r="C100" s="6"/>
      <c r="D100" s="6"/>
    </row>
    <row r="101" spans="1:4" ht="12.75">
      <c r="A101" s="6"/>
      <c r="B101" s="6"/>
      <c r="C101" s="6"/>
      <c r="D101" s="6"/>
    </row>
    <row r="102" spans="1:4" ht="12.75">
      <c r="A102" s="6"/>
      <c r="B102" s="6"/>
      <c r="C102" s="6"/>
      <c r="D102" s="6"/>
    </row>
    <row r="103" spans="1:4" ht="12.75">
      <c r="A103" s="6"/>
      <c r="B103" s="6"/>
      <c r="C103" s="6"/>
      <c r="D103" s="6"/>
    </row>
    <row r="104" spans="1:4" ht="12.75">
      <c r="A104" s="6"/>
      <c r="B104" s="6"/>
      <c r="C104" s="6"/>
      <c r="D104" s="6"/>
    </row>
    <row r="105" spans="1:4" ht="12.75">
      <c r="A105" s="6"/>
      <c r="B105" s="6"/>
      <c r="C105" s="6"/>
      <c r="D105" s="6"/>
    </row>
    <row r="106" spans="1:4" ht="12.75">
      <c r="A106" s="6"/>
      <c r="B106" s="6"/>
      <c r="C106" s="6"/>
      <c r="D106" s="6"/>
    </row>
    <row r="107" spans="1:4" ht="12.75">
      <c r="A107" s="6"/>
      <c r="B107" s="6"/>
      <c r="C107" s="6"/>
      <c r="D107" s="6"/>
    </row>
    <row r="108" spans="1:4" ht="12.75">
      <c r="A108" s="6"/>
      <c r="B108" s="6"/>
      <c r="C108" s="6"/>
      <c r="D108" s="6"/>
    </row>
    <row r="109" spans="1:4" ht="12.75">
      <c r="A109" s="6"/>
      <c r="B109" s="6"/>
      <c r="C109" s="6"/>
      <c r="D109" s="6"/>
    </row>
    <row r="110" spans="1:4" ht="12.75">
      <c r="A110" s="6"/>
      <c r="B110" s="6"/>
      <c r="C110" s="6"/>
      <c r="D110" s="6"/>
    </row>
    <row r="111" spans="1:4" ht="12.75">
      <c r="A111" s="6"/>
      <c r="B111" s="6"/>
      <c r="C111" s="6"/>
      <c r="D111" s="6"/>
    </row>
    <row r="112" spans="1:4" ht="12.75">
      <c r="A112" s="6"/>
      <c r="B112" s="6"/>
      <c r="C112" s="6"/>
      <c r="D112" s="6"/>
    </row>
    <row r="113" spans="1:4" ht="12.75">
      <c r="A113" s="6"/>
      <c r="B113" s="6"/>
      <c r="C113" s="6"/>
      <c r="D113" s="6"/>
    </row>
    <row r="114" spans="1:4" ht="12.75">
      <c r="A114" s="6"/>
      <c r="B114" s="6"/>
      <c r="C114" s="6"/>
      <c r="D114" s="6"/>
    </row>
    <row r="115" spans="1:4" ht="12.75">
      <c r="A115" s="6"/>
      <c r="B115" s="6"/>
      <c r="C115" s="6"/>
      <c r="D115" s="6"/>
    </row>
    <row r="116" spans="1:4" ht="12.75">
      <c r="A116" s="6"/>
      <c r="B116" s="6"/>
      <c r="C116" s="6"/>
      <c r="D116" s="6"/>
    </row>
    <row r="117" spans="1:4" ht="12.75">
      <c r="A117" s="6"/>
      <c r="B117" s="6"/>
      <c r="C117" s="6"/>
      <c r="D117" s="6"/>
    </row>
    <row r="118" spans="1:4" ht="12.75">
      <c r="A118" s="6"/>
      <c r="B118" s="6"/>
      <c r="C118" s="6"/>
      <c r="D118" s="6"/>
    </row>
    <row r="119" spans="1:4" ht="12.75">
      <c r="A119" s="6"/>
      <c r="B119" s="6"/>
      <c r="C119" s="6"/>
      <c r="D119" s="6"/>
    </row>
    <row r="120" spans="1:4" ht="12.75">
      <c r="A120" s="6"/>
      <c r="B120" s="6"/>
      <c r="C120" s="6"/>
      <c r="D120" s="6"/>
    </row>
    <row r="121" spans="1:4" ht="12.75">
      <c r="A121" s="6"/>
      <c r="B121" s="6"/>
      <c r="C121" s="6"/>
      <c r="D121" s="6"/>
    </row>
    <row r="122" spans="1:4" ht="12.75">
      <c r="A122" s="6"/>
      <c r="B122" s="6"/>
      <c r="C122" s="6"/>
      <c r="D122" s="6"/>
    </row>
    <row r="123" spans="1:4" ht="12.75">
      <c r="A123" s="6"/>
      <c r="B123" s="6"/>
      <c r="C123" s="6"/>
      <c r="D123" s="6"/>
    </row>
    <row r="124" spans="1:4" ht="12.75">
      <c r="A124" s="6"/>
      <c r="B124" s="6"/>
      <c r="C124" s="6"/>
      <c r="D124" s="6"/>
    </row>
    <row r="125" spans="1:4" ht="12.75">
      <c r="A125" s="6"/>
      <c r="B125" s="6"/>
      <c r="C125" s="6"/>
      <c r="D125" s="6"/>
    </row>
    <row r="126" spans="1:4" ht="12.75">
      <c r="A126" s="6"/>
      <c r="B126" s="6"/>
      <c r="C126" s="6"/>
      <c r="D126" s="6"/>
    </row>
    <row r="127" spans="1:4" ht="12.75">
      <c r="A127" s="6"/>
      <c r="B127" s="6"/>
      <c r="C127" s="6"/>
      <c r="D127" s="6"/>
    </row>
    <row r="128" spans="1:4" ht="12.75">
      <c r="A128" s="6"/>
      <c r="B128" s="6"/>
      <c r="C128" s="6"/>
      <c r="D128" s="6"/>
    </row>
    <row r="129" spans="1:4" ht="12.75">
      <c r="A129" s="6"/>
      <c r="B129" s="6"/>
      <c r="C129" s="6"/>
      <c r="D129" s="6"/>
    </row>
    <row r="130" spans="1:4" ht="12.75">
      <c r="A130" s="6"/>
      <c r="B130" s="6"/>
      <c r="C130" s="6"/>
      <c r="D130" s="6"/>
    </row>
    <row r="131" spans="1:4" ht="12.75">
      <c r="A131" s="6"/>
      <c r="B131" s="6"/>
      <c r="C131" s="6"/>
      <c r="D131" s="6"/>
    </row>
    <row r="132" spans="1:4" ht="12.75">
      <c r="A132" s="6"/>
      <c r="B132" s="6"/>
      <c r="C132" s="6"/>
      <c r="D132" s="6"/>
    </row>
    <row r="133" spans="1:4" ht="12.75">
      <c r="A133" s="6"/>
      <c r="B133" s="6"/>
      <c r="C133" s="6"/>
      <c r="D133" s="6"/>
    </row>
    <row r="134" spans="1:4" ht="12.75">
      <c r="A134" s="6"/>
      <c r="B134" s="6"/>
      <c r="C134" s="6"/>
      <c r="D134" s="6"/>
    </row>
    <row r="135" spans="1:4" ht="12.75">
      <c r="A135" s="6"/>
      <c r="B135" s="6"/>
      <c r="C135" s="6"/>
      <c r="D135" s="6"/>
    </row>
    <row r="136" spans="1:4" ht="12.75">
      <c r="A136" s="6"/>
      <c r="B136" s="6"/>
      <c r="C136" s="6"/>
      <c r="D136" s="6"/>
    </row>
    <row r="137" spans="1:4" ht="12.75">
      <c r="A137" s="6"/>
      <c r="B137" s="6"/>
      <c r="C137" s="6"/>
      <c r="D137" s="6"/>
    </row>
    <row r="138" spans="1:4" ht="12.75">
      <c r="A138" s="6"/>
      <c r="B138" s="6"/>
      <c r="C138" s="6"/>
      <c r="D138" s="6"/>
    </row>
    <row r="139" spans="1:4" ht="12.75">
      <c r="A139" s="6"/>
      <c r="B139" s="6"/>
      <c r="C139" s="6"/>
      <c r="D139" s="6"/>
    </row>
    <row r="140" spans="1:4" ht="12.75">
      <c r="A140" s="6"/>
      <c r="B140" s="6"/>
      <c r="C140" s="6"/>
      <c r="D140" s="6"/>
    </row>
    <row r="141" spans="1:4" ht="12.75">
      <c r="A141" s="6"/>
      <c r="B141" s="6"/>
      <c r="C141" s="6"/>
      <c r="D141" s="6"/>
    </row>
    <row r="142" spans="1:4" ht="12.75">
      <c r="A142" s="6"/>
      <c r="B142" s="6"/>
      <c r="C142" s="6"/>
      <c r="D142" s="6"/>
    </row>
    <row r="143" spans="1:4" ht="12.75">
      <c r="A143" s="6"/>
      <c r="B143" s="6"/>
      <c r="C143" s="6"/>
      <c r="D143" s="6"/>
    </row>
    <row r="144" spans="1:4" ht="12.75">
      <c r="A144" s="6"/>
      <c r="B144" s="6"/>
      <c r="C144" s="6"/>
      <c r="D144" s="6"/>
    </row>
    <row r="145" spans="1:4" ht="12.75">
      <c r="A145" s="6"/>
      <c r="B145" s="6"/>
      <c r="C145" s="6"/>
      <c r="D145" s="6"/>
    </row>
    <row r="146" spans="1:4" ht="12.75">
      <c r="A146" s="6"/>
      <c r="B146" s="6"/>
      <c r="C146" s="6"/>
      <c r="D146" s="6"/>
    </row>
    <row r="147" spans="1:4" ht="12.75">
      <c r="A147" s="6"/>
      <c r="B147" s="6"/>
      <c r="C147" s="6"/>
      <c r="D147" s="6"/>
    </row>
    <row r="148" spans="1:4" ht="12.75">
      <c r="A148" s="6"/>
      <c r="B148" s="6"/>
      <c r="C148" s="6"/>
      <c r="D148" s="6"/>
    </row>
    <row r="149" spans="1:4" ht="12.75">
      <c r="A149" s="6"/>
      <c r="B149" s="6"/>
      <c r="C149" s="6"/>
      <c r="D149" s="6"/>
    </row>
    <row r="150" spans="1:4" ht="12.75">
      <c r="A150" s="6"/>
      <c r="B150" s="6"/>
      <c r="C150" s="6"/>
      <c r="D150" s="6"/>
    </row>
    <row r="151" spans="1:4" ht="12.75">
      <c r="A151" s="6"/>
      <c r="B151" s="6"/>
      <c r="C151" s="6"/>
      <c r="D151" s="6"/>
    </row>
    <row r="152" spans="1:4" ht="12.75">
      <c r="A152" s="6"/>
      <c r="B152" s="6"/>
      <c r="C152" s="6"/>
      <c r="D152" s="6"/>
    </row>
    <row r="153" spans="1:4" ht="12.75">
      <c r="A153" s="6"/>
      <c r="B153" s="6"/>
      <c r="C153" s="6"/>
      <c r="D153" s="6"/>
    </row>
    <row r="154" spans="1:4" ht="12.75">
      <c r="A154" s="6"/>
      <c r="B154" s="6"/>
      <c r="C154" s="6"/>
      <c r="D154" s="6"/>
    </row>
    <row r="155" spans="1:4" ht="12.75">
      <c r="A155" s="6"/>
      <c r="B155" s="6"/>
      <c r="C155" s="6"/>
      <c r="D155" s="6"/>
    </row>
    <row r="156" spans="1:4" ht="12.75">
      <c r="A156" s="6"/>
      <c r="B156" s="6"/>
      <c r="C156" s="6"/>
      <c r="D156" s="6"/>
    </row>
    <row r="157" spans="1:4" ht="12.75">
      <c r="A157" s="6"/>
      <c r="B157" s="6"/>
      <c r="C157" s="6"/>
      <c r="D157" s="6"/>
    </row>
    <row r="158" spans="1:4" ht="12.75">
      <c r="A158" s="6"/>
      <c r="B158" s="6"/>
      <c r="C158" s="6"/>
      <c r="D158" s="6"/>
    </row>
    <row r="159" spans="1:4" ht="12.75">
      <c r="A159" s="6"/>
      <c r="B159" s="6"/>
      <c r="C159" s="6"/>
      <c r="D159" s="6"/>
    </row>
    <row r="160" spans="1:4" ht="12.75">
      <c r="A160" s="6"/>
      <c r="B160" s="6"/>
      <c r="C160" s="6"/>
      <c r="D160" s="6"/>
    </row>
    <row r="161" spans="1:4" ht="12.75">
      <c r="A161" s="6"/>
      <c r="B161" s="6"/>
      <c r="C161" s="6"/>
      <c r="D161" s="6"/>
    </row>
    <row r="162" spans="1:4" ht="12.75">
      <c r="A162" s="6"/>
      <c r="B162" s="6"/>
      <c r="C162" s="6"/>
      <c r="D162" s="6"/>
    </row>
    <row r="163" spans="1:4" ht="12.75">
      <c r="A163" s="6"/>
      <c r="B163" s="6"/>
      <c r="C163" s="6"/>
      <c r="D163" s="6"/>
    </row>
    <row r="164" spans="1:4" ht="12.75">
      <c r="A164" s="6"/>
      <c r="B164" s="6"/>
      <c r="C164" s="6"/>
      <c r="D164" s="6"/>
    </row>
    <row r="165" spans="1:4" ht="12.75">
      <c r="A165" s="6"/>
      <c r="B165" s="6"/>
      <c r="C165" s="6"/>
      <c r="D165" s="6"/>
    </row>
    <row r="166" spans="1:4" ht="12.75">
      <c r="A166" s="6"/>
      <c r="B166" s="6"/>
      <c r="C166" s="6"/>
      <c r="D166" s="6"/>
    </row>
    <row r="167" spans="1:4" ht="12.75">
      <c r="A167" s="6"/>
      <c r="B167" s="6"/>
      <c r="C167" s="6"/>
      <c r="D167" s="6"/>
    </row>
    <row r="168" spans="1:4" ht="12.75">
      <c r="A168" s="6"/>
      <c r="B168" s="6"/>
      <c r="C168" s="6"/>
      <c r="D168" s="6"/>
    </row>
    <row r="169" spans="1:4" ht="12.75">
      <c r="A169" s="6"/>
      <c r="B169" s="6"/>
      <c r="C169" s="6"/>
      <c r="D169" s="6"/>
    </row>
    <row r="170" spans="1:4" ht="12.75">
      <c r="A170" s="6"/>
      <c r="B170" s="6"/>
      <c r="C170" s="6"/>
      <c r="D170" s="6"/>
    </row>
    <row r="171" spans="1:4" ht="12.75">
      <c r="A171" s="6"/>
      <c r="B171" s="6"/>
      <c r="C171" s="6"/>
      <c r="D171" s="6"/>
    </row>
    <row r="172" spans="1:4" ht="12.75">
      <c r="A172" s="6"/>
      <c r="B172" s="6"/>
      <c r="C172" s="6"/>
      <c r="D172" s="6"/>
    </row>
    <row r="173" spans="1:4" ht="12.75">
      <c r="A173" s="6"/>
      <c r="B173" s="6"/>
      <c r="C173" s="6"/>
      <c r="D173" s="6"/>
    </row>
    <row r="174" spans="1:4" ht="12.75">
      <c r="A174" s="6"/>
      <c r="B174" s="6"/>
      <c r="C174" s="6"/>
      <c r="D174" s="6"/>
    </row>
    <row r="175" spans="1:4" ht="12.75">
      <c r="A175" s="6"/>
      <c r="B175" s="6"/>
      <c r="C175" s="6"/>
      <c r="D175" s="6"/>
    </row>
    <row r="176" spans="1:4" ht="12.75">
      <c r="A176" s="6"/>
      <c r="B176" s="6"/>
      <c r="C176" s="6"/>
      <c r="D176" s="6"/>
    </row>
    <row r="177" spans="1:4" ht="12.75">
      <c r="A177" s="6"/>
      <c r="B177" s="6"/>
      <c r="C177" s="6"/>
      <c r="D177" s="6"/>
    </row>
    <row r="178" spans="1:4" ht="12.75">
      <c r="A178" s="6"/>
      <c r="B178" s="6"/>
      <c r="C178" s="6"/>
      <c r="D178" s="6"/>
    </row>
    <row r="179" spans="1:4" ht="12.75">
      <c r="A179" s="6"/>
      <c r="B179" s="6"/>
      <c r="C179" s="6"/>
      <c r="D179" s="6"/>
    </row>
    <row r="180" spans="1:4" ht="12.75">
      <c r="A180" s="6"/>
      <c r="B180" s="6"/>
      <c r="C180" s="6"/>
      <c r="D180" s="6"/>
    </row>
    <row r="181" spans="1:4" ht="12.75">
      <c r="A181" s="6"/>
      <c r="B181" s="6"/>
      <c r="C181" s="6"/>
      <c r="D181" s="6"/>
    </row>
    <row r="182" spans="1:4" ht="12.75">
      <c r="A182" s="6"/>
      <c r="B182" s="6"/>
      <c r="C182" s="6"/>
      <c r="D182" s="6"/>
    </row>
    <row r="183" spans="1:4" ht="12.75">
      <c r="A183" s="6"/>
      <c r="B183" s="6"/>
      <c r="C183" s="6"/>
      <c r="D183" s="6"/>
    </row>
    <row r="184" spans="1:4" ht="12.75">
      <c r="A184" s="6"/>
      <c r="B184" s="6"/>
      <c r="C184" s="6"/>
      <c r="D184" s="6"/>
    </row>
    <row r="185" spans="1:4" ht="12.75">
      <c r="A185" s="6"/>
      <c r="B185" s="6"/>
      <c r="C185" s="6"/>
      <c r="D185" s="6"/>
    </row>
    <row r="186" spans="1:4" ht="12.75">
      <c r="A186" s="6"/>
      <c r="B186" s="6"/>
      <c r="C186" s="6"/>
      <c r="D186" s="6"/>
    </row>
    <row r="187" spans="1:4" ht="12.75">
      <c r="A187" s="6"/>
      <c r="B187" s="6"/>
      <c r="C187" s="6"/>
      <c r="D187" s="6"/>
    </row>
    <row r="188" spans="1:4" ht="12.75">
      <c r="A188" s="6"/>
      <c r="B188" s="6"/>
      <c r="C188" s="6"/>
      <c r="D188" s="6"/>
    </row>
    <row r="189" spans="1:4" ht="12.75">
      <c r="A189" s="6"/>
      <c r="B189" s="6"/>
      <c r="C189" s="6"/>
      <c r="D189" s="6"/>
    </row>
    <row r="190" spans="1:4" ht="12.75">
      <c r="A190" s="6"/>
      <c r="B190" s="6"/>
      <c r="C190" s="6"/>
      <c r="D190" s="6"/>
    </row>
    <row r="191" spans="1:4" ht="12.75">
      <c r="A191" s="6"/>
      <c r="B191" s="6"/>
      <c r="C191" s="6"/>
      <c r="D191" s="6"/>
    </row>
    <row r="192" spans="1:4" ht="12.75">
      <c r="A192" s="6"/>
      <c r="B192" s="6"/>
      <c r="C192" s="6"/>
      <c r="D192" s="6"/>
    </row>
    <row r="193" spans="1:4" ht="12.75">
      <c r="A193" s="6"/>
      <c r="B193" s="6"/>
      <c r="C193" s="6"/>
      <c r="D193" s="6"/>
    </row>
    <row r="194" spans="1:4" ht="12.75">
      <c r="A194" s="6"/>
      <c r="B194" s="6"/>
      <c r="C194" s="6"/>
      <c r="D194" s="6"/>
    </row>
    <row r="195" spans="1:4" ht="12.75">
      <c r="A195" s="6"/>
      <c r="B195" s="6"/>
      <c r="C195" s="6"/>
      <c r="D195" s="6"/>
    </row>
    <row r="196" spans="1:4" ht="12.75">
      <c r="A196" s="6"/>
      <c r="B196" s="6"/>
      <c r="C196" s="6"/>
      <c r="D196" s="6"/>
    </row>
    <row r="197" spans="1:4" ht="12.75">
      <c r="A197" s="6"/>
      <c r="B197" s="6"/>
      <c r="C197" s="6"/>
      <c r="D197" s="6"/>
    </row>
    <row r="198" spans="1:4" ht="12.75">
      <c r="A198" s="6"/>
      <c r="B198" s="6"/>
      <c r="C198" s="6"/>
      <c r="D198" s="6"/>
    </row>
    <row r="199" spans="1:4" ht="12.75">
      <c r="A199" s="6"/>
      <c r="B199" s="6"/>
      <c r="C199" s="6"/>
      <c r="D199" s="6"/>
    </row>
    <row r="200" spans="1:4" ht="12.75">
      <c r="A200" s="6"/>
      <c r="B200" s="6"/>
      <c r="C200" s="6"/>
      <c r="D200" s="6"/>
    </row>
    <row r="201" spans="1:4" ht="12.75">
      <c r="A201" s="6"/>
      <c r="B201" s="6"/>
      <c r="C201" s="6"/>
      <c r="D201" s="6"/>
    </row>
    <row r="202" spans="1:4" ht="12.75">
      <c r="A202" s="6"/>
      <c r="B202" s="6"/>
      <c r="C202" s="6"/>
      <c r="D202" s="6"/>
    </row>
    <row r="203" spans="1:4" ht="12.75">
      <c r="A203" s="6"/>
      <c r="B203" s="6"/>
      <c r="C203" s="6"/>
      <c r="D203" s="6"/>
    </row>
    <row r="204" spans="1:4" ht="12.75">
      <c r="A204" s="6"/>
      <c r="B204" s="6"/>
      <c r="C204" s="6"/>
      <c r="D204" s="6"/>
    </row>
    <row r="205" spans="1:4" ht="12.75">
      <c r="A205" s="6"/>
      <c r="B205" s="6"/>
      <c r="C205" s="6"/>
      <c r="D205" s="6"/>
    </row>
    <row r="206" spans="1:4" ht="12.75">
      <c r="A206" s="6"/>
      <c r="B206" s="6"/>
      <c r="C206" s="6"/>
      <c r="D206" s="6"/>
    </row>
    <row r="207" spans="1:4" ht="12.75">
      <c r="A207" s="6"/>
      <c r="B207" s="6"/>
      <c r="C207" s="6"/>
      <c r="D207" s="6"/>
    </row>
    <row r="208" spans="1:4" ht="12.75">
      <c r="A208" s="6"/>
      <c r="B208" s="6"/>
      <c r="C208" s="6"/>
      <c r="D208" s="6"/>
    </row>
    <row r="209" spans="1:4" ht="12.75">
      <c r="A209" s="6"/>
      <c r="B209" s="6"/>
      <c r="C209" s="6"/>
      <c r="D209" s="6"/>
    </row>
    <row r="210" spans="1:4" ht="12.75">
      <c r="A210" s="6"/>
      <c r="B210" s="6"/>
      <c r="C210" s="6"/>
      <c r="D210" s="6"/>
    </row>
    <row r="211" spans="1:4" ht="12.75">
      <c r="A211" s="6"/>
      <c r="B211" s="6"/>
      <c r="C211" s="6"/>
      <c r="D211" s="6"/>
    </row>
    <row r="212" spans="1:4" ht="12.75">
      <c r="A212" s="6"/>
      <c r="B212" s="6"/>
      <c r="C212" s="6"/>
      <c r="D212" s="6"/>
    </row>
    <row r="213" spans="1:4" ht="12.75">
      <c r="A213" s="6"/>
      <c r="B213" s="6"/>
      <c r="C213" s="6"/>
      <c r="D213" s="6"/>
    </row>
    <row r="214" spans="1:4" ht="12.75">
      <c r="A214" s="6"/>
      <c r="B214" s="6"/>
      <c r="C214" s="6"/>
      <c r="D214" s="6"/>
    </row>
    <row r="215" spans="1:4" ht="12.75">
      <c r="A215" s="6"/>
      <c r="B215" s="6"/>
      <c r="C215" s="6"/>
      <c r="D215" s="6"/>
    </row>
    <row r="216" spans="1:4" ht="12.75">
      <c r="A216" s="6"/>
      <c r="B216" s="6"/>
      <c r="C216" s="6"/>
      <c r="D216" s="6"/>
    </row>
    <row r="217" spans="1:4" ht="12.75">
      <c r="A217" s="6"/>
      <c r="B217" s="6"/>
      <c r="C217" s="6"/>
      <c r="D217" s="6"/>
    </row>
    <row r="218" spans="1:4" ht="12.75">
      <c r="A218" s="6"/>
      <c r="B218" s="6"/>
      <c r="C218" s="6"/>
      <c r="D218" s="6"/>
    </row>
    <row r="219" spans="1:4" ht="12.75">
      <c r="A219" s="6"/>
      <c r="B219" s="6"/>
      <c r="C219" s="6"/>
      <c r="D219" s="6"/>
    </row>
    <row r="220" spans="1:4" ht="12.75">
      <c r="A220" s="6"/>
      <c r="B220" s="6"/>
      <c r="C220" s="6"/>
      <c r="D220" s="6"/>
    </row>
    <row r="221" spans="1:4" ht="12.75">
      <c r="A221" s="6"/>
      <c r="B221" s="6"/>
      <c r="C221" s="6"/>
      <c r="D221" s="6"/>
    </row>
    <row r="222" spans="1:4" ht="12.75">
      <c r="A222" s="6"/>
      <c r="B222" s="6"/>
      <c r="C222" s="6"/>
      <c r="D222" s="6"/>
    </row>
    <row r="223" spans="1:4" ht="12.75">
      <c r="A223" s="6"/>
      <c r="B223" s="6"/>
      <c r="C223" s="6"/>
      <c r="D223" s="6"/>
    </row>
    <row r="224" spans="1:4" ht="12.75">
      <c r="A224" s="6"/>
      <c r="B224" s="6"/>
      <c r="C224" s="6"/>
      <c r="D224" s="6"/>
    </row>
    <row r="225" spans="1:4" ht="12.75">
      <c r="A225" s="6"/>
      <c r="B225" s="6"/>
      <c r="C225" s="6"/>
      <c r="D225" s="6"/>
    </row>
    <row r="226" spans="1:4" ht="12.75">
      <c r="A226" s="6"/>
      <c r="B226" s="6"/>
      <c r="C226" s="6"/>
      <c r="D226" s="6"/>
    </row>
    <row r="227" spans="1:4" ht="12.75">
      <c r="A227" s="6"/>
      <c r="B227" s="6"/>
      <c r="C227" s="6"/>
      <c r="D227" s="6"/>
    </row>
    <row r="228" spans="1:4" ht="12.75">
      <c r="A228" s="6"/>
      <c r="B228" s="6"/>
      <c r="C228" s="6"/>
      <c r="D228" s="6"/>
    </row>
    <row r="229" spans="1:4" ht="12.75">
      <c r="A229" s="6"/>
      <c r="B229" s="6"/>
      <c r="C229" s="6"/>
      <c r="D229" s="6"/>
    </row>
    <row r="230" spans="1:4" ht="12.75">
      <c r="A230" s="6"/>
      <c r="B230" s="6"/>
      <c r="C230" s="6"/>
      <c r="D230" s="6"/>
    </row>
    <row r="231" spans="1:4" ht="12.75">
      <c r="A231" s="6"/>
      <c r="B231" s="6"/>
      <c r="C231" s="6"/>
      <c r="D231" s="6"/>
    </row>
    <row r="232" spans="1:4" ht="12.75">
      <c r="A232" s="6"/>
      <c r="B232" s="6"/>
      <c r="C232" s="6"/>
      <c r="D232" s="6"/>
    </row>
    <row r="233" spans="1:4" ht="12.75">
      <c r="A233" s="6"/>
      <c r="B233" s="6"/>
      <c r="C233" s="6"/>
      <c r="D233" s="6"/>
    </row>
    <row r="234" spans="1:4" ht="12.75">
      <c r="A234" s="6"/>
      <c r="B234" s="6"/>
      <c r="C234" s="6"/>
      <c r="D234" s="6"/>
    </row>
    <row r="235" spans="1:4" ht="12.75">
      <c r="A235" s="6"/>
      <c r="B235" s="6"/>
      <c r="C235" s="6"/>
      <c r="D235" s="6"/>
    </row>
    <row r="236" spans="1:4" ht="12.75">
      <c r="A236" s="6"/>
      <c r="B236" s="6"/>
      <c r="C236" s="6"/>
      <c r="D236" s="6"/>
    </row>
    <row r="237" spans="1:4" ht="12.75">
      <c r="A237" s="6"/>
      <c r="B237" s="6"/>
      <c r="C237" s="6"/>
      <c r="D237" s="6"/>
    </row>
    <row r="238" spans="1:4" ht="12.75">
      <c r="A238" s="6"/>
      <c r="B238" s="6"/>
      <c r="C238" s="6"/>
      <c r="D238" s="6"/>
    </row>
    <row r="239" spans="1:4" ht="12.75">
      <c r="A239" s="6"/>
      <c r="B239" s="6"/>
      <c r="C239" s="6"/>
      <c r="D239" s="6"/>
    </row>
    <row r="240" spans="1:4" ht="12.75">
      <c r="A240" s="6"/>
      <c r="B240" s="6"/>
      <c r="C240" s="6"/>
      <c r="D240" s="6"/>
    </row>
    <row r="241" spans="1:4" ht="12.75">
      <c r="A241" s="6"/>
      <c r="B241" s="6"/>
      <c r="C241" s="6"/>
      <c r="D241" s="6"/>
    </row>
    <row r="242" spans="1:4" ht="12.75">
      <c r="A242" s="6"/>
      <c r="B242" s="6"/>
      <c r="C242" s="6"/>
      <c r="D242" s="6"/>
    </row>
    <row r="243" spans="1:4" ht="12.75">
      <c r="A243" s="6"/>
      <c r="B243" s="6"/>
      <c r="C243" s="6"/>
      <c r="D243" s="6"/>
    </row>
    <row r="244" spans="1:4" ht="12.75">
      <c r="A244" s="6"/>
      <c r="B244" s="6"/>
      <c r="C244" s="6"/>
      <c r="D244" s="6"/>
    </row>
    <row r="245" spans="1:4" ht="12.75">
      <c r="A245" s="6"/>
      <c r="B245" s="6"/>
      <c r="C245" s="6"/>
      <c r="D245" s="6"/>
    </row>
    <row r="246" spans="1:4" ht="12.75">
      <c r="A246" s="6"/>
      <c r="B246" s="6"/>
      <c r="C246" s="6"/>
      <c r="D246" s="6"/>
    </row>
    <row r="247" spans="1:4" ht="12.75">
      <c r="A247" s="6"/>
      <c r="B247" s="6"/>
      <c r="C247" s="6"/>
      <c r="D247" s="6"/>
    </row>
    <row r="248" spans="1:4" ht="12.75">
      <c r="A248" s="6"/>
      <c r="B248" s="6"/>
      <c r="C248" s="6"/>
      <c r="D248" s="6"/>
    </row>
    <row r="249" spans="1:4" ht="12.75">
      <c r="A249" s="6"/>
      <c r="B249" s="6"/>
      <c r="C249" s="6"/>
      <c r="D249" s="6"/>
    </row>
    <row r="250" spans="1:4" ht="12.75">
      <c r="A250" s="6"/>
      <c r="B250" s="6"/>
      <c r="C250" s="6"/>
      <c r="D250" s="6"/>
    </row>
    <row r="251" spans="1:4" ht="12.75">
      <c r="A251" s="6"/>
      <c r="B251" s="6"/>
      <c r="C251" s="6"/>
      <c r="D251" s="6"/>
    </row>
    <row r="252" spans="1:4" ht="12.75">
      <c r="A252" s="6"/>
      <c r="B252" s="6"/>
      <c r="C252" s="6"/>
      <c r="D252" s="6"/>
    </row>
    <row r="253" spans="1:4" ht="12.75">
      <c r="A253" s="6"/>
      <c r="B253" s="6"/>
      <c r="C253" s="6"/>
      <c r="D253" s="6"/>
    </row>
    <row r="254" spans="1:4" ht="12.75">
      <c r="A254" s="6"/>
      <c r="B254" s="6"/>
      <c r="C254" s="6"/>
      <c r="D254" s="6"/>
    </row>
    <row r="255" spans="1:4" ht="12.75">
      <c r="A255" s="6"/>
      <c r="B255" s="6"/>
      <c r="C255" s="6"/>
      <c r="D255" s="6"/>
    </row>
    <row r="256" spans="1:4" ht="12.75">
      <c r="A256" s="6"/>
      <c r="B256" s="6"/>
      <c r="C256" s="6"/>
      <c r="D256" s="6"/>
    </row>
    <row r="257" spans="1:4" ht="12.75">
      <c r="A257" s="6"/>
      <c r="B257" s="6"/>
      <c r="C257" s="6"/>
      <c r="D257" s="6"/>
    </row>
    <row r="258" spans="1:4" ht="12.75">
      <c r="A258" s="6"/>
      <c r="B258" s="6"/>
      <c r="C258" s="6"/>
      <c r="D258" s="6"/>
    </row>
    <row r="259" spans="1:4" ht="12.75">
      <c r="A259" s="6"/>
      <c r="B259" s="6"/>
      <c r="C259" s="6"/>
      <c r="D259" s="6"/>
    </row>
    <row r="260" spans="1:4" ht="12.75">
      <c r="A260" s="6"/>
      <c r="B260" s="6"/>
      <c r="C260" s="6"/>
      <c r="D260" s="6"/>
    </row>
    <row r="261" spans="1:4" ht="12.75">
      <c r="A261" s="6"/>
      <c r="B261" s="6"/>
      <c r="C261" s="6"/>
      <c r="D261" s="6"/>
    </row>
    <row r="262" spans="1:4" ht="12.75">
      <c r="A262" s="6"/>
      <c r="B262" s="6"/>
      <c r="C262" s="6"/>
      <c r="D262" s="6"/>
    </row>
    <row r="263" spans="1:4" ht="12.75">
      <c r="A263" s="6"/>
      <c r="B263" s="6"/>
      <c r="C263" s="6"/>
      <c r="D263" s="6"/>
    </row>
    <row r="264" spans="1:4" ht="12.75">
      <c r="A264" s="6"/>
      <c r="B264" s="6"/>
      <c r="C264" s="6"/>
      <c r="D264" s="6"/>
    </row>
    <row r="265" spans="1:4" ht="12.75">
      <c r="A265" s="6"/>
      <c r="B265" s="6"/>
      <c r="C265" s="6"/>
      <c r="D265" s="6"/>
    </row>
    <row r="266" spans="1:4" ht="12.75">
      <c r="A266" s="6"/>
      <c r="B266" s="6"/>
      <c r="C266" s="6"/>
      <c r="D266" s="6"/>
    </row>
    <row r="267" spans="1:4" ht="12.75">
      <c r="A267" s="6"/>
      <c r="B267" s="6"/>
      <c r="C267" s="6"/>
      <c r="D267" s="6"/>
    </row>
    <row r="268" spans="1:4" ht="12.75">
      <c r="A268" s="6"/>
      <c r="B268" s="6"/>
      <c r="C268" s="6"/>
      <c r="D268" s="6"/>
    </row>
    <row r="269" spans="1:4" ht="12.75">
      <c r="A269" s="6"/>
      <c r="B269" s="6"/>
      <c r="C269" s="6"/>
      <c r="D269" s="6"/>
    </row>
    <row r="270" spans="1:4" ht="12.75">
      <c r="A270" s="6"/>
      <c r="B270" s="6"/>
      <c r="C270" s="6"/>
      <c r="D270" s="6"/>
    </row>
    <row r="271" spans="1:4" ht="12.75">
      <c r="A271" s="6"/>
      <c r="B271" s="6"/>
      <c r="C271" s="6"/>
      <c r="D271" s="6"/>
    </row>
    <row r="272" spans="1:4" ht="12.75">
      <c r="A272" s="6"/>
      <c r="B272" s="6"/>
      <c r="C272" s="6"/>
      <c r="D272" s="6"/>
    </row>
    <row r="273" spans="1:4" ht="12.75">
      <c r="A273" s="6"/>
      <c r="B273" s="6"/>
      <c r="C273" s="6"/>
      <c r="D273" s="6"/>
    </row>
    <row r="274" spans="1:4" ht="12.75">
      <c r="A274" s="6"/>
      <c r="B274" s="6"/>
      <c r="C274" s="6"/>
      <c r="D274" s="6"/>
    </row>
    <row r="275" spans="1:4" ht="12.75">
      <c r="A275" s="6"/>
      <c r="B275" s="6"/>
      <c r="C275" s="6"/>
      <c r="D275" s="6"/>
    </row>
    <row r="276" spans="1:4" ht="12.75">
      <c r="A276" s="6"/>
      <c r="B276" s="6"/>
      <c r="C276" s="6"/>
      <c r="D276" s="6"/>
    </row>
    <row r="277" spans="1:4" ht="12.75">
      <c r="A277" s="6"/>
      <c r="B277" s="6"/>
      <c r="C277" s="6"/>
      <c r="D277" s="6"/>
    </row>
    <row r="278" spans="1:4" ht="12.75">
      <c r="A278" s="6"/>
      <c r="B278" s="6"/>
      <c r="C278" s="6"/>
      <c r="D278" s="6"/>
    </row>
    <row r="279" spans="1:4" ht="12.75">
      <c r="A279" s="6"/>
      <c r="B279" s="6"/>
      <c r="C279" s="6"/>
      <c r="D279" s="6"/>
    </row>
    <row r="280" spans="1:4" ht="12.75">
      <c r="A280" s="6"/>
      <c r="B280" s="6"/>
      <c r="C280" s="6"/>
      <c r="D280" s="6"/>
    </row>
    <row r="281" spans="1:4" ht="12.75">
      <c r="A281" s="6"/>
      <c r="B281" s="6"/>
      <c r="C281" s="6"/>
      <c r="D281" s="6"/>
    </row>
    <row r="282" spans="1:4" ht="12.75">
      <c r="A282" s="6"/>
      <c r="B282" s="6"/>
      <c r="C282" s="6"/>
      <c r="D282" s="6"/>
    </row>
    <row r="283" spans="1:4" ht="12.75">
      <c r="A283" s="6"/>
      <c r="B283" s="6"/>
      <c r="C283" s="6"/>
      <c r="D283" s="6"/>
    </row>
    <row r="284" spans="1:4" ht="12.75">
      <c r="A284" s="6"/>
      <c r="B284" s="6"/>
      <c r="C284" s="6"/>
      <c r="D284" s="6"/>
    </row>
    <row r="285" spans="1:4" ht="12.75">
      <c r="A285" s="6"/>
      <c r="B285" s="6"/>
      <c r="C285" s="6"/>
      <c r="D285" s="6"/>
    </row>
    <row r="286" spans="1:4" ht="12.75">
      <c r="A286" s="6"/>
      <c r="B286" s="6"/>
      <c r="C286" s="6"/>
      <c r="D286" s="6"/>
    </row>
    <row r="287" spans="1:4" ht="12.75">
      <c r="A287" s="6"/>
      <c r="B287" s="6"/>
      <c r="C287" s="6"/>
      <c r="D287" s="6"/>
    </row>
    <row r="288" spans="1:4" ht="12.75">
      <c r="A288" s="6"/>
      <c r="B288" s="6"/>
      <c r="C288" s="6"/>
      <c r="D288" s="6"/>
    </row>
    <row r="289" spans="1:4" ht="12.75">
      <c r="A289" s="6"/>
      <c r="B289" s="6"/>
      <c r="C289" s="6"/>
      <c r="D289" s="6"/>
    </row>
    <row r="290" spans="1:4" ht="12.75">
      <c r="A290" s="6"/>
      <c r="B290" s="6"/>
      <c r="C290" s="6"/>
      <c r="D290" s="6"/>
    </row>
    <row r="291" spans="1:4" ht="12.75">
      <c r="A291" s="6"/>
      <c r="B291" s="6"/>
      <c r="C291" s="6"/>
      <c r="D291" s="6"/>
    </row>
    <row r="292" spans="1:4" ht="12.75">
      <c r="A292" s="6"/>
      <c r="B292" s="6"/>
      <c r="C292" s="6"/>
      <c r="D292" s="6"/>
    </row>
    <row r="293" spans="1:4" ht="12.75">
      <c r="A293" s="6"/>
      <c r="B293" s="6"/>
      <c r="C293" s="6"/>
      <c r="D293" s="6"/>
    </row>
    <row r="294" spans="1:4" ht="12.75">
      <c r="A294" s="6"/>
      <c r="B294" s="6"/>
      <c r="C294" s="6"/>
      <c r="D294" s="6"/>
    </row>
    <row r="295" spans="1:4" ht="12.75">
      <c r="A295" s="6"/>
      <c r="B295" s="6"/>
      <c r="C295" s="6"/>
      <c r="D295" s="6"/>
    </row>
    <row r="296" spans="1:4" ht="12.75">
      <c r="A296" s="6"/>
      <c r="B296" s="6"/>
      <c r="C296" s="6"/>
      <c r="D296" s="6"/>
    </row>
    <row r="297" spans="1:4" ht="12.75">
      <c r="A297" s="6"/>
      <c r="B297" s="6"/>
      <c r="C297" s="6"/>
      <c r="D297" s="6"/>
    </row>
    <row r="298" spans="1:4" ht="12.75">
      <c r="A298" s="6"/>
      <c r="B298" s="6"/>
      <c r="C298" s="6"/>
      <c r="D298" s="6"/>
    </row>
    <row r="299" spans="1:4" ht="12.75">
      <c r="A299" s="6"/>
      <c r="B299" s="6"/>
      <c r="C299" s="6"/>
      <c r="D299" s="6"/>
    </row>
    <row r="300" spans="1:4" ht="12.75">
      <c r="A300" s="6"/>
      <c r="B300" s="6"/>
      <c r="C300" s="6"/>
      <c r="D300" s="6"/>
    </row>
    <row r="301" spans="1:4" ht="12.75">
      <c r="A301" s="6"/>
      <c r="B301" s="6"/>
      <c r="C301" s="6"/>
      <c r="D301" s="6"/>
    </row>
    <row r="302" spans="1:4" ht="12.75">
      <c r="A302" s="6"/>
      <c r="B302" s="6"/>
      <c r="C302" s="6"/>
      <c r="D302" s="6"/>
    </row>
    <row r="303" spans="1:4" ht="12.75">
      <c r="A303" s="6"/>
      <c r="B303" s="6"/>
      <c r="C303" s="6"/>
      <c r="D303" s="6"/>
    </row>
    <row r="304" spans="1:4" ht="12.75">
      <c r="A304" s="6"/>
      <c r="B304" s="6"/>
      <c r="C304" s="6"/>
      <c r="D304" s="6"/>
    </row>
    <row r="305" spans="1:4" ht="12.75">
      <c r="A305" s="6"/>
      <c r="B305" s="6"/>
      <c r="C305" s="6"/>
      <c r="D305" s="6"/>
    </row>
    <row r="306" spans="1:4" ht="12.75">
      <c r="A306" s="6"/>
      <c r="B306" s="6"/>
      <c r="C306" s="6"/>
      <c r="D306" s="6"/>
    </row>
    <row r="307" spans="1:4" ht="12.75">
      <c r="A307" s="6"/>
      <c r="B307" s="6"/>
      <c r="C307" s="6"/>
      <c r="D307" s="6"/>
    </row>
    <row r="308" spans="1:4" ht="12.75">
      <c r="A308" s="6"/>
      <c r="B308" s="6"/>
      <c r="C308" s="6"/>
      <c r="D308" s="6"/>
    </row>
    <row r="309" spans="1:4" ht="12.75">
      <c r="A309" s="6"/>
      <c r="B309" s="6"/>
      <c r="C309" s="6"/>
      <c r="D309" s="6"/>
    </row>
    <row r="310" spans="1:4" ht="12.75">
      <c r="A310" s="6"/>
      <c r="B310" s="6"/>
      <c r="C310" s="6"/>
      <c r="D310" s="6"/>
    </row>
    <row r="311" spans="1:4" ht="12.75">
      <c r="A311" s="6"/>
      <c r="B311" s="6"/>
      <c r="C311" s="6"/>
      <c r="D311" s="6"/>
    </row>
    <row r="312" spans="1:4" ht="12.75">
      <c r="A312" s="6"/>
      <c r="B312" s="6"/>
      <c r="C312" s="6"/>
      <c r="D312" s="6"/>
    </row>
    <row r="313" spans="1:4" ht="12.75">
      <c r="A313" s="6"/>
      <c r="B313" s="6"/>
      <c r="C313" s="6"/>
      <c r="D313" s="6"/>
    </row>
    <row r="314" spans="1:4" ht="12.75">
      <c r="A314" s="6"/>
      <c r="B314" s="6"/>
      <c r="C314" s="6"/>
      <c r="D314" s="6"/>
    </row>
    <row r="315" spans="1:4" ht="12.75">
      <c r="A315" s="6"/>
      <c r="B315" s="6"/>
      <c r="C315" s="6"/>
      <c r="D315" s="6"/>
    </row>
    <row r="316" spans="1:4" ht="12.75">
      <c r="A316" s="6"/>
      <c r="B316" s="6"/>
      <c r="C316" s="6"/>
      <c r="D316" s="6"/>
    </row>
    <row r="317" spans="1:4" ht="12.75">
      <c r="A317" s="6"/>
      <c r="B317" s="6"/>
      <c r="C317" s="6"/>
      <c r="D317" s="6"/>
    </row>
    <row r="318" spans="1:4" ht="12.75">
      <c r="A318" s="6"/>
      <c r="B318" s="6"/>
      <c r="C318" s="6"/>
      <c r="D318" s="6"/>
    </row>
    <row r="319" spans="1:4" ht="12.75">
      <c r="A319" s="6"/>
      <c r="B319" s="6"/>
      <c r="C319" s="6"/>
      <c r="D319" s="6"/>
    </row>
    <row r="320" spans="1:4" ht="12.75">
      <c r="A320" s="6"/>
      <c r="B320" s="6"/>
      <c r="C320" s="6"/>
      <c r="D320" s="6"/>
    </row>
    <row r="321" spans="1:4" ht="12.75">
      <c r="A321" s="6"/>
      <c r="B321" s="6"/>
      <c r="C321" s="6"/>
      <c r="D321" s="6"/>
    </row>
    <row r="322" spans="1:4" ht="12.75">
      <c r="A322" s="6"/>
      <c r="B322" s="6"/>
      <c r="C322" s="6"/>
      <c r="D322" s="6"/>
    </row>
    <row r="323" spans="1:4" ht="12.75">
      <c r="A323" s="6"/>
      <c r="B323" s="6"/>
      <c r="C323" s="6"/>
      <c r="D323" s="6"/>
    </row>
    <row r="324" spans="1:4" ht="12.75">
      <c r="A324" s="6"/>
      <c r="B324" s="6"/>
      <c r="C324" s="6"/>
      <c r="D324" s="6"/>
    </row>
    <row r="325" spans="1:4" ht="12.75">
      <c r="A325" s="6"/>
      <c r="B325" s="6"/>
      <c r="C325" s="6"/>
      <c r="D325" s="6"/>
    </row>
    <row r="326" spans="1:4" ht="12.75">
      <c r="A326" s="6"/>
      <c r="B326" s="6"/>
      <c r="C326" s="6"/>
      <c r="D326" s="6"/>
    </row>
    <row r="327" spans="1:4" ht="12.75">
      <c r="A327" s="6"/>
      <c r="B327" s="6"/>
      <c r="C327" s="6"/>
      <c r="D327" s="6"/>
    </row>
    <row r="328" spans="1:4" ht="12.75">
      <c r="A328" s="6"/>
      <c r="B328" s="6"/>
      <c r="C328" s="6"/>
      <c r="D328" s="6"/>
    </row>
    <row r="329" spans="1:4" ht="12.75">
      <c r="A329" s="6"/>
      <c r="B329" s="6"/>
      <c r="C329" s="6"/>
      <c r="D329" s="6"/>
    </row>
    <row r="330" spans="1:4" ht="12.75">
      <c r="A330" s="6"/>
      <c r="B330" s="6"/>
      <c r="C330" s="6"/>
      <c r="D330" s="6"/>
    </row>
    <row r="331" spans="1:4" ht="12.75">
      <c r="A331" s="6"/>
      <c r="B331" s="6"/>
      <c r="C331" s="6"/>
      <c r="D331" s="6"/>
    </row>
    <row r="332" spans="1:4" ht="12.75">
      <c r="A332" s="6"/>
      <c r="B332" s="6"/>
      <c r="C332" s="6"/>
      <c r="D332" s="6"/>
    </row>
    <row r="333" spans="1:4" ht="12.75">
      <c r="A333" s="6"/>
      <c r="B333" s="6"/>
      <c r="C333" s="6"/>
      <c r="D333" s="6"/>
    </row>
    <row r="334" spans="1:4" ht="12.75">
      <c r="A334" s="6"/>
      <c r="B334" s="6"/>
      <c r="C334" s="6"/>
      <c r="D334" s="6"/>
    </row>
    <row r="335" spans="1:4" ht="12.75">
      <c r="A335" s="6"/>
      <c r="B335" s="6"/>
      <c r="C335" s="6"/>
      <c r="D335" s="6"/>
    </row>
    <row r="336" spans="1:4" ht="12.75">
      <c r="A336" s="6"/>
      <c r="B336" s="6"/>
      <c r="C336" s="6"/>
      <c r="D336" s="6"/>
    </row>
    <row r="337" spans="1:4" ht="12.75">
      <c r="A337" s="6"/>
      <c r="B337" s="6"/>
      <c r="C337" s="6"/>
      <c r="D337" s="6"/>
    </row>
    <row r="338" spans="1:4" ht="12.75">
      <c r="A338" s="6"/>
      <c r="B338" s="6"/>
      <c r="C338" s="6"/>
      <c r="D338" s="6"/>
    </row>
    <row r="339" spans="1:4" ht="12.75">
      <c r="A339" s="6"/>
      <c r="B339" s="6"/>
      <c r="C339" s="6"/>
      <c r="D339" s="6"/>
    </row>
    <row r="340" spans="1:4" ht="12.75">
      <c r="A340" s="6"/>
      <c r="B340" s="6"/>
      <c r="C340" s="6"/>
      <c r="D340" s="6"/>
    </row>
    <row r="341" spans="1:4" ht="12.75">
      <c r="A341" s="6"/>
      <c r="B341" s="6"/>
      <c r="C341" s="6"/>
      <c r="D341" s="6"/>
    </row>
    <row r="342" spans="1:4" ht="12.75">
      <c r="A342" s="6"/>
      <c r="B342" s="6"/>
      <c r="C342" s="6"/>
      <c r="D342" s="6"/>
    </row>
    <row r="343" spans="1:4" ht="12.75">
      <c r="A343" s="6"/>
      <c r="B343" s="6"/>
      <c r="C343" s="6"/>
      <c r="D343" s="6"/>
    </row>
    <row r="344" spans="1:4" ht="12.75">
      <c r="A344" s="6"/>
      <c r="B344" s="6"/>
      <c r="C344" s="6"/>
      <c r="D344" s="6"/>
    </row>
    <row r="345" spans="1:4" ht="12.75">
      <c r="A345" s="6"/>
      <c r="B345" s="6"/>
      <c r="C345" s="6"/>
      <c r="D345" s="6"/>
    </row>
    <row r="346" spans="1:4" ht="12.75">
      <c r="A346" s="6"/>
      <c r="B346" s="6"/>
      <c r="C346" s="6"/>
      <c r="D346" s="6"/>
    </row>
    <row r="347" spans="1:4" ht="12.75">
      <c r="A347" s="6"/>
      <c r="B347" s="6"/>
      <c r="C347" s="6"/>
      <c r="D347" s="6"/>
    </row>
    <row r="348" spans="1:4" ht="12.75">
      <c r="A348" s="6"/>
      <c r="B348" s="6"/>
      <c r="C348" s="6"/>
      <c r="D348" s="6"/>
    </row>
    <row r="349" spans="1:4" ht="12.75">
      <c r="A349" s="6"/>
      <c r="B349" s="6"/>
      <c r="C349" s="6"/>
      <c r="D349" s="6"/>
    </row>
    <row r="350" spans="1:4" ht="12.75">
      <c r="A350" s="6"/>
      <c r="B350" s="6"/>
      <c r="C350" s="6"/>
      <c r="D350" s="6"/>
    </row>
    <row r="351" spans="1:4" ht="12.75">
      <c r="A351" s="6"/>
      <c r="B351" s="6"/>
      <c r="C351" s="6"/>
      <c r="D351" s="6"/>
    </row>
    <row r="352" spans="1:4" ht="12.75">
      <c r="A352" s="6"/>
      <c r="B352" s="6"/>
      <c r="C352" s="6"/>
      <c r="D352" s="6"/>
    </row>
    <row r="353" spans="1:4" ht="12.75">
      <c r="A353" s="6"/>
      <c r="B353" s="6"/>
      <c r="C353" s="6"/>
      <c r="D353" s="6"/>
    </row>
    <row r="354" spans="1:4" ht="12.75">
      <c r="A354" s="6"/>
      <c r="B354" s="6"/>
      <c r="C354" s="6"/>
      <c r="D354" s="6"/>
    </row>
    <row r="355" spans="1:4" ht="12.75">
      <c r="A355" s="6"/>
      <c r="B355" s="6"/>
      <c r="C355" s="6"/>
      <c r="D355" s="6"/>
    </row>
    <row r="356" spans="1:4" ht="12.75">
      <c r="A356" s="6"/>
      <c r="B356" s="6"/>
      <c r="C356" s="6"/>
      <c r="D356" s="6"/>
    </row>
    <row r="357" spans="1:4" ht="12.75">
      <c r="A357" s="6"/>
      <c r="B357" s="6"/>
      <c r="C357" s="6"/>
      <c r="D357" s="6"/>
    </row>
    <row r="358" spans="1:4" ht="12.75">
      <c r="A358" s="6"/>
      <c r="B358" s="6"/>
      <c r="C358" s="6"/>
      <c r="D358" s="6"/>
    </row>
    <row r="359" spans="1:4" ht="12.75">
      <c r="A359" s="6"/>
      <c r="B359" s="6"/>
      <c r="C359" s="6"/>
      <c r="D359" s="6"/>
    </row>
    <row r="360" spans="1:4" ht="12.75">
      <c r="A360" s="6"/>
      <c r="B360" s="6"/>
      <c r="C360" s="6"/>
      <c r="D360" s="6"/>
    </row>
    <row r="361" spans="1:4" ht="12.75">
      <c r="A361" s="6"/>
      <c r="B361" s="6"/>
      <c r="C361" s="6"/>
      <c r="D361" s="6"/>
    </row>
    <row r="362" spans="1:4" ht="12.75">
      <c r="A362" s="6"/>
      <c r="B362" s="6"/>
      <c r="C362" s="6"/>
      <c r="D362" s="6"/>
    </row>
    <row r="363" spans="1:4" ht="12.75">
      <c r="A363" s="6"/>
      <c r="B363" s="6"/>
      <c r="C363" s="6"/>
      <c r="D363" s="6"/>
    </row>
    <row r="364" spans="1:4" ht="12.75">
      <c r="A364" s="6"/>
      <c r="B364" s="6"/>
      <c r="C364" s="6"/>
      <c r="D364" s="6"/>
    </row>
    <row r="365" spans="1:4" ht="12.75">
      <c r="A365" s="6"/>
      <c r="B365" s="6"/>
      <c r="C365" s="6"/>
      <c r="D365" s="6"/>
    </row>
    <row r="366" spans="1:4" ht="12.75">
      <c r="A366" s="6"/>
      <c r="B366" s="6"/>
      <c r="C366" s="6"/>
      <c r="D366" s="6"/>
    </row>
    <row r="367" spans="1:4" ht="12.75">
      <c r="A367" s="6"/>
      <c r="B367" s="6"/>
      <c r="C367" s="6"/>
      <c r="D367" s="6"/>
    </row>
    <row r="368" spans="1:4" ht="12.75">
      <c r="A368" s="6"/>
      <c r="B368" s="6"/>
      <c r="C368" s="6"/>
      <c r="D368" s="6"/>
    </row>
    <row r="369" spans="1:4" ht="12.75">
      <c r="A369" s="6"/>
      <c r="B369" s="6"/>
      <c r="C369" s="6"/>
      <c r="D369" s="6"/>
    </row>
    <row r="370" spans="1:4" ht="12.75">
      <c r="A370" s="6"/>
      <c r="B370" s="6"/>
      <c r="C370" s="6"/>
      <c r="D370" s="6"/>
    </row>
    <row r="371" spans="1:4" ht="12.75">
      <c r="A371" s="6"/>
      <c r="B371" s="6"/>
      <c r="C371" s="6"/>
      <c r="D371" s="6"/>
    </row>
    <row r="372" spans="1:4" ht="12.75">
      <c r="A372" s="6"/>
      <c r="B372" s="6"/>
      <c r="C372" s="6"/>
      <c r="D372" s="6"/>
    </row>
    <row r="373" spans="1:4" ht="12.75">
      <c r="A373" s="6"/>
      <c r="B373" s="6"/>
      <c r="C373" s="6"/>
      <c r="D373" s="6"/>
    </row>
    <row r="374" spans="1:4" ht="12.75">
      <c r="A374" s="6"/>
      <c r="B374" s="6"/>
      <c r="C374" s="6"/>
      <c r="D374" s="6"/>
    </row>
    <row r="375" spans="1:4" ht="12.75">
      <c r="A375" s="6"/>
      <c r="B375" s="6"/>
      <c r="C375" s="6"/>
      <c r="D375" s="6"/>
    </row>
    <row r="376" spans="1:4" ht="12.75">
      <c r="A376" s="6"/>
      <c r="B376" s="6"/>
      <c r="C376" s="6"/>
      <c r="D376" s="6"/>
    </row>
    <row r="377" spans="1:4" ht="12.75">
      <c r="A377" s="6"/>
      <c r="B377" s="6"/>
      <c r="C377" s="6"/>
      <c r="D377" s="6"/>
    </row>
    <row r="378" spans="1:4" ht="12.75">
      <c r="A378" s="6"/>
      <c r="B378" s="6"/>
      <c r="C378" s="6"/>
      <c r="D378" s="6"/>
    </row>
    <row r="379" spans="1:4" ht="12.75">
      <c r="A379" s="6"/>
      <c r="B379" s="6"/>
      <c r="C379" s="6"/>
      <c r="D379" s="6"/>
    </row>
    <row r="380" spans="1:4" ht="12.75">
      <c r="A380" s="6"/>
      <c r="B380" s="6"/>
      <c r="C380" s="6"/>
      <c r="D380" s="6"/>
    </row>
    <row r="381" spans="1:4" ht="12.75">
      <c r="A381" s="6"/>
      <c r="B381" s="6"/>
      <c r="C381" s="6"/>
      <c r="D381" s="6"/>
    </row>
    <row r="382" spans="1:4" ht="12.75">
      <c r="A382" s="6"/>
      <c r="B382" s="6"/>
      <c r="C382" s="6"/>
      <c r="D382" s="6"/>
    </row>
    <row r="383" spans="1:4" ht="12.75">
      <c r="A383" s="6"/>
      <c r="B383" s="6"/>
      <c r="C383" s="6"/>
      <c r="D383" s="6"/>
    </row>
    <row r="384" spans="1:4" ht="12.75">
      <c r="A384" s="6"/>
      <c r="B384" s="6"/>
      <c r="C384" s="6"/>
      <c r="D384" s="6"/>
    </row>
    <row r="385" spans="1:4" ht="12.75">
      <c r="A385" s="6"/>
      <c r="B385" s="6"/>
      <c r="C385" s="6"/>
      <c r="D385" s="6"/>
    </row>
    <row r="386" spans="1:4" ht="12.75">
      <c r="A386" s="6"/>
      <c r="B386" s="6"/>
      <c r="C386" s="6"/>
      <c r="D386" s="6"/>
    </row>
    <row r="387" spans="1:4" ht="12.75">
      <c r="A387" s="6"/>
      <c r="B387" s="6"/>
      <c r="C387" s="6"/>
      <c r="D387" s="6"/>
    </row>
    <row r="388" spans="1:4" ht="12.75">
      <c r="A388" s="6"/>
      <c r="B388" s="6"/>
      <c r="C388" s="6"/>
      <c r="D388" s="6"/>
    </row>
    <row r="389" spans="1:4" ht="12.75">
      <c r="A389" s="6"/>
      <c r="B389" s="6"/>
      <c r="C389" s="6"/>
      <c r="D389" s="6"/>
    </row>
    <row r="390" spans="1:4" ht="12.75">
      <c r="A390" s="6"/>
      <c r="B390" s="6"/>
      <c r="C390" s="6"/>
      <c r="D390" s="6"/>
    </row>
    <row r="391" spans="1:4" ht="12.75">
      <c r="A391" s="6"/>
      <c r="B391" s="6"/>
      <c r="C391" s="6"/>
      <c r="D391" s="6"/>
    </row>
    <row r="392" spans="1:4" ht="12.75">
      <c r="A392" s="6"/>
      <c r="B392" s="6"/>
      <c r="C392" s="6"/>
      <c r="D392" s="6"/>
    </row>
    <row r="393" spans="1:4" ht="12.75">
      <c r="A393" s="6"/>
      <c r="B393" s="6"/>
      <c r="C393" s="6"/>
      <c r="D393" s="6"/>
    </row>
    <row r="394" spans="1:4" ht="12.75">
      <c r="A394" s="6"/>
      <c r="B394" s="6"/>
      <c r="C394" s="6"/>
      <c r="D394" s="6"/>
    </row>
    <row r="395" spans="1:4" ht="12.75">
      <c r="A395" s="6"/>
      <c r="B395" s="6"/>
      <c r="C395" s="6"/>
      <c r="D395" s="6"/>
    </row>
    <row r="396" spans="1:4" ht="12.75">
      <c r="A396" s="6"/>
      <c r="B396" s="6"/>
      <c r="C396" s="6"/>
      <c r="D396" s="6"/>
    </row>
    <row r="397" spans="1:4" ht="12.75">
      <c r="A397" s="6"/>
      <c r="B397" s="6"/>
      <c r="C397" s="6"/>
      <c r="D397" s="6"/>
    </row>
    <row r="398" spans="1:4" ht="12.75">
      <c r="A398" s="6"/>
      <c r="B398" s="6"/>
      <c r="C398" s="6"/>
      <c r="D398" s="6"/>
    </row>
    <row r="399" spans="1:4" ht="12.75">
      <c r="A399" s="6"/>
      <c r="B399" s="6"/>
      <c r="C399" s="6"/>
      <c r="D399" s="6"/>
    </row>
    <row r="400" spans="1:4" ht="12.75">
      <c r="A400" s="6"/>
      <c r="B400" s="6"/>
      <c r="C400" s="6"/>
      <c r="D400" s="6"/>
    </row>
    <row r="401" spans="1:4" ht="12.75">
      <c r="A401" s="6"/>
      <c r="B401" s="6"/>
      <c r="C401" s="6"/>
      <c r="D401" s="6"/>
    </row>
    <row r="402" spans="1:4" ht="12.75">
      <c r="A402" s="6"/>
      <c r="B402" s="6"/>
      <c r="C402" s="6"/>
      <c r="D402" s="6"/>
    </row>
    <row r="403" spans="1:4" ht="12.75">
      <c r="A403" s="6"/>
      <c r="B403" s="6"/>
      <c r="C403" s="6"/>
      <c r="D403" s="6"/>
    </row>
    <row r="404" spans="1:4" ht="12.75">
      <c r="A404" s="6"/>
      <c r="B404" s="6"/>
      <c r="C404" s="6"/>
      <c r="D404" s="6"/>
    </row>
    <row r="405" spans="1:4" ht="12.75">
      <c r="A405" s="6"/>
      <c r="B405" s="6"/>
      <c r="C405" s="6"/>
      <c r="D405" s="6"/>
    </row>
    <row r="406" spans="1:4" ht="12.75">
      <c r="A406" s="6"/>
      <c r="B406" s="6"/>
      <c r="C406" s="6"/>
      <c r="D406" s="6"/>
    </row>
    <row r="407" spans="1:4" ht="12.75">
      <c r="A407" s="6"/>
      <c r="B407" s="6"/>
      <c r="C407" s="6"/>
      <c r="D407" s="6"/>
    </row>
    <row r="408" spans="1:4" ht="12.75">
      <c r="A408" s="6"/>
      <c r="B408" s="6"/>
      <c r="C408" s="6"/>
      <c r="D408" s="6"/>
    </row>
    <row r="409" spans="1:4" ht="12.75">
      <c r="A409" s="6"/>
      <c r="B409" s="6"/>
      <c r="C409" s="6"/>
      <c r="D409" s="6"/>
    </row>
    <row r="410" spans="1:4" ht="12.75">
      <c r="A410" s="6"/>
      <c r="B410" s="6"/>
      <c r="C410" s="6"/>
      <c r="D410" s="6"/>
    </row>
    <row r="411" spans="1:4" ht="12.75">
      <c r="A411" s="6"/>
      <c r="B411" s="6"/>
      <c r="C411" s="6"/>
      <c r="D411" s="6"/>
    </row>
    <row r="412" spans="1:4" ht="12.75">
      <c r="A412" s="6"/>
      <c r="B412" s="6"/>
      <c r="C412" s="6"/>
      <c r="D412" s="6"/>
    </row>
    <row r="413" spans="1:4" ht="12.75">
      <c r="A413" s="6"/>
      <c r="B413" s="6"/>
      <c r="C413" s="6"/>
      <c r="D413" s="6"/>
    </row>
    <row r="414" spans="1:4" ht="12.75">
      <c r="A414" s="6"/>
      <c r="B414" s="6"/>
      <c r="C414" s="6"/>
      <c r="D414" s="6"/>
    </row>
    <row r="415" spans="1:4" ht="12.75">
      <c r="A415" s="6"/>
      <c r="B415" s="6"/>
      <c r="C415" s="6"/>
      <c r="D415" s="6"/>
    </row>
    <row r="416" spans="1:4" ht="12.75">
      <c r="A416" s="6"/>
      <c r="B416" s="6"/>
      <c r="C416" s="6"/>
      <c r="D416" s="6"/>
    </row>
    <row r="417" spans="1:4" ht="12.75">
      <c r="A417" s="6"/>
      <c r="B417" s="6"/>
      <c r="C417" s="6"/>
      <c r="D417" s="6"/>
    </row>
    <row r="418" spans="1:4" ht="12.75">
      <c r="A418" s="6"/>
      <c r="B418" s="6"/>
      <c r="C418" s="6"/>
      <c r="D418" s="6"/>
    </row>
    <row r="419" spans="1:4" ht="12.75">
      <c r="A419" s="6"/>
      <c r="B419" s="6"/>
      <c r="C419" s="6"/>
      <c r="D419" s="6"/>
    </row>
    <row r="420" spans="1:4" ht="12.75">
      <c r="A420" s="6"/>
      <c r="B420" s="6"/>
      <c r="C420" s="6"/>
      <c r="D420" s="6"/>
    </row>
    <row r="421" spans="1:4" ht="12.75">
      <c r="A421" s="6"/>
      <c r="B421" s="6"/>
      <c r="C421" s="6"/>
      <c r="D421" s="6"/>
    </row>
    <row r="422" spans="1:4" ht="12.75">
      <c r="A422" s="6"/>
      <c r="B422" s="6"/>
      <c r="C422" s="6"/>
      <c r="D422" s="6"/>
    </row>
    <row r="423" spans="1:4" ht="12.75">
      <c r="A423" s="6"/>
      <c r="B423" s="6"/>
      <c r="C423" s="6"/>
      <c r="D423" s="6"/>
    </row>
    <row r="424" spans="1:4" ht="12.75">
      <c r="A424" s="6"/>
      <c r="B424" s="6"/>
      <c r="C424" s="6"/>
      <c r="D424" s="6"/>
    </row>
    <row r="425" spans="1:4" ht="12.75">
      <c r="A425" s="6"/>
      <c r="B425" s="6"/>
      <c r="C425" s="6"/>
      <c r="D425" s="6"/>
    </row>
    <row r="426" spans="1:4" ht="12.75">
      <c r="A426" s="6"/>
      <c r="B426" s="6"/>
      <c r="C426" s="6"/>
      <c r="D426" s="6"/>
    </row>
    <row r="427" spans="1:4" ht="12.75">
      <c r="A427" s="6"/>
      <c r="B427" s="6"/>
      <c r="C427" s="6"/>
      <c r="D427" s="6"/>
    </row>
    <row r="428" spans="1:4" ht="12.75">
      <c r="A428" s="6"/>
      <c r="B428" s="6"/>
      <c r="C428" s="6"/>
      <c r="D428" s="6"/>
    </row>
    <row r="429" spans="1:4" ht="12.75">
      <c r="A429" s="6"/>
      <c r="B429" s="6"/>
      <c r="C429" s="6"/>
      <c r="D429" s="6"/>
    </row>
    <row r="430" spans="1:4" ht="12.75">
      <c r="A430" s="6"/>
      <c r="B430" s="6"/>
      <c r="C430" s="6"/>
      <c r="D430" s="6"/>
    </row>
    <row r="431" spans="1:4" ht="12.75">
      <c r="A431" s="6"/>
      <c r="B431" s="6"/>
      <c r="C431" s="6"/>
      <c r="D431" s="6"/>
    </row>
    <row r="432" spans="1:4" ht="12.75">
      <c r="A432" s="6"/>
      <c r="B432" s="6"/>
      <c r="C432" s="6"/>
      <c r="D432" s="6"/>
    </row>
    <row r="433" spans="1:4" ht="12.75">
      <c r="A433" s="6"/>
      <c r="B433" s="6"/>
      <c r="C433" s="6"/>
      <c r="D433" s="6"/>
    </row>
    <row r="434" spans="1:4" ht="12.75">
      <c r="A434" s="6"/>
      <c r="B434" s="6"/>
      <c r="C434" s="6"/>
      <c r="D434" s="6"/>
    </row>
    <row r="435" spans="1:4" ht="12.75">
      <c r="A435" s="6"/>
      <c r="B435" s="6"/>
      <c r="C435" s="6"/>
      <c r="D435" s="6"/>
    </row>
    <row r="436" spans="1:4" ht="12.75">
      <c r="A436" s="6"/>
      <c r="B436" s="6"/>
      <c r="C436" s="6"/>
      <c r="D436" s="6"/>
    </row>
    <row r="437" spans="1:4" ht="12.75">
      <c r="A437" s="6"/>
      <c r="B437" s="6"/>
      <c r="C437" s="6"/>
      <c r="D437" s="6"/>
    </row>
    <row r="438" spans="1:4" ht="12.75">
      <c r="A438" s="6"/>
      <c r="B438" s="6"/>
      <c r="C438" s="6"/>
      <c r="D438" s="6"/>
    </row>
    <row r="439" spans="1:4" ht="12.75">
      <c r="A439" s="6"/>
      <c r="B439" s="6"/>
      <c r="C439" s="6"/>
      <c r="D439" s="6"/>
    </row>
    <row r="440" spans="1:4" ht="12.75">
      <c r="A440" s="6"/>
      <c r="B440" s="6"/>
      <c r="C440" s="6"/>
      <c r="D440" s="6"/>
    </row>
    <row r="441" spans="1:4" ht="12.75">
      <c r="A441" s="6"/>
      <c r="B441" s="6"/>
      <c r="C441" s="6"/>
      <c r="D441" s="6"/>
    </row>
    <row r="442" spans="1:4" ht="12.75">
      <c r="A442" s="6"/>
      <c r="B442" s="6"/>
      <c r="C442" s="6"/>
      <c r="D442" s="6"/>
    </row>
    <row r="443" spans="1:4" ht="12.75">
      <c r="A443" s="6"/>
      <c r="B443" s="6"/>
      <c r="C443" s="6"/>
      <c r="D443" s="6"/>
    </row>
    <row r="444" spans="1:4" ht="12.75">
      <c r="A444" s="6"/>
      <c r="B444" s="6"/>
      <c r="C444" s="6"/>
      <c r="D444" s="6"/>
    </row>
    <row r="445" spans="1:4" ht="12.75">
      <c r="A445" s="6"/>
      <c r="B445" s="6"/>
      <c r="C445" s="6"/>
      <c r="D445" s="6"/>
    </row>
    <row r="446" spans="1:4" ht="12.75">
      <c r="A446" s="6"/>
      <c r="B446" s="6"/>
      <c r="C446" s="6"/>
      <c r="D446" s="6"/>
    </row>
    <row r="447" spans="1:4" ht="12.75">
      <c r="A447" s="6"/>
      <c r="B447" s="6"/>
      <c r="C447" s="6"/>
      <c r="D447" s="6"/>
    </row>
    <row r="448" spans="1:4" ht="12.75">
      <c r="A448" s="6"/>
      <c r="B448" s="6"/>
      <c r="C448" s="6"/>
      <c r="D448" s="6"/>
    </row>
    <row r="449" spans="1:4" ht="12.75">
      <c r="A449" s="6"/>
      <c r="B449" s="6"/>
      <c r="C449" s="6"/>
      <c r="D449" s="6"/>
    </row>
    <row r="450" spans="1:4" ht="12.75">
      <c r="A450" s="6"/>
      <c r="B450" s="6"/>
      <c r="C450" s="6"/>
      <c r="D450" s="6"/>
    </row>
    <row r="451" spans="1:4" ht="12.75">
      <c r="A451" s="6"/>
      <c r="B451" s="6"/>
      <c r="C451" s="6"/>
      <c r="D451" s="6"/>
    </row>
    <row r="452" spans="1:4" ht="12.75">
      <c r="A452" s="6"/>
      <c r="B452" s="6"/>
      <c r="C452" s="6"/>
      <c r="D452" s="6"/>
    </row>
    <row r="453" spans="1:4" ht="12.75">
      <c r="A453" s="6"/>
      <c r="B453" s="6"/>
      <c r="C453" s="6"/>
      <c r="D453" s="6"/>
    </row>
    <row r="454" spans="1:4" ht="12.75">
      <c r="A454" s="6"/>
      <c r="B454" s="6"/>
      <c r="C454" s="6"/>
      <c r="D454" s="6"/>
    </row>
    <row r="455" spans="1:4" ht="12.75">
      <c r="A455" s="6"/>
      <c r="B455" s="6"/>
      <c r="C455" s="6"/>
      <c r="D455" s="6"/>
    </row>
    <row r="456" spans="1:4" ht="12.75">
      <c r="A456" s="6"/>
      <c r="B456" s="6"/>
      <c r="C456" s="6"/>
      <c r="D456" s="6"/>
    </row>
    <row r="457" spans="1:4" ht="12.75">
      <c r="A457" s="6"/>
      <c r="B457" s="6"/>
      <c r="C457" s="6"/>
      <c r="D457" s="6"/>
    </row>
    <row r="458" spans="1:4" ht="12.75">
      <c r="A458" s="6"/>
      <c r="B458" s="6"/>
      <c r="C458" s="6"/>
      <c r="D458" s="6"/>
    </row>
    <row r="459" spans="1:4" ht="12.75">
      <c r="A459" s="6"/>
      <c r="B459" s="6"/>
      <c r="C459" s="6"/>
      <c r="D459" s="6"/>
    </row>
    <row r="460" spans="1:4" ht="12.75">
      <c r="A460" s="6"/>
      <c r="B460" s="6"/>
      <c r="C460" s="6"/>
      <c r="D460" s="6"/>
    </row>
    <row r="461" spans="1:4" ht="12.75">
      <c r="A461" s="6"/>
      <c r="B461" s="6"/>
      <c r="C461" s="6"/>
      <c r="D461" s="6"/>
    </row>
    <row r="462" spans="1:4" ht="12.75">
      <c r="A462" s="6"/>
      <c r="B462" s="6"/>
      <c r="C462" s="6"/>
      <c r="D462" s="6"/>
    </row>
    <row r="463" spans="1:4" ht="12.75">
      <c r="A463" s="6"/>
      <c r="B463" s="6"/>
      <c r="C463" s="6"/>
      <c r="D463" s="6"/>
    </row>
    <row r="464" spans="1:4" ht="12.75">
      <c r="A464" s="6"/>
      <c r="B464" s="6"/>
      <c r="C464" s="6"/>
      <c r="D464" s="6"/>
    </row>
    <row r="465" spans="1:4" ht="12.75">
      <c r="A465" s="6"/>
      <c r="B465" s="6"/>
      <c r="C465" s="6"/>
      <c r="D465" s="6"/>
    </row>
    <row r="466" spans="1:4" ht="12.75">
      <c r="A466" s="6"/>
      <c r="B466" s="6"/>
      <c r="C466" s="6"/>
      <c r="D466" s="6"/>
    </row>
    <row r="467" spans="1:4" ht="12.75">
      <c r="A467" s="6"/>
      <c r="B467" s="6"/>
      <c r="C467" s="6"/>
      <c r="D467" s="6"/>
    </row>
    <row r="468" spans="1:4" ht="12.75">
      <c r="A468" s="6"/>
      <c r="B468" s="6"/>
      <c r="C468" s="6"/>
      <c r="D468" s="6"/>
    </row>
    <row r="469" spans="1:4" ht="12.75">
      <c r="A469" s="6"/>
      <c r="B469" s="6"/>
      <c r="C469" s="6"/>
      <c r="D469" s="6"/>
    </row>
    <row r="470" spans="1:4" ht="12.75">
      <c r="A470" s="6"/>
      <c r="B470" s="6"/>
      <c r="C470" s="6"/>
      <c r="D470" s="6"/>
    </row>
    <row r="471" spans="1:4" ht="12.75">
      <c r="A471" s="6"/>
      <c r="B471" s="6"/>
      <c r="C471" s="6"/>
      <c r="D471" s="6"/>
    </row>
    <row r="472" spans="1:4" ht="12.75">
      <c r="A472" s="6"/>
      <c r="B472" s="6"/>
      <c r="C472" s="6"/>
      <c r="D472" s="6"/>
    </row>
    <row r="473" spans="1:4" ht="12.75">
      <c r="A473" s="6"/>
      <c r="B473" s="6"/>
      <c r="C473" s="6"/>
      <c r="D473" s="6"/>
    </row>
    <row r="474" spans="1:4" ht="12.75">
      <c r="A474" s="6"/>
      <c r="B474" s="6"/>
      <c r="C474" s="6"/>
      <c r="D474" s="6"/>
    </row>
    <row r="475" spans="1:4" ht="12.75">
      <c r="A475" s="6"/>
      <c r="B475" s="6"/>
      <c r="C475" s="6"/>
      <c r="D475" s="6"/>
    </row>
    <row r="476" spans="1:4" ht="12.75">
      <c r="A476" s="6"/>
      <c r="B476" s="6"/>
      <c r="C476" s="6"/>
      <c r="D476" s="6"/>
    </row>
    <row r="477" spans="1:4" ht="12.75">
      <c r="A477" s="6"/>
      <c r="B477" s="6"/>
      <c r="C477" s="6"/>
      <c r="D477" s="6"/>
    </row>
    <row r="478" spans="1:4" ht="12.75">
      <c r="A478" s="6"/>
      <c r="B478" s="6"/>
      <c r="C478" s="6"/>
      <c r="D478" s="6"/>
    </row>
    <row r="479" spans="1:4" ht="12.75">
      <c r="A479" s="6"/>
      <c r="B479" s="6"/>
      <c r="C479" s="6"/>
      <c r="D479" s="6"/>
    </row>
    <row r="480" spans="1:4" ht="12.75">
      <c r="A480" s="6"/>
      <c r="B480" s="6"/>
      <c r="C480" s="6"/>
      <c r="D480" s="6"/>
    </row>
    <row r="481" spans="1:4" ht="12.75">
      <c r="A481" s="6"/>
      <c r="B481" s="6"/>
      <c r="C481" s="6"/>
      <c r="D481" s="6"/>
    </row>
    <row r="482" spans="1:4" ht="12.75">
      <c r="A482" s="6"/>
      <c r="B482" s="6"/>
      <c r="C482" s="6"/>
      <c r="D482" s="6"/>
    </row>
    <row r="483" spans="1:4" ht="12.75">
      <c r="A483" s="6"/>
      <c r="B483" s="6"/>
      <c r="C483" s="6"/>
      <c r="D483" s="6"/>
    </row>
    <row r="484" spans="1:4" ht="12.75">
      <c r="A484" s="6"/>
      <c r="B484" s="6"/>
      <c r="C484" s="6"/>
      <c r="D484" s="6"/>
    </row>
    <row r="485" spans="1:4" ht="12.75">
      <c r="A485" s="6"/>
      <c r="B485" s="6"/>
      <c r="C485" s="6"/>
      <c r="D485" s="6"/>
    </row>
    <row r="486" spans="1:4" ht="12.75">
      <c r="A486" s="6"/>
      <c r="B486" s="6"/>
      <c r="C486" s="6"/>
      <c r="D486" s="6"/>
    </row>
    <row r="487" spans="1:4" ht="12.75">
      <c r="A487" s="6"/>
      <c r="B487" s="6"/>
      <c r="C487" s="6"/>
      <c r="D487" s="6"/>
    </row>
    <row r="488" spans="1:4" ht="12.75">
      <c r="A488" s="6"/>
      <c r="B488" s="6"/>
      <c r="C488" s="6"/>
      <c r="D488" s="6"/>
    </row>
    <row r="489" spans="1:4" ht="12.75">
      <c r="A489" s="6"/>
      <c r="B489" s="6"/>
      <c r="C489" s="6"/>
      <c r="D489" s="6"/>
    </row>
    <row r="490" spans="1:4" ht="12.75">
      <c r="A490" s="6"/>
      <c r="B490" s="6"/>
      <c r="C490" s="6"/>
      <c r="D490" s="6"/>
    </row>
    <row r="491" spans="1:4" ht="12.75">
      <c r="A491" s="6"/>
      <c r="B491" s="6"/>
      <c r="C491" s="6"/>
      <c r="D491" s="6"/>
    </row>
    <row r="492" spans="1:4" ht="12.75">
      <c r="A492" s="6"/>
      <c r="B492" s="6"/>
      <c r="C492" s="6"/>
      <c r="D492" s="6"/>
    </row>
    <row r="493" spans="1:4" ht="12.75">
      <c r="A493" s="6"/>
      <c r="B493" s="6"/>
      <c r="C493" s="6"/>
      <c r="D493" s="6"/>
    </row>
    <row r="494" spans="1:4" ht="12.75">
      <c r="A494" s="6"/>
      <c r="B494" s="6"/>
      <c r="C494" s="6"/>
      <c r="D494" s="6"/>
    </row>
    <row r="495" spans="1:4" ht="12.75">
      <c r="A495" s="6"/>
      <c r="B495" s="6"/>
      <c r="C495" s="6"/>
      <c r="D495" s="6"/>
    </row>
    <row r="496" spans="1:4" ht="12.75">
      <c r="A496" s="6"/>
      <c r="B496" s="6"/>
      <c r="C496" s="6"/>
      <c r="D496" s="6"/>
    </row>
    <row r="497" spans="1:4" ht="12.75">
      <c r="A497" s="6"/>
      <c r="B497" s="6"/>
      <c r="C497" s="6"/>
      <c r="D497" s="6"/>
    </row>
    <row r="498" spans="1:4" ht="12.75">
      <c r="A498" s="6"/>
      <c r="B498" s="6"/>
      <c r="C498" s="6"/>
      <c r="D498" s="6"/>
    </row>
    <row r="499" spans="1:4" ht="12.75">
      <c r="A499" s="6"/>
      <c r="B499" s="6"/>
      <c r="C499" s="6"/>
      <c r="D499" s="6"/>
    </row>
    <row r="500" spans="1:4" ht="12.75">
      <c r="A500" s="6"/>
      <c r="B500" s="6"/>
      <c r="C500" s="6"/>
      <c r="D500" s="6"/>
    </row>
    <row r="501" spans="1:4" ht="12.75">
      <c r="A501" s="6"/>
      <c r="B501" s="6"/>
      <c r="C501" s="6"/>
      <c r="D501" s="6"/>
    </row>
    <row r="502" spans="1:4" ht="12.75">
      <c r="A502" s="6"/>
      <c r="B502" s="6"/>
      <c r="C502" s="6"/>
      <c r="D502" s="6"/>
    </row>
    <row r="503" spans="1:4" ht="12.75">
      <c r="A503" s="6"/>
      <c r="B503" s="6"/>
      <c r="C503" s="6"/>
      <c r="D503" s="6"/>
    </row>
    <row r="504" spans="1:4" ht="12.75">
      <c r="A504" s="6"/>
      <c r="B504" s="6"/>
      <c r="C504" s="6"/>
      <c r="D504" s="6"/>
    </row>
    <row r="505" spans="1:4" ht="12.75">
      <c r="A505" s="6"/>
      <c r="B505" s="6"/>
      <c r="C505" s="6"/>
      <c r="D505" s="6"/>
    </row>
    <row r="506" spans="1:4" ht="12.75">
      <c r="A506" s="6"/>
      <c r="B506" s="6"/>
      <c r="C506" s="6"/>
      <c r="D506" s="6"/>
    </row>
    <row r="507" spans="1:4" ht="12.75">
      <c r="A507" s="6"/>
      <c r="B507" s="6"/>
      <c r="C507" s="6"/>
      <c r="D507" s="6"/>
    </row>
    <row r="508" spans="1:4" ht="12.75">
      <c r="A508" s="6"/>
      <c r="B508" s="6"/>
      <c r="C508" s="6"/>
      <c r="D508" s="6"/>
    </row>
    <row r="509" spans="1:4" ht="12.75">
      <c r="A509" s="6"/>
      <c r="B509" s="6"/>
      <c r="C509" s="6"/>
      <c r="D509" s="6"/>
    </row>
    <row r="510" spans="1:4" ht="12.75">
      <c r="A510" s="6"/>
      <c r="B510" s="6"/>
      <c r="C510" s="6"/>
      <c r="D510" s="6"/>
    </row>
    <row r="511" spans="1:4" ht="12.75">
      <c r="A511" s="6"/>
      <c r="B511" s="6"/>
      <c r="C511" s="6"/>
      <c r="D511" s="6"/>
    </row>
    <row r="512" spans="1:4" ht="12.75">
      <c r="A512" s="6"/>
      <c r="B512" s="6"/>
      <c r="C512" s="6"/>
      <c r="D512" s="6"/>
    </row>
    <row r="513" spans="1:4" ht="12.75">
      <c r="A513" s="6"/>
      <c r="B513" s="6"/>
      <c r="C513" s="6"/>
      <c r="D513" s="6"/>
    </row>
    <row r="514" spans="1:4" ht="12.75">
      <c r="A514" s="6"/>
      <c r="B514" s="6"/>
      <c r="C514" s="6"/>
      <c r="D514" s="6"/>
    </row>
    <row r="515" spans="1:4" ht="12.75">
      <c r="A515" s="6"/>
      <c r="B515" s="6"/>
      <c r="C515" s="6"/>
      <c r="D515" s="6"/>
    </row>
    <row r="516" spans="1:4" ht="12.75">
      <c r="A516" s="6"/>
      <c r="B516" s="6"/>
      <c r="C516" s="6"/>
      <c r="D516" s="6"/>
    </row>
    <row r="517" spans="1:4" ht="12.75">
      <c r="A517" s="6"/>
      <c r="B517" s="6"/>
      <c r="C517" s="6"/>
      <c r="D517" s="6"/>
    </row>
    <row r="518" spans="1:4" ht="12.75">
      <c r="A518" s="6"/>
      <c r="B518" s="6"/>
      <c r="C518" s="6"/>
      <c r="D518" s="6"/>
    </row>
    <row r="519" spans="1:4" ht="12.75">
      <c r="A519" s="6"/>
      <c r="B519" s="6"/>
      <c r="C519" s="6"/>
      <c r="D519" s="6"/>
    </row>
    <row r="520" spans="1:4" ht="12.75">
      <c r="A520" s="6"/>
      <c r="B520" s="6"/>
      <c r="C520" s="6"/>
      <c r="D520" s="6"/>
    </row>
    <row r="521" spans="1:4" ht="12.75">
      <c r="A521" s="6"/>
      <c r="B521" s="6"/>
      <c r="C521" s="6"/>
      <c r="D521" s="6"/>
    </row>
    <row r="522" spans="1:4" ht="12.75">
      <c r="A522" s="6"/>
      <c r="B522" s="6"/>
      <c r="C522" s="6"/>
      <c r="D522" s="6"/>
    </row>
    <row r="523" spans="1:4" ht="12.75">
      <c r="A523" s="6"/>
      <c r="B523" s="6"/>
      <c r="C523" s="6"/>
      <c r="D523" s="6"/>
    </row>
    <row r="524" spans="1:4" ht="12.75">
      <c r="A524" s="6"/>
      <c r="B524" s="6"/>
      <c r="C524" s="6"/>
      <c r="D524" s="6"/>
    </row>
    <row r="525" spans="1:4" ht="12.75">
      <c r="A525" s="6"/>
      <c r="B525" s="6"/>
      <c r="C525" s="6"/>
      <c r="D525" s="6"/>
    </row>
    <row r="526" spans="1:4" ht="12.75">
      <c r="A526" s="6"/>
      <c r="B526" s="6"/>
      <c r="C526" s="6"/>
      <c r="D526" s="6"/>
    </row>
    <row r="527" spans="1:4" ht="12.75">
      <c r="A527" s="6"/>
      <c r="B527" s="6"/>
      <c r="C527" s="6"/>
      <c r="D527" s="6"/>
    </row>
    <row r="528" spans="1:4" ht="12.75">
      <c r="A528" s="6"/>
      <c r="B528" s="6"/>
      <c r="C528" s="6"/>
      <c r="D528" s="6"/>
    </row>
    <row r="529" spans="1:4" ht="12.75">
      <c r="A529" s="6"/>
      <c r="B529" s="6"/>
      <c r="C529" s="6"/>
      <c r="D529" s="6"/>
    </row>
    <row r="530" spans="1:4" ht="12.75">
      <c r="A530" s="6"/>
      <c r="B530" s="6"/>
      <c r="C530" s="6"/>
      <c r="D530" s="6"/>
    </row>
    <row r="531" spans="1:4" ht="12.75">
      <c r="A531" s="6"/>
      <c r="B531" s="6"/>
      <c r="C531" s="6"/>
      <c r="D531" s="6"/>
    </row>
    <row r="532" spans="1:4" ht="12.75">
      <c r="A532" s="6"/>
      <c r="B532" s="6"/>
      <c r="C532" s="6"/>
      <c r="D532" s="6"/>
    </row>
    <row r="533" spans="1:4" ht="12.75">
      <c r="A533" s="6"/>
      <c r="B533" s="6"/>
      <c r="C533" s="6"/>
      <c r="D533" s="6"/>
    </row>
    <row r="534" spans="1:4" ht="12.75">
      <c r="A534" s="6"/>
      <c r="B534" s="6"/>
      <c r="C534" s="6"/>
      <c r="D534" s="6"/>
    </row>
    <row r="535" spans="1:4" ht="12.75">
      <c r="A535" s="6"/>
      <c r="B535" s="6"/>
      <c r="C535" s="6"/>
      <c r="D535" s="6"/>
    </row>
    <row r="536" spans="1:4" ht="12.75">
      <c r="A536" s="6"/>
      <c r="B536" s="6"/>
      <c r="C536" s="6"/>
      <c r="D536" s="6"/>
    </row>
    <row r="537" spans="1:4" ht="12.75">
      <c r="A537" s="6"/>
      <c r="B537" s="6"/>
      <c r="C537" s="6"/>
      <c r="D537" s="6"/>
    </row>
    <row r="538" spans="1:4" ht="12.75">
      <c r="A538" s="6"/>
      <c r="B538" s="6"/>
      <c r="C538" s="6"/>
      <c r="D538" s="6"/>
    </row>
    <row r="539" spans="1:4" ht="12.75">
      <c r="A539" s="6"/>
      <c r="B539" s="6"/>
      <c r="C539" s="6"/>
      <c r="D539" s="6"/>
    </row>
    <row r="540" spans="1:4" ht="12.75">
      <c r="A540" s="6"/>
      <c r="B540" s="6"/>
      <c r="C540" s="6"/>
      <c r="D540" s="6"/>
    </row>
    <row r="541" spans="1:4" ht="12.75">
      <c r="A541" s="6"/>
      <c r="B541" s="6"/>
      <c r="C541" s="6"/>
      <c r="D541" s="6"/>
    </row>
    <row r="542" spans="1:4" ht="12.75">
      <c r="A542" s="6"/>
      <c r="B542" s="6"/>
      <c r="C542" s="6"/>
      <c r="D542" s="6"/>
    </row>
    <row r="543" spans="1:4" ht="12.75">
      <c r="A543" s="6"/>
      <c r="B543" s="6"/>
      <c r="C543" s="6"/>
      <c r="D543" s="6"/>
    </row>
    <row r="544" spans="1:4" ht="12.75">
      <c r="A544" s="6"/>
      <c r="B544" s="6"/>
      <c r="C544" s="6"/>
      <c r="D544" s="6"/>
    </row>
    <row r="545" spans="1:4" ht="12.75">
      <c r="A545" s="6"/>
      <c r="B545" s="6"/>
      <c r="C545" s="6"/>
      <c r="D545" s="6"/>
    </row>
    <row r="546" spans="1:4" ht="12.75">
      <c r="A546" s="6"/>
      <c r="B546" s="6"/>
      <c r="C546" s="6"/>
      <c r="D546" s="6"/>
    </row>
    <row r="547" spans="1:4" ht="12.75">
      <c r="A547" s="6"/>
      <c r="B547" s="6"/>
      <c r="C547" s="6"/>
      <c r="D547" s="6"/>
    </row>
    <row r="548" spans="1:4" ht="12.75">
      <c r="A548" s="6"/>
      <c r="B548" s="6"/>
      <c r="C548" s="6"/>
      <c r="D548" s="6"/>
    </row>
    <row r="549" spans="1:4" ht="12.75">
      <c r="A549" s="6"/>
      <c r="B549" s="6"/>
      <c r="C549" s="6"/>
      <c r="D549" s="6"/>
    </row>
    <row r="550" spans="1:4" ht="12.75">
      <c r="A550" s="6"/>
      <c r="B550" s="6"/>
      <c r="C550" s="6"/>
      <c r="D550" s="6"/>
    </row>
    <row r="551" spans="1:4" ht="12.75">
      <c r="A551" s="6"/>
      <c r="B551" s="6"/>
      <c r="C551" s="6"/>
      <c r="D551" s="6"/>
    </row>
    <row r="552" spans="1:4" ht="12.75">
      <c r="A552" s="6"/>
      <c r="B552" s="6"/>
      <c r="C552" s="6"/>
      <c r="D552" s="6"/>
    </row>
    <row r="553" spans="1:4" ht="12.75">
      <c r="A553" s="6"/>
      <c r="B553" s="6"/>
      <c r="C553" s="6"/>
      <c r="D553" s="6"/>
    </row>
    <row r="554" spans="1:4" ht="12.75">
      <c r="A554" s="6"/>
      <c r="B554" s="6"/>
      <c r="C554" s="6"/>
      <c r="D554" s="6"/>
    </row>
    <row r="555" spans="1:4" ht="12.75">
      <c r="A555" s="6"/>
      <c r="B555" s="6"/>
      <c r="C555" s="6"/>
      <c r="D555" s="6"/>
    </row>
    <row r="556" spans="1:4" ht="12.75">
      <c r="A556" s="6"/>
      <c r="B556" s="6"/>
      <c r="C556" s="6"/>
      <c r="D556" s="6"/>
    </row>
    <row r="557" spans="1:4" ht="12.75">
      <c r="A557" s="6"/>
      <c r="B557" s="6"/>
      <c r="C557" s="6"/>
      <c r="D557" s="6"/>
    </row>
    <row r="558" spans="1:4" ht="12.75">
      <c r="A558" s="6"/>
      <c r="B558" s="6"/>
      <c r="C558" s="6"/>
      <c r="D558" s="6"/>
    </row>
    <row r="559" spans="1:4" ht="12.75">
      <c r="A559" s="6"/>
      <c r="B559" s="6"/>
      <c r="C559" s="6"/>
      <c r="D559" s="6"/>
    </row>
    <row r="560" spans="1:4" ht="12.75">
      <c r="A560" s="6"/>
      <c r="B560" s="6"/>
      <c r="C560" s="6"/>
      <c r="D560" s="6"/>
    </row>
    <row r="561" spans="1:4" ht="12.75">
      <c r="A561" s="6"/>
      <c r="B561" s="6"/>
      <c r="C561" s="6"/>
      <c r="D561" s="6"/>
    </row>
    <row r="562" spans="1:4" ht="12.75">
      <c r="A562" s="6"/>
      <c r="B562" s="6"/>
      <c r="C562" s="6"/>
      <c r="D562" s="6"/>
    </row>
    <row r="563" spans="1:4" ht="12.75">
      <c r="A563" s="6"/>
      <c r="B563" s="6"/>
      <c r="C563" s="6"/>
      <c r="D563" s="6"/>
    </row>
    <row r="564" spans="1:4" ht="12.75">
      <c r="A564" s="6"/>
      <c r="B564" s="6"/>
      <c r="C564" s="6"/>
      <c r="D564" s="6"/>
    </row>
    <row r="565" spans="1:4" ht="12.75">
      <c r="A565" s="6"/>
      <c r="B565" s="6"/>
      <c r="C565" s="6"/>
      <c r="D565" s="6"/>
    </row>
    <row r="566" spans="1:4" ht="12.75">
      <c r="A566" s="6"/>
      <c r="B566" s="6"/>
      <c r="C566" s="6"/>
      <c r="D566" s="6"/>
    </row>
    <row r="567" spans="1:4" ht="12.75">
      <c r="A567" s="6"/>
      <c r="B567" s="6"/>
      <c r="C567" s="6"/>
      <c r="D567" s="6"/>
    </row>
    <row r="568" spans="1:4" ht="12.75">
      <c r="A568" s="6"/>
      <c r="B568" s="6"/>
      <c r="C568" s="6"/>
      <c r="D568" s="6"/>
    </row>
    <row r="569" spans="1:4" ht="12.75">
      <c r="A569" s="6"/>
      <c r="B569" s="6"/>
      <c r="C569" s="6"/>
      <c r="D569" s="6"/>
    </row>
    <row r="570" spans="1:4" ht="12.75">
      <c r="A570" s="6"/>
      <c r="B570" s="6"/>
      <c r="C570" s="6"/>
      <c r="D570" s="6"/>
    </row>
    <row r="571" spans="1:4" ht="12.75">
      <c r="A571" s="6"/>
      <c r="B571" s="6"/>
      <c r="C571" s="6"/>
      <c r="D571" s="6"/>
    </row>
    <row r="572" spans="1:4" ht="12.75">
      <c r="A572" s="6"/>
      <c r="B572" s="6"/>
      <c r="C572" s="6"/>
      <c r="D572" s="6"/>
    </row>
    <row r="573" spans="1:4" ht="12.75">
      <c r="A573" s="6"/>
      <c r="B573" s="6"/>
      <c r="C573" s="6"/>
      <c r="D573" s="6"/>
    </row>
    <row r="574" spans="1:4" ht="12.75">
      <c r="A574" s="6"/>
      <c r="B574" s="6"/>
      <c r="C574" s="6"/>
      <c r="D574" s="6"/>
    </row>
    <row r="575" spans="1:4" ht="12.75">
      <c r="A575" s="6"/>
      <c r="B575" s="6"/>
      <c r="C575" s="6"/>
      <c r="D575" s="6"/>
    </row>
    <row r="576" spans="1:4" ht="12.75">
      <c r="A576" s="6"/>
      <c r="B576" s="6"/>
      <c r="C576" s="6"/>
      <c r="D576" s="6"/>
    </row>
    <row r="577" spans="1:4" ht="12.75">
      <c r="A577" s="6"/>
      <c r="B577" s="6"/>
      <c r="C577" s="6"/>
      <c r="D577" s="6"/>
    </row>
    <row r="578" spans="1:4" ht="12.75">
      <c r="A578" s="6"/>
      <c r="B578" s="6"/>
      <c r="C578" s="6"/>
      <c r="D578" s="6"/>
    </row>
    <row r="579" spans="1:4" ht="12.75">
      <c r="A579" s="6"/>
      <c r="B579" s="6"/>
      <c r="C579" s="6"/>
      <c r="D579" s="6"/>
    </row>
    <row r="580" spans="1:4" ht="12.75">
      <c r="A580" s="6"/>
      <c r="B580" s="6"/>
      <c r="C580" s="6"/>
      <c r="D580" s="6"/>
    </row>
    <row r="581" spans="1:4" ht="12.75">
      <c r="A581" s="6"/>
      <c r="B581" s="6"/>
      <c r="C581" s="6"/>
      <c r="D581" s="6"/>
    </row>
    <row r="582" spans="1:4" ht="12.75">
      <c r="A582" s="6"/>
      <c r="B582" s="6"/>
      <c r="C582" s="6"/>
      <c r="D582" s="6"/>
    </row>
    <row r="583" spans="1:4" ht="12.75">
      <c r="A583" s="6"/>
      <c r="B583" s="6"/>
      <c r="C583" s="6"/>
      <c r="D583" s="6"/>
    </row>
    <row r="584" spans="1:4" ht="12.75">
      <c r="A584" s="6"/>
      <c r="B584" s="6"/>
      <c r="C584" s="6"/>
      <c r="D584" s="6"/>
    </row>
    <row r="585" spans="1:4" ht="12.75">
      <c r="A585" s="6"/>
      <c r="B585" s="6"/>
      <c r="C585" s="6"/>
      <c r="D585" s="6"/>
    </row>
    <row r="586" spans="1:4" ht="12.75">
      <c r="A586" s="6"/>
      <c r="B586" s="6"/>
      <c r="C586" s="6"/>
      <c r="D586" s="6"/>
    </row>
    <row r="587" spans="1:4" ht="12.75">
      <c r="A587" s="6"/>
      <c r="B587" s="6"/>
      <c r="C587" s="6"/>
      <c r="D587" s="6"/>
    </row>
    <row r="588" spans="1:4" ht="12.75">
      <c r="A588" s="6"/>
      <c r="B588" s="6"/>
      <c r="C588" s="6"/>
      <c r="D588" s="6"/>
    </row>
    <row r="589" spans="1:4" ht="12.75">
      <c r="A589" s="6"/>
      <c r="B589" s="6"/>
      <c r="C589" s="6"/>
      <c r="D589" s="6"/>
    </row>
    <row r="590" spans="1:4" ht="12.75">
      <c r="A590" s="6"/>
      <c r="B590" s="6"/>
      <c r="C590" s="6"/>
      <c r="D590" s="6"/>
    </row>
    <row r="591" spans="1:4" ht="12.75">
      <c r="A591" s="6"/>
      <c r="B591" s="6"/>
      <c r="C591" s="6"/>
      <c r="D591" s="6"/>
    </row>
    <row r="592" spans="1:4" ht="12.75">
      <c r="A592" s="6"/>
      <c r="B592" s="6"/>
      <c r="C592" s="6"/>
      <c r="D592" s="6"/>
    </row>
    <row r="593" spans="1:4" ht="12.75">
      <c r="A593" s="6"/>
      <c r="B593" s="6"/>
      <c r="C593" s="6"/>
      <c r="D593" s="6"/>
    </row>
    <row r="594" spans="1:4" ht="12.75">
      <c r="A594" s="6"/>
      <c r="B594" s="6"/>
      <c r="C594" s="6"/>
      <c r="D594" s="6"/>
    </row>
    <row r="595" spans="1:4" ht="12.75">
      <c r="A595" s="6"/>
      <c r="B595" s="6"/>
      <c r="C595" s="6"/>
      <c r="D595" s="6"/>
    </row>
    <row r="596" spans="1:4" ht="12.75">
      <c r="A596" s="6"/>
      <c r="B596" s="6"/>
      <c r="C596" s="6"/>
      <c r="D596" s="6"/>
    </row>
    <row r="597" spans="1:4" ht="12.75">
      <c r="A597" s="6"/>
      <c r="B597" s="6"/>
      <c r="C597" s="6"/>
      <c r="D597" s="6"/>
    </row>
    <row r="598" spans="1:4" ht="12.75">
      <c r="A598" s="6"/>
      <c r="B598" s="6"/>
      <c r="C598" s="6"/>
      <c r="D598" s="6"/>
    </row>
    <row r="599" spans="1:4" ht="12.75">
      <c r="A599" s="6"/>
      <c r="B599" s="6"/>
      <c r="C599" s="6"/>
      <c r="D599" s="6"/>
    </row>
    <row r="600" spans="1:4" ht="12.75">
      <c r="A600" s="6"/>
      <c r="B600" s="6"/>
      <c r="C600" s="6"/>
      <c r="D600" s="6"/>
    </row>
    <row r="601" spans="1:4" ht="12.75">
      <c r="A601" s="6"/>
      <c r="B601" s="6"/>
      <c r="C601" s="6"/>
      <c r="D601" s="6"/>
    </row>
    <row r="602" spans="1:4" ht="12.75">
      <c r="A602" s="6"/>
      <c r="B602" s="6"/>
      <c r="C602" s="6"/>
      <c r="D602" s="6"/>
    </row>
    <row r="603" spans="1:4" ht="12.75">
      <c r="A603" s="6"/>
      <c r="B603" s="6"/>
      <c r="C603" s="6"/>
      <c r="D603" s="6"/>
    </row>
    <row r="604" spans="1:4" ht="12.75">
      <c r="A604" s="6"/>
      <c r="B604" s="6"/>
      <c r="C604" s="6"/>
      <c r="D604" s="6"/>
    </row>
    <row r="605" spans="1:4" ht="12.75">
      <c r="A605" s="6"/>
      <c r="B605" s="6"/>
      <c r="C605" s="6"/>
      <c r="D605" s="6"/>
    </row>
    <row r="606" spans="1:4" ht="12.75">
      <c r="A606" s="6"/>
      <c r="B606" s="6"/>
      <c r="C606" s="6"/>
      <c r="D606" s="6"/>
    </row>
    <row r="607" spans="1:4" ht="12.75">
      <c r="A607" s="6"/>
      <c r="B607" s="6"/>
      <c r="C607" s="6"/>
      <c r="D607" s="6"/>
    </row>
    <row r="608" spans="1:4" ht="12.75">
      <c r="A608" s="6"/>
      <c r="B608" s="6"/>
      <c r="C608" s="6"/>
      <c r="D608" s="6"/>
    </row>
    <row r="609" spans="1:4" ht="12.75">
      <c r="A609" s="6"/>
      <c r="B609" s="6"/>
      <c r="C609" s="6"/>
      <c r="D609" s="6"/>
    </row>
    <row r="610" spans="1:4" ht="12.75">
      <c r="A610" s="6"/>
      <c r="B610" s="6"/>
      <c r="C610" s="6"/>
      <c r="D610" s="6"/>
    </row>
    <row r="611" spans="1:4" ht="12.75">
      <c r="A611" s="6"/>
      <c r="B611" s="6"/>
      <c r="C611" s="6"/>
      <c r="D611" s="6"/>
    </row>
    <row r="612" spans="1:4" ht="12.75">
      <c r="A612" s="6"/>
      <c r="B612" s="6"/>
      <c r="C612" s="6"/>
      <c r="D612" s="6"/>
    </row>
    <row r="613" spans="1:4" ht="12.75">
      <c r="A613" s="6"/>
      <c r="B613" s="6"/>
      <c r="C613" s="6"/>
      <c r="D613" s="6"/>
    </row>
    <row r="614" spans="1:4" ht="12.75">
      <c r="A614" s="6"/>
      <c r="B614" s="6"/>
      <c r="C614" s="6"/>
      <c r="D614" s="6"/>
    </row>
    <row r="615" spans="1:4" ht="12.75">
      <c r="A615" s="6"/>
      <c r="B615" s="6"/>
      <c r="C615" s="6"/>
      <c r="D615" s="6"/>
    </row>
    <row r="616" spans="1:4" ht="12.75">
      <c r="A616" s="6"/>
      <c r="B616" s="6"/>
      <c r="C616" s="6"/>
      <c r="D616" s="6"/>
    </row>
    <row r="617" spans="1:4" ht="12.75">
      <c r="A617" s="6"/>
      <c r="B617" s="6"/>
      <c r="C617" s="6"/>
      <c r="D617" s="6"/>
    </row>
    <row r="618" spans="1:4" ht="12.75">
      <c r="A618" s="6"/>
      <c r="B618" s="6"/>
      <c r="C618" s="6"/>
      <c r="D618" s="6"/>
    </row>
    <row r="619" spans="1:4" ht="12.75">
      <c r="A619" s="6"/>
      <c r="B619" s="6"/>
      <c r="C619" s="6"/>
      <c r="D619" s="6"/>
    </row>
    <row r="620" spans="1:4" ht="12.75">
      <c r="A620" s="6"/>
      <c r="B620" s="6"/>
      <c r="C620" s="6"/>
      <c r="D620" s="6"/>
    </row>
    <row r="621" spans="1:4" ht="12.75">
      <c r="A621" s="6"/>
      <c r="B621" s="6"/>
      <c r="C621" s="6"/>
      <c r="D621" s="6"/>
    </row>
    <row r="622" spans="1:4" ht="12.75">
      <c r="A622" s="6"/>
      <c r="B622" s="6"/>
      <c r="C622" s="6"/>
      <c r="D622" s="6"/>
    </row>
    <row r="623" spans="1:4" ht="12.75">
      <c r="A623" s="6"/>
      <c r="B623" s="6"/>
      <c r="C623" s="6"/>
      <c r="D623" s="6"/>
    </row>
    <row r="624" spans="1:4" ht="12.75">
      <c r="A624" s="6"/>
      <c r="B624" s="6"/>
      <c r="C624" s="6"/>
      <c r="D624" s="6"/>
    </row>
    <row r="625" spans="1:4" ht="12.75">
      <c r="A625" s="6"/>
      <c r="B625" s="6"/>
      <c r="C625" s="6"/>
      <c r="D625" s="6"/>
    </row>
    <row r="626" spans="1:4" ht="12.75">
      <c r="A626" s="6"/>
      <c r="B626" s="6"/>
      <c r="C626" s="6"/>
      <c r="D626" s="6"/>
    </row>
    <row r="627" spans="1:4" ht="12.75">
      <c r="A627" s="6"/>
      <c r="B627" s="6"/>
      <c r="C627" s="6"/>
      <c r="D627" s="6"/>
    </row>
    <row r="628" spans="1:4" ht="12.75">
      <c r="A628" s="6"/>
      <c r="B628" s="6"/>
      <c r="C628" s="6"/>
      <c r="D628" s="6"/>
    </row>
    <row r="629" spans="1:4" ht="12.75">
      <c r="A629" s="6"/>
      <c r="B629" s="6"/>
      <c r="C629" s="6"/>
      <c r="D629" s="6"/>
    </row>
    <row r="630" spans="1:4" ht="12.75">
      <c r="A630" s="6"/>
      <c r="B630" s="6"/>
      <c r="C630" s="6"/>
      <c r="D630" s="6"/>
    </row>
    <row r="631" spans="1:4" ht="12.75">
      <c r="A631" s="6"/>
      <c r="B631" s="6"/>
      <c r="C631" s="6"/>
      <c r="D631" s="6"/>
    </row>
    <row r="632" spans="1:4" ht="12.75">
      <c r="A632" s="6"/>
      <c r="B632" s="6"/>
      <c r="C632" s="6"/>
      <c r="D632" s="6"/>
    </row>
    <row r="633" spans="1:4" ht="12.75">
      <c r="A633" s="6"/>
      <c r="B633" s="6"/>
      <c r="C633" s="6"/>
      <c r="D633" s="6"/>
    </row>
    <row r="634" spans="1:4" ht="12.75">
      <c r="A634" s="6"/>
      <c r="B634" s="6"/>
      <c r="C634" s="6"/>
      <c r="D634" s="6"/>
    </row>
    <row r="635" spans="1:4" ht="12.75">
      <c r="A635" s="6"/>
      <c r="B635" s="6"/>
      <c r="C635" s="6"/>
      <c r="D635" s="6"/>
    </row>
    <row r="636" spans="1:4" ht="12.75">
      <c r="A636" s="6"/>
      <c r="B636" s="6"/>
      <c r="C636" s="6"/>
      <c r="D636" s="6"/>
    </row>
    <row r="637" spans="1:4" ht="12.75">
      <c r="A637" s="6"/>
      <c r="B637" s="6"/>
      <c r="C637" s="6"/>
      <c r="D637" s="6"/>
    </row>
    <row r="638" spans="1:4" ht="12.75">
      <c r="A638" s="6"/>
      <c r="B638" s="6"/>
      <c r="C638" s="6"/>
      <c r="D638" s="6"/>
    </row>
    <row r="639" spans="1:4" ht="12.75">
      <c r="A639" s="6"/>
      <c r="B639" s="6"/>
      <c r="C639" s="6"/>
      <c r="D639" s="6"/>
    </row>
    <row r="640" spans="1:4" ht="12.75">
      <c r="A640" s="6"/>
      <c r="B640" s="6"/>
      <c r="C640" s="6"/>
      <c r="D640" s="6"/>
    </row>
    <row r="641" spans="1:4" ht="12.75">
      <c r="A641" s="6"/>
      <c r="B641" s="6"/>
      <c r="C641" s="6"/>
      <c r="D641" s="6"/>
    </row>
    <row r="642" spans="1:4" ht="12.75">
      <c r="A642" s="6"/>
      <c r="B642" s="6"/>
      <c r="C642" s="6"/>
      <c r="D642" s="6"/>
    </row>
    <row r="643" spans="1:4" ht="12.75">
      <c r="A643" s="6"/>
      <c r="B643" s="6"/>
      <c r="C643" s="6"/>
      <c r="D643" s="6"/>
    </row>
    <row r="644" spans="1:4" ht="12.75">
      <c r="A644" s="6"/>
      <c r="B644" s="6"/>
      <c r="C644" s="6"/>
      <c r="D644" s="6"/>
    </row>
    <row r="645" spans="1:4" ht="12.75">
      <c r="A645" s="6"/>
      <c r="B645" s="6"/>
      <c r="C645" s="6"/>
      <c r="D645" s="6"/>
    </row>
    <row r="646" spans="1:4" ht="12.75">
      <c r="A646" s="6"/>
      <c r="B646" s="6"/>
      <c r="C646" s="6"/>
      <c r="D646" s="6"/>
    </row>
    <row r="647" spans="1:4" ht="12.75">
      <c r="A647" s="6"/>
      <c r="B647" s="6"/>
      <c r="C647" s="6"/>
      <c r="D647" s="6"/>
    </row>
    <row r="648" spans="1:4" ht="12.75">
      <c r="A648" s="6"/>
      <c r="B648" s="6"/>
      <c r="C648" s="6"/>
      <c r="D648" s="6"/>
    </row>
    <row r="649" spans="1:4" ht="12.75">
      <c r="A649" s="6"/>
      <c r="B649" s="6"/>
      <c r="C649" s="6"/>
      <c r="D649" s="6"/>
    </row>
    <row r="650" spans="1:4" ht="12.75">
      <c r="A650" s="6"/>
      <c r="B650" s="6"/>
      <c r="C650" s="6"/>
      <c r="D650" s="6"/>
    </row>
    <row r="651" spans="1:4" ht="12.75">
      <c r="A651" s="6"/>
      <c r="B651" s="6"/>
      <c r="C651" s="6"/>
      <c r="D651" s="6"/>
    </row>
    <row r="652" spans="1:4" ht="12.75">
      <c r="A652" s="6"/>
      <c r="B652" s="6"/>
      <c r="C652" s="6"/>
      <c r="D652" s="6"/>
    </row>
    <row r="653" spans="1:4" ht="12.75">
      <c r="A653" s="6"/>
      <c r="B653" s="6"/>
      <c r="C653" s="6"/>
      <c r="D653" s="6"/>
    </row>
    <row r="654" spans="1:4" ht="12.75">
      <c r="A654" s="6"/>
      <c r="B654" s="6"/>
      <c r="C654" s="6"/>
      <c r="D654" s="6"/>
    </row>
    <row r="655" spans="1:4" ht="12.75">
      <c r="A655" s="6"/>
      <c r="B655" s="6"/>
      <c r="C655" s="6"/>
      <c r="D655" s="6"/>
    </row>
    <row r="656" spans="1:4" ht="12.75">
      <c r="A656" s="6"/>
      <c r="B656" s="6"/>
      <c r="C656" s="6"/>
      <c r="D656" s="6"/>
    </row>
    <row r="657" spans="1:4" ht="12.75">
      <c r="A657" s="6"/>
      <c r="B657" s="6"/>
      <c r="C657" s="6"/>
      <c r="D657" s="6"/>
    </row>
    <row r="658" spans="1:4" ht="12.75">
      <c r="A658" s="6"/>
      <c r="B658" s="6"/>
      <c r="C658" s="6"/>
      <c r="D658" s="6"/>
    </row>
    <row r="659" spans="1:4" ht="12.75">
      <c r="A659" s="6"/>
      <c r="B659" s="6"/>
      <c r="C659" s="6"/>
      <c r="D659" s="6"/>
    </row>
    <row r="660" spans="1:4" ht="12.75">
      <c r="A660" s="6"/>
      <c r="B660" s="6"/>
      <c r="C660" s="6"/>
      <c r="D660" s="6"/>
    </row>
    <row r="661" spans="1:4" ht="12.75">
      <c r="A661" s="6"/>
      <c r="B661" s="6"/>
      <c r="C661" s="6"/>
      <c r="D661" s="6"/>
    </row>
    <row r="662" spans="1:4" ht="12.75">
      <c r="A662" s="6"/>
      <c r="B662" s="6"/>
      <c r="C662" s="6"/>
      <c r="D662" s="6"/>
    </row>
    <row r="663" spans="1:4" ht="12.75">
      <c r="A663" s="6"/>
      <c r="B663" s="6"/>
      <c r="C663" s="6"/>
      <c r="D663" s="6"/>
    </row>
    <row r="664" spans="1:4" ht="12.75">
      <c r="A664" s="6"/>
      <c r="B664" s="6"/>
      <c r="C664" s="6"/>
      <c r="D664" s="6"/>
    </row>
    <row r="665" spans="1:4" ht="12.75">
      <c r="A665" s="6"/>
      <c r="B665" s="6"/>
      <c r="C665" s="6"/>
      <c r="D665" s="6"/>
    </row>
    <row r="666" spans="1:4" ht="12.75">
      <c r="A666" s="6"/>
      <c r="B666" s="6"/>
      <c r="C666" s="6"/>
      <c r="D666" s="6"/>
    </row>
    <row r="667" spans="1:4" ht="12.75">
      <c r="A667" s="6"/>
      <c r="B667" s="6"/>
      <c r="C667" s="6"/>
      <c r="D667" s="6"/>
    </row>
    <row r="668" spans="1:4" ht="12.75">
      <c r="A668" s="6"/>
      <c r="B668" s="6"/>
      <c r="C668" s="6"/>
      <c r="D668" s="6"/>
    </row>
    <row r="669" spans="1:4" ht="12.75">
      <c r="A669" s="6"/>
      <c r="B669" s="6"/>
      <c r="C669" s="6"/>
      <c r="D669" s="6"/>
    </row>
    <row r="670" spans="1:4" ht="12.75">
      <c r="A670" s="6"/>
      <c r="B670" s="6"/>
      <c r="C670" s="6"/>
      <c r="D670" s="6"/>
    </row>
    <row r="671" spans="1:4" ht="12.75">
      <c r="A671" s="6"/>
      <c r="B671" s="6"/>
      <c r="C671" s="6"/>
      <c r="D671" s="6"/>
    </row>
    <row r="672" spans="1:4" ht="12.75">
      <c r="A672" s="6"/>
      <c r="B672" s="6"/>
      <c r="C672" s="6"/>
      <c r="D672" s="6"/>
    </row>
    <row r="673" spans="1:4" ht="12.75">
      <c r="A673" s="6"/>
      <c r="B673" s="6"/>
      <c r="C673" s="6"/>
      <c r="D673" s="6"/>
    </row>
    <row r="674" spans="1:4" ht="12.75">
      <c r="A674" s="6"/>
      <c r="B674" s="6"/>
      <c r="C674" s="6"/>
      <c r="D674" s="6"/>
    </row>
    <row r="675" spans="1:4" ht="12.75">
      <c r="A675" s="6"/>
      <c r="B675" s="6"/>
      <c r="C675" s="6"/>
      <c r="D675" s="6"/>
    </row>
    <row r="676" spans="1:4" ht="12.75">
      <c r="A676" s="6"/>
      <c r="B676" s="6"/>
      <c r="C676" s="6"/>
      <c r="D676" s="6"/>
    </row>
    <row r="677" spans="1:4" ht="12.75">
      <c r="A677" s="6"/>
      <c r="B677" s="6"/>
      <c r="C677" s="6"/>
      <c r="D677" s="6"/>
    </row>
    <row r="678" spans="1:4" ht="12.75">
      <c r="A678" s="6"/>
      <c r="B678" s="6"/>
      <c r="C678" s="6"/>
      <c r="D678" s="6"/>
    </row>
    <row r="679" spans="1:4" ht="12.75">
      <c r="A679" s="6"/>
      <c r="B679" s="6"/>
      <c r="C679" s="6"/>
      <c r="D679" s="6"/>
    </row>
    <row r="680" spans="1:4" ht="12.75">
      <c r="A680" s="6"/>
      <c r="B680" s="6"/>
      <c r="C680" s="6"/>
      <c r="D680" s="6"/>
    </row>
    <row r="681" spans="1:4" ht="12.75">
      <c r="A681" s="6"/>
      <c r="B681" s="6"/>
      <c r="C681" s="6"/>
      <c r="D681" s="6"/>
    </row>
    <row r="682" spans="1:4" ht="12.75">
      <c r="A682" s="6"/>
      <c r="B682" s="6"/>
      <c r="C682" s="6"/>
      <c r="D682" s="6"/>
    </row>
    <row r="683" spans="1:4" ht="12.75">
      <c r="A683" s="6"/>
      <c r="B683" s="6"/>
      <c r="C683" s="6"/>
      <c r="D683" s="6"/>
    </row>
    <row r="684" spans="1:4" ht="12.75">
      <c r="A684" s="6"/>
      <c r="B684" s="6"/>
      <c r="C684" s="6"/>
      <c r="D684" s="6"/>
    </row>
    <row r="685" spans="1:4" ht="12.75">
      <c r="A685" s="6"/>
      <c r="B685" s="6"/>
      <c r="C685" s="6"/>
      <c r="D685" s="6"/>
    </row>
    <row r="686" spans="1:4" ht="12.75">
      <c r="A686" s="6"/>
      <c r="B686" s="6"/>
      <c r="C686" s="6"/>
      <c r="D686" s="6"/>
    </row>
    <row r="687" spans="1:4" ht="12.75">
      <c r="A687" s="6"/>
      <c r="B687" s="6"/>
      <c r="C687" s="6"/>
      <c r="D687" s="6"/>
    </row>
    <row r="688" spans="1:4" ht="12.75">
      <c r="A688" s="6"/>
      <c r="B688" s="6"/>
      <c r="C688" s="6"/>
      <c r="D688" s="6"/>
    </row>
    <row r="689" spans="1:4" ht="12.75">
      <c r="A689" s="6"/>
      <c r="B689" s="6"/>
      <c r="C689" s="6"/>
      <c r="D689" s="6"/>
    </row>
    <row r="690" spans="1:4" ht="12.75">
      <c r="A690" s="6"/>
      <c r="B690" s="6"/>
      <c r="C690" s="6"/>
      <c r="D690" s="6"/>
    </row>
    <row r="691" spans="1:4" ht="12.75">
      <c r="A691" s="6"/>
      <c r="B691" s="6"/>
      <c r="C691" s="6"/>
      <c r="D691" s="6"/>
    </row>
    <row r="692" spans="1:4" ht="12.75">
      <c r="A692" s="6"/>
      <c r="B692" s="6"/>
      <c r="C692" s="6"/>
      <c r="D692" s="6"/>
    </row>
    <row r="693" spans="1:4" ht="12.75">
      <c r="A693" s="6"/>
      <c r="B693" s="6"/>
      <c r="C693" s="6"/>
      <c r="D693" s="6"/>
    </row>
    <row r="694" spans="1:4" ht="12.75">
      <c r="A694" s="6"/>
      <c r="B694" s="6"/>
      <c r="C694" s="6"/>
      <c r="D694" s="6"/>
    </row>
    <row r="695" spans="1:4" ht="12.75">
      <c r="A695" s="6"/>
      <c r="B695" s="6"/>
      <c r="C695" s="6"/>
      <c r="D695" s="6"/>
    </row>
    <row r="696" spans="1:4" ht="12.75">
      <c r="A696" s="6"/>
      <c r="B696" s="6"/>
      <c r="C696" s="6"/>
      <c r="D696" s="6"/>
    </row>
    <row r="697" spans="1:4" ht="12.75">
      <c r="A697" s="6"/>
      <c r="B697" s="6"/>
      <c r="C697" s="6"/>
      <c r="D697" s="6"/>
    </row>
    <row r="698" spans="1:4" ht="12.75">
      <c r="A698" s="6"/>
      <c r="B698" s="6"/>
      <c r="C698" s="6"/>
      <c r="D698" s="6"/>
    </row>
    <row r="699" spans="1:4" ht="12.75">
      <c r="A699" s="6"/>
      <c r="B699" s="6"/>
      <c r="C699" s="6"/>
      <c r="D699" s="6"/>
    </row>
    <row r="700" spans="1:4" ht="12.75">
      <c r="A700" s="6"/>
      <c r="B700" s="6"/>
      <c r="C700" s="6"/>
      <c r="D700" s="6"/>
    </row>
    <row r="701" spans="1:4" ht="12.75">
      <c r="A701" s="6"/>
      <c r="B701" s="6"/>
      <c r="C701" s="6"/>
      <c r="D701" s="6"/>
    </row>
    <row r="702" spans="1:4" ht="12.75">
      <c r="A702" s="6"/>
      <c r="B702" s="6"/>
      <c r="C702" s="6"/>
      <c r="D702" s="6"/>
    </row>
    <row r="703" spans="1:4" ht="12.75">
      <c r="A703" s="6"/>
      <c r="B703" s="6"/>
      <c r="C703" s="6"/>
      <c r="D703" s="6"/>
    </row>
    <row r="704" spans="1:4" ht="12.75">
      <c r="A704" s="6"/>
      <c r="B704" s="6"/>
      <c r="C704" s="6"/>
      <c r="D704" s="6"/>
    </row>
    <row r="705" spans="1:4" ht="12.75">
      <c r="A705" s="6"/>
      <c r="B705" s="6"/>
      <c r="C705" s="6"/>
      <c r="D705" s="6"/>
    </row>
    <row r="706" spans="1:4" ht="12.75">
      <c r="A706" s="6"/>
      <c r="B706" s="6"/>
      <c r="C706" s="6"/>
      <c r="D706" s="6"/>
    </row>
    <row r="707" spans="1:4" ht="12.75">
      <c r="A707" s="6"/>
      <c r="B707" s="6"/>
      <c r="C707" s="6"/>
      <c r="D707" s="6"/>
    </row>
    <row r="708" spans="1:4" ht="12.75">
      <c r="A708" s="6"/>
      <c r="B708" s="6"/>
      <c r="C708" s="6"/>
      <c r="D708" s="6"/>
    </row>
    <row r="709" spans="1:4" ht="12.75">
      <c r="A709" s="6"/>
      <c r="B709" s="6"/>
      <c r="C709" s="6"/>
      <c r="D709" s="6"/>
    </row>
    <row r="710" spans="1:4" ht="12.75">
      <c r="A710" s="6"/>
      <c r="B710" s="6"/>
      <c r="C710" s="6"/>
      <c r="D710" s="6"/>
    </row>
    <row r="711" spans="1:4" ht="12.75">
      <c r="A711" s="6"/>
      <c r="B711" s="6"/>
      <c r="C711" s="6"/>
      <c r="D711" s="6"/>
    </row>
    <row r="712" spans="1:4" ht="12.75">
      <c r="A712" s="6"/>
      <c r="B712" s="6"/>
      <c r="C712" s="6"/>
      <c r="D712" s="6"/>
    </row>
    <row r="713" spans="1:4" ht="12.75">
      <c r="A713" s="6"/>
      <c r="B713" s="6"/>
      <c r="C713" s="6"/>
      <c r="D713" s="6"/>
    </row>
    <row r="714" spans="1:4" ht="12.75">
      <c r="A714" s="6"/>
      <c r="B714" s="6"/>
      <c r="C714" s="6"/>
      <c r="D714" s="6"/>
    </row>
    <row r="715" spans="1:4" ht="12.75">
      <c r="A715" s="6"/>
      <c r="B715" s="6"/>
      <c r="C715" s="6"/>
      <c r="D715" s="6"/>
    </row>
    <row r="716" spans="1:4" ht="12.75">
      <c r="A716" s="6"/>
      <c r="B716" s="6"/>
      <c r="C716" s="6"/>
      <c r="D716" s="6"/>
    </row>
    <row r="717" spans="1:4" ht="12.75">
      <c r="A717" s="6"/>
      <c r="B717" s="6"/>
      <c r="C717" s="6"/>
      <c r="D717" s="6"/>
    </row>
    <row r="718" spans="1:4" ht="12.75">
      <c r="A718" s="6"/>
      <c r="B718" s="6"/>
      <c r="C718" s="6"/>
      <c r="D718" s="6"/>
    </row>
    <row r="719" spans="1:4" ht="12.75">
      <c r="A719" s="6"/>
      <c r="B719" s="6"/>
      <c r="C719" s="6"/>
      <c r="D719" s="6"/>
    </row>
    <row r="720" spans="1:4" ht="12.75">
      <c r="A720" s="6"/>
      <c r="B720" s="6"/>
      <c r="C720" s="6"/>
      <c r="D720" s="6"/>
    </row>
    <row r="721" spans="1:4" ht="12.75">
      <c r="A721" s="6"/>
      <c r="B721" s="6"/>
      <c r="C721" s="6"/>
      <c r="D721" s="6"/>
    </row>
    <row r="722" spans="1:4" ht="12.75">
      <c r="A722" s="6"/>
      <c r="B722" s="6"/>
      <c r="C722" s="6"/>
      <c r="D722" s="6"/>
    </row>
    <row r="723" spans="1:4" ht="12.75">
      <c r="A723" s="6"/>
      <c r="B723" s="6"/>
      <c r="C723" s="6"/>
      <c r="D723" s="6"/>
    </row>
    <row r="724" spans="1:4" ht="12.75">
      <c r="A724" s="6"/>
      <c r="B724" s="6"/>
      <c r="C724" s="6"/>
      <c r="D724" s="6"/>
    </row>
    <row r="725" spans="1:4" ht="12.75">
      <c r="A725" s="6"/>
      <c r="B725" s="6"/>
      <c r="C725" s="6"/>
      <c r="D725" s="6"/>
    </row>
    <row r="726" spans="1:4" ht="12.75">
      <c r="A726" s="6"/>
      <c r="B726" s="6"/>
      <c r="C726" s="6"/>
      <c r="D726" s="6"/>
    </row>
    <row r="727" spans="1:4" ht="12.75">
      <c r="A727" s="6"/>
      <c r="B727" s="6"/>
      <c r="C727" s="6"/>
      <c r="D727" s="6"/>
    </row>
    <row r="728" spans="1:4" ht="12.75">
      <c r="A728" s="6"/>
      <c r="B728" s="6"/>
      <c r="C728" s="6"/>
      <c r="D728" s="6"/>
    </row>
    <row r="729" spans="1:4" ht="12.75">
      <c r="A729" s="6"/>
      <c r="B729" s="6"/>
      <c r="C729" s="6"/>
      <c r="D729" s="6"/>
    </row>
    <row r="730" spans="1:4" ht="12.75">
      <c r="A730" s="6"/>
      <c r="B730" s="6"/>
      <c r="C730" s="6"/>
      <c r="D730" s="6"/>
    </row>
    <row r="731" spans="1:4" ht="12.75">
      <c r="A731" s="6"/>
      <c r="B731" s="6"/>
      <c r="C731" s="6"/>
      <c r="D731" s="6"/>
    </row>
    <row r="732" spans="1:4" ht="12.75">
      <c r="A732" s="6"/>
      <c r="B732" s="6"/>
      <c r="C732" s="6"/>
      <c r="D732" s="6"/>
    </row>
    <row r="733" spans="1:4" ht="12.75">
      <c r="A733" s="6"/>
      <c r="B733" s="6"/>
      <c r="C733" s="6"/>
      <c r="D733" s="6"/>
    </row>
    <row r="734" spans="1:4" ht="12.75">
      <c r="A734" s="6"/>
      <c r="B734" s="6"/>
      <c r="C734" s="6"/>
      <c r="D734" s="6"/>
    </row>
    <row r="735" spans="1:4" ht="12.75">
      <c r="A735" s="6"/>
      <c r="B735" s="6"/>
      <c r="C735" s="6"/>
      <c r="D735" s="6"/>
    </row>
    <row r="736" spans="1:4" ht="12.75">
      <c r="A736" s="6"/>
      <c r="B736" s="6"/>
      <c r="C736" s="6"/>
      <c r="D736" s="6"/>
    </row>
    <row r="737" spans="1:4" ht="12.75">
      <c r="A737" s="6"/>
      <c r="B737" s="6"/>
      <c r="C737" s="6"/>
      <c r="D737" s="6"/>
    </row>
    <row r="738" spans="1:4" ht="12.75">
      <c r="A738" s="6"/>
      <c r="B738" s="6"/>
      <c r="C738" s="6"/>
      <c r="D738" s="6"/>
    </row>
    <row r="739" spans="1:4" ht="12.75">
      <c r="A739" s="6"/>
      <c r="B739" s="6"/>
      <c r="C739" s="6"/>
      <c r="D739" s="6"/>
    </row>
    <row r="740" spans="1:4" ht="12.75">
      <c r="A740" s="6"/>
      <c r="B740" s="6"/>
      <c r="C740" s="6"/>
      <c r="D740" s="6"/>
    </row>
    <row r="741" spans="1:4" ht="12.75">
      <c r="A741" s="6"/>
      <c r="B741" s="6"/>
      <c r="C741" s="6"/>
      <c r="D741" s="6"/>
    </row>
    <row r="742" spans="1:4" ht="12.75">
      <c r="A742" s="6"/>
      <c r="B742" s="6"/>
      <c r="C742" s="6"/>
      <c r="D742" s="6"/>
    </row>
    <row r="743" spans="1:4" ht="12.75">
      <c r="A743" s="6"/>
      <c r="B743" s="6"/>
      <c r="C743" s="6"/>
      <c r="D743" s="6"/>
    </row>
    <row r="744" spans="1:4" ht="12.75">
      <c r="A744" s="6"/>
      <c r="B744" s="6"/>
      <c r="C744" s="6"/>
      <c r="D744" s="6"/>
    </row>
    <row r="745" spans="1:4" ht="12.75">
      <c r="A745" s="6"/>
      <c r="B745" s="6"/>
      <c r="C745" s="6"/>
      <c r="D745" s="6"/>
    </row>
    <row r="746" spans="1:4" ht="12.75">
      <c r="A746" s="6"/>
      <c r="B746" s="6"/>
      <c r="C746" s="6"/>
      <c r="D746" s="6"/>
    </row>
    <row r="747" spans="1:4" ht="12.75">
      <c r="A747" s="6"/>
      <c r="B747" s="6"/>
      <c r="C747" s="6"/>
      <c r="D747" s="6"/>
    </row>
    <row r="748" spans="1:4" ht="12.75">
      <c r="A748" s="6"/>
      <c r="B748" s="6"/>
      <c r="C748" s="6"/>
      <c r="D748" s="6"/>
    </row>
    <row r="749" spans="1:4" ht="12.75">
      <c r="A749" s="6"/>
      <c r="B749" s="6"/>
      <c r="C749" s="6"/>
      <c r="D749" s="6"/>
    </row>
    <row r="750" spans="1:4" ht="12.75">
      <c r="A750" s="6"/>
      <c r="B750" s="6"/>
      <c r="C750" s="6"/>
      <c r="D750" s="6"/>
    </row>
    <row r="751" spans="1:4" ht="12.75">
      <c r="A751" s="6"/>
      <c r="B751" s="6"/>
      <c r="C751" s="6"/>
      <c r="D751" s="6"/>
    </row>
    <row r="752" spans="1:4" ht="12.75">
      <c r="A752" s="6"/>
      <c r="B752" s="6"/>
      <c r="C752" s="6"/>
      <c r="D752" s="6"/>
    </row>
    <row r="753" spans="1:4" ht="12.75">
      <c r="A753" s="6"/>
      <c r="B753" s="6"/>
      <c r="C753" s="6"/>
      <c r="D753" s="6"/>
    </row>
    <row r="754" spans="1:4" ht="12.75">
      <c r="A754" s="6"/>
      <c r="B754" s="6"/>
      <c r="C754" s="6"/>
      <c r="D754" s="6"/>
    </row>
    <row r="755" spans="1:4" ht="12.75">
      <c r="A755" s="6"/>
      <c r="B755" s="6"/>
      <c r="C755" s="6"/>
      <c r="D755" s="6"/>
    </row>
    <row r="756" spans="1:4" ht="12.75">
      <c r="A756" s="6"/>
      <c r="B756" s="6"/>
      <c r="C756" s="6"/>
      <c r="D756" s="6"/>
    </row>
    <row r="757" spans="1:4" ht="12.75">
      <c r="A757" s="6"/>
      <c r="B757" s="6"/>
      <c r="C757" s="6"/>
      <c r="D757" s="6"/>
    </row>
    <row r="758" spans="1:4" ht="12.75">
      <c r="A758" s="6"/>
      <c r="B758" s="6"/>
      <c r="C758" s="6"/>
      <c r="D758" s="6"/>
    </row>
    <row r="759" spans="1:4" ht="12.75">
      <c r="A759" s="6"/>
      <c r="B759" s="6"/>
      <c r="C759" s="6"/>
      <c r="D759" s="6"/>
    </row>
    <row r="760" spans="1:4" ht="12.75">
      <c r="A760" s="6"/>
      <c r="B760" s="6"/>
      <c r="C760" s="6"/>
      <c r="D760" s="6"/>
    </row>
    <row r="761" spans="1:4" ht="12.75">
      <c r="A761" s="6"/>
      <c r="B761" s="6"/>
      <c r="C761" s="6"/>
      <c r="D761" s="6"/>
    </row>
    <row r="762" spans="1:4" ht="12.75">
      <c r="A762" s="6"/>
      <c r="B762" s="6"/>
      <c r="C762" s="6"/>
      <c r="D762" s="6"/>
    </row>
    <row r="763" spans="1:4" ht="12.75">
      <c r="A763" s="6"/>
      <c r="B763" s="6"/>
      <c r="C763" s="6"/>
      <c r="D763" s="6"/>
    </row>
    <row r="764" spans="1:4" ht="12.75">
      <c r="A764" s="6"/>
      <c r="B764" s="6"/>
      <c r="C764" s="6"/>
      <c r="D764" s="6"/>
    </row>
    <row r="765" spans="1:4" ht="12.75">
      <c r="A765" s="6"/>
      <c r="B765" s="6"/>
      <c r="C765" s="6"/>
      <c r="D765" s="6"/>
    </row>
    <row r="766" spans="1:4" ht="12.75">
      <c r="A766" s="6"/>
      <c r="B766" s="6"/>
      <c r="C766" s="6"/>
      <c r="D766" s="6"/>
    </row>
    <row r="767" spans="1:4" ht="12.75">
      <c r="A767" s="6"/>
      <c r="B767" s="6"/>
      <c r="C767" s="6"/>
      <c r="D767" s="6"/>
    </row>
    <row r="768" spans="1:4" ht="12.75">
      <c r="A768" s="6"/>
      <c r="B768" s="6"/>
      <c r="C768" s="6"/>
      <c r="D768" s="6"/>
    </row>
    <row r="769" spans="1:4" ht="12.75">
      <c r="A769" s="6"/>
      <c r="B769" s="6"/>
      <c r="C769" s="6"/>
      <c r="D769" s="6"/>
    </row>
    <row r="770" spans="1:4" ht="12.75">
      <c r="A770" s="6"/>
      <c r="B770" s="6"/>
      <c r="C770" s="6"/>
      <c r="D770" s="6"/>
    </row>
    <row r="771" spans="1:4" ht="12.75">
      <c r="A771" s="6"/>
      <c r="B771" s="6"/>
      <c r="C771" s="6"/>
      <c r="D771" s="6"/>
    </row>
    <row r="772" spans="1:4" ht="12.75">
      <c r="A772" s="6"/>
      <c r="B772" s="6"/>
      <c r="C772" s="6"/>
      <c r="D772" s="6"/>
    </row>
    <row r="773" spans="1:4" ht="12.75">
      <c r="A773" s="6"/>
      <c r="B773" s="6"/>
      <c r="C773" s="6"/>
      <c r="D773" s="6"/>
    </row>
    <row r="774" spans="1:4" ht="12.75">
      <c r="A774" s="6"/>
      <c r="B774" s="6"/>
      <c r="C774" s="6"/>
      <c r="D774" s="6"/>
    </row>
    <row r="775" spans="1:4" ht="12.75">
      <c r="A775" s="6"/>
      <c r="B775" s="6"/>
      <c r="C775" s="6"/>
      <c r="D775" s="6"/>
    </row>
    <row r="776" spans="1:4" ht="12.75">
      <c r="A776" s="6"/>
      <c r="B776" s="6"/>
      <c r="C776" s="6"/>
      <c r="D776" s="6"/>
    </row>
    <row r="777" spans="1:4" ht="12.75">
      <c r="A777" s="6"/>
      <c r="B777" s="6"/>
      <c r="C777" s="6"/>
      <c r="D777" s="6"/>
    </row>
    <row r="778" spans="1:4" ht="12.75">
      <c r="A778" s="6"/>
      <c r="B778" s="6"/>
      <c r="C778" s="6"/>
      <c r="D778" s="6"/>
    </row>
    <row r="779" spans="1:4" ht="12.75">
      <c r="A779" s="6"/>
      <c r="B779" s="6"/>
      <c r="C779" s="6"/>
      <c r="D779" s="6"/>
    </row>
    <row r="780" spans="1:4" ht="12.75">
      <c r="A780" s="6"/>
      <c r="B780" s="6"/>
      <c r="C780" s="6"/>
      <c r="D780" s="6"/>
    </row>
    <row r="781" spans="1:4" ht="12.75">
      <c r="A781" s="6"/>
      <c r="B781" s="6"/>
      <c r="C781" s="6"/>
      <c r="D781" s="6"/>
    </row>
    <row r="782" spans="1:4" ht="12.75">
      <c r="A782" s="6"/>
      <c r="B782" s="6"/>
      <c r="C782" s="6"/>
      <c r="D782" s="6"/>
    </row>
    <row r="783" spans="1:4" ht="12.75">
      <c r="A783" s="6"/>
      <c r="B783" s="6"/>
      <c r="C783" s="6"/>
      <c r="D783" s="6"/>
    </row>
    <row r="784" spans="1:4" ht="12.75">
      <c r="A784" s="6"/>
      <c r="B784" s="6"/>
      <c r="C784" s="6"/>
      <c r="D784" s="6"/>
    </row>
    <row r="785" spans="1:4" ht="12.75">
      <c r="A785" s="6"/>
      <c r="B785" s="6"/>
      <c r="C785" s="6"/>
      <c r="D785" s="6"/>
    </row>
    <row r="786" spans="1:4" ht="12.75">
      <c r="A786" s="6"/>
      <c r="B786" s="6"/>
      <c r="C786" s="6"/>
      <c r="D786" s="6"/>
    </row>
    <row r="787" spans="1:4" ht="12.75">
      <c r="A787" s="6"/>
      <c r="B787" s="6"/>
      <c r="C787" s="6"/>
      <c r="D787" s="6"/>
    </row>
    <row r="788" spans="1:4" ht="12.75">
      <c r="A788" s="6"/>
      <c r="B788" s="6"/>
      <c r="C788" s="6"/>
      <c r="D788" s="6"/>
    </row>
    <row r="789" spans="1:4" ht="12.75">
      <c r="A789" s="6"/>
      <c r="B789" s="6"/>
      <c r="C789" s="6"/>
      <c r="D789" s="6"/>
    </row>
    <row r="790" spans="1:4" ht="12.75">
      <c r="A790" s="6"/>
      <c r="B790" s="6"/>
      <c r="C790" s="6"/>
      <c r="D790" s="6"/>
    </row>
    <row r="791" spans="1:4" ht="12.75">
      <c r="A791" s="6"/>
      <c r="B791" s="6"/>
      <c r="C791" s="6"/>
      <c r="D791" s="6"/>
    </row>
    <row r="792" spans="1:4" ht="12.75">
      <c r="A792" s="6"/>
      <c r="B792" s="6"/>
      <c r="C792" s="6"/>
      <c r="D792" s="6"/>
    </row>
    <row r="793" spans="1:4" ht="12.75">
      <c r="A793" s="6"/>
      <c r="B793" s="6"/>
      <c r="C793" s="6"/>
      <c r="D793" s="6"/>
    </row>
    <row r="794" spans="1:4" ht="12.75">
      <c r="A794" s="6"/>
      <c r="B794" s="6"/>
      <c r="C794" s="6"/>
      <c r="D794" s="6"/>
    </row>
    <row r="795" spans="1:4" ht="12.75">
      <c r="A795" s="6"/>
      <c r="B795" s="6"/>
      <c r="C795" s="6"/>
      <c r="D795" s="6"/>
    </row>
    <row r="796" spans="1:4" ht="12.75">
      <c r="A796" s="6"/>
      <c r="B796" s="6"/>
      <c r="C796" s="6"/>
      <c r="D796" s="6"/>
    </row>
    <row r="797" spans="1:4" ht="12.75">
      <c r="A797" s="6"/>
      <c r="B797" s="6"/>
      <c r="C797" s="6"/>
      <c r="D797" s="6"/>
    </row>
    <row r="798" spans="1:4" ht="12.75">
      <c r="A798" s="6"/>
      <c r="B798" s="6"/>
      <c r="C798" s="6"/>
      <c r="D798" s="6"/>
    </row>
    <row r="799" spans="1:4" ht="12.75">
      <c r="A799" s="6"/>
      <c r="B799" s="6"/>
      <c r="C799" s="6"/>
      <c r="D799" s="6"/>
    </row>
    <row r="800" spans="1:4" ht="12.75">
      <c r="A800" s="6"/>
      <c r="B800" s="6"/>
      <c r="C800" s="6"/>
      <c r="D800" s="6"/>
    </row>
    <row r="801" spans="1:4" ht="12.75">
      <c r="A801" s="6"/>
      <c r="B801" s="6"/>
      <c r="C801" s="6"/>
      <c r="D801" s="6"/>
    </row>
    <row r="802" spans="1:4" ht="12.75">
      <c r="A802" s="6"/>
      <c r="B802" s="6"/>
      <c r="C802" s="6"/>
      <c r="D802" s="6"/>
    </row>
    <row r="803" spans="1:4" ht="12.75">
      <c r="A803" s="6"/>
      <c r="B803" s="6"/>
      <c r="C803" s="6"/>
      <c r="D803" s="6"/>
    </row>
    <row r="804" spans="1:4" ht="12.75">
      <c r="A804" s="6"/>
      <c r="B804" s="6"/>
      <c r="C804" s="6"/>
      <c r="D804" s="6"/>
    </row>
    <row r="805" spans="1:4" ht="12.75">
      <c r="A805" s="6"/>
      <c r="B805" s="6"/>
      <c r="C805" s="6"/>
      <c r="D805" s="6"/>
    </row>
    <row r="806" spans="1:4" ht="12.75">
      <c r="A806" s="6"/>
      <c r="B806" s="6"/>
      <c r="C806" s="6"/>
      <c r="D806" s="6"/>
    </row>
    <row r="807" spans="1:4" ht="12.75">
      <c r="A807" s="6"/>
      <c r="B807" s="6"/>
      <c r="C807" s="6"/>
      <c r="D807" s="6"/>
    </row>
    <row r="808" spans="1:4" ht="12.75">
      <c r="A808" s="6"/>
      <c r="B808" s="6"/>
      <c r="C808" s="6"/>
      <c r="D808" s="6"/>
    </row>
    <row r="809" spans="1:4" ht="12.75">
      <c r="A809" s="6"/>
      <c r="B809" s="6"/>
      <c r="C809" s="6"/>
      <c r="D809" s="6"/>
    </row>
    <row r="810" spans="1:4" ht="12.75">
      <c r="A810" s="6"/>
      <c r="B810" s="6"/>
      <c r="C810" s="6"/>
      <c r="D810" s="6"/>
    </row>
    <row r="811" spans="1:4" ht="12.75">
      <c r="A811" s="6"/>
      <c r="B811" s="6"/>
      <c r="C811" s="6"/>
      <c r="D811" s="6"/>
    </row>
    <row r="812" spans="1:4" ht="12.75">
      <c r="A812" s="6"/>
      <c r="B812" s="6"/>
      <c r="C812" s="6"/>
      <c r="D812" s="6"/>
    </row>
    <row r="813" spans="1:4" ht="12.75">
      <c r="A813" s="6"/>
      <c r="B813" s="6"/>
      <c r="C813" s="6"/>
      <c r="D813" s="6"/>
    </row>
    <row r="814" spans="1:4" ht="12.75">
      <c r="A814" s="6"/>
      <c r="B814" s="6"/>
      <c r="C814" s="6"/>
      <c r="D814" s="6"/>
    </row>
    <row r="815" spans="1:4" ht="12.75">
      <c r="A815" s="6"/>
      <c r="B815" s="6"/>
      <c r="C815" s="6"/>
      <c r="D815" s="6"/>
    </row>
    <row r="816" spans="1:4" ht="12.75">
      <c r="A816" s="6"/>
      <c r="B816" s="6"/>
      <c r="C816" s="6"/>
      <c r="D816" s="6"/>
    </row>
    <row r="817" spans="1:4" ht="12.75">
      <c r="A817" s="6"/>
      <c r="B817" s="6"/>
      <c r="C817" s="6"/>
      <c r="D817" s="6"/>
    </row>
    <row r="818" spans="1:4" ht="12.75">
      <c r="A818" s="6"/>
      <c r="B818" s="6"/>
      <c r="C818" s="6"/>
      <c r="D818" s="6"/>
    </row>
    <row r="819" spans="1:4" ht="12.75">
      <c r="A819" s="6"/>
      <c r="B819" s="6"/>
      <c r="C819" s="6"/>
      <c r="D819" s="6"/>
    </row>
    <row r="820" spans="1:4" ht="12.75">
      <c r="A820" s="6"/>
      <c r="B820" s="6"/>
      <c r="C820" s="6"/>
      <c r="D820" s="6"/>
    </row>
    <row r="821" spans="1:4" ht="12.75">
      <c r="A821" s="6"/>
      <c r="B821" s="6"/>
      <c r="C821" s="6"/>
      <c r="D821" s="6"/>
    </row>
    <row r="822" spans="1:4" ht="12.75">
      <c r="A822" s="6"/>
      <c r="B822" s="6"/>
      <c r="C822" s="6"/>
      <c r="D822" s="6"/>
    </row>
    <row r="823" spans="1:4" ht="12.75">
      <c r="A823" s="6"/>
      <c r="B823" s="6"/>
      <c r="C823" s="6"/>
      <c r="D823" s="6"/>
    </row>
    <row r="824" spans="1:4" ht="12.75">
      <c r="A824" s="6"/>
      <c r="B824" s="6"/>
      <c r="C824" s="6"/>
      <c r="D824" s="6"/>
    </row>
    <row r="825" spans="1:4" ht="12.75">
      <c r="A825" s="6"/>
      <c r="B825" s="6"/>
      <c r="C825" s="6"/>
      <c r="D825" s="6"/>
    </row>
    <row r="826" spans="1:4" ht="12.75">
      <c r="A826" s="6"/>
      <c r="B826" s="6"/>
      <c r="C826" s="6"/>
      <c r="D826" s="6"/>
    </row>
    <row r="827" spans="1:4" ht="12.75">
      <c r="A827" s="6"/>
      <c r="B827" s="6"/>
      <c r="C827" s="6"/>
      <c r="D827" s="6"/>
    </row>
    <row r="828" spans="1:4" ht="12.75">
      <c r="A828" s="6"/>
      <c r="B828" s="6"/>
      <c r="C828" s="6"/>
      <c r="D828" s="6"/>
    </row>
    <row r="829" spans="1:4" ht="12.75">
      <c r="A829" s="6"/>
      <c r="B829" s="6"/>
      <c r="C829" s="6"/>
      <c r="D829" s="6"/>
    </row>
    <row r="830" spans="1:4" ht="12.75">
      <c r="A830" s="6"/>
      <c r="B830" s="6"/>
      <c r="C830" s="6"/>
      <c r="D830" s="6"/>
    </row>
    <row r="831" spans="1:4" ht="12.75">
      <c r="A831" s="6"/>
      <c r="B831" s="6"/>
      <c r="C831" s="6"/>
      <c r="D831" s="6"/>
    </row>
    <row r="832" spans="1:4" ht="12.75">
      <c r="A832" s="6"/>
      <c r="B832" s="6"/>
      <c r="C832" s="6"/>
      <c r="D832" s="6"/>
    </row>
    <row r="833" spans="1:4" ht="12.75">
      <c r="A833" s="6"/>
      <c r="B833" s="6"/>
      <c r="C833" s="6"/>
      <c r="D833" s="6"/>
    </row>
    <row r="834" spans="1:4" ht="12.75">
      <c r="A834" s="6"/>
      <c r="B834" s="6"/>
      <c r="C834" s="6"/>
      <c r="D834" s="6"/>
    </row>
    <row r="835" spans="1:4" ht="12.75">
      <c r="A835" s="6"/>
      <c r="B835" s="6"/>
      <c r="C835" s="6"/>
      <c r="D835" s="6"/>
    </row>
    <row r="836" spans="1:4" ht="12.75">
      <c r="A836" s="6"/>
      <c r="B836" s="6"/>
      <c r="C836" s="6"/>
      <c r="D836" s="6"/>
    </row>
    <row r="837" spans="1:4" ht="12.75">
      <c r="A837" s="6"/>
      <c r="B837" s="6"/>
      <c r="C837" s="6"/>
      <c r="D837" s="6"/>
    </row>
    <row r="838" spans="1:4" ht="12.75">
      <c r="A838" s="6"/>
      <c r="B838" s="6"/>
      <c r="C838" s="6"/>
      <c r="D838" s="6"/>
    </row>
    <row r="839" spans="1:4" ht="12.75">
      <c r="A839" s="6"/>
      <c r="B839" s="6"/>
      <c r="C839" s="6"/>
      <c r="D839" s="6"/>
    </row>
    <row r="840" spans="1:4" ht="12.75">
      <c r="A840" s="6"/>
      <c r="B840" s="6"/>
      <c r="C840" s="6"/>
      <c r="D840" s="6"/>
    </row>
    <row r="841" spans="1:4" ht="12.75">
      <c r="A841" s="6"/>
      <c r="B841" s="6"/>
      <c r="C841" s="6"/>
      <c r="D841" s="6"/>
    </row>
    <row r="842" spans="1:4" ht="12.75">
      <c r="A842" s="6"/>
      <c r="B842" s="6"/>
      <c r="C842" s="6"/>
      <c r="D842" s="6"/>
    </row>
    <row r="843" spans="1:4" ht="12.75">
      <c r="A843" s="6"/>
      <c r="B843" s="6"/>
      <c r="C843" s="6"/>
      <c r="D843" s="6"/>
    </row>
    <row r="844" spans="1:4" ht="12.75">
      <c r="A844" s="6"/>
      <c r="B844" s="6"/>
      <c r="C844" s="6"/>
      <c r="D844" s="6"/>
    </row>
    <row r="845" spans="1:4" ht="12.75">
      <c r="A845" s="6"/>
      <c r="B845" s="6"/>
      <c r="C845" s="6"/>
      <c r="D845" s="6"/>
    </row>
    <row r="846" spans="1:4" ht="12.75">
      <c r="A846" s="6"/>
      <c r="B846" s="6"/>
      <c r="C846" s="6"/>
      <c r="D846" s="6"/>
    </row>
    <row r="847" spans="1:4" ht="12.75">
      <c r="A847" s="6"/>
      <c r="B847" s="6"/>
      <c r="C847" s="6"/>
      <c r="D847" s="6"/>
    </row>
    <row r="848" spans="1:4" ht="12.75">
      <c r="A848" s="6"/>
      <c r="B848" s="6"/>
      <c r="C848" s="6"/>
      <c r="D848" s="6"/>
    </row>
    <row r="849" spans="1:4" ht="12.75">
      <c r="A849" s="6"/>
      <c r="B849" s="6"/>
      <c r="C849" s="6"/>
      <c r="D849" s="6"/>
    </row>
    <row r="850" spans="1:4" ht="12.75">
      <c r="A850" s="6"/>
      <c r="B850" s="6"/>
      <c r="C850" s="6"/>
      <c r="D850" s="6"/>
    </row>
    <row r="851" spans="1:4" ht="12.75">
      <c r="A851" s="6"/>
      <c r="B851" s="6"/>
      <c r="C851" s="6"/>
      <c r="D851" s="6"/>
    </row>
    <row r="852" spans="1:4" ht="12.75">
      <c r="A852" s="6"/>
      <c r="B852" s="6"/>
      <c r="C852" s="6"/>
      <c r="D852" s="6"/>
    </row>
    <row r="853" spans="1:4" ht="12.75">
      <c r="A853" s="6"/>
      <c r="B853" s="6"/>
      <c r="C853" s="6"/>
      <c r="D853" s="6"/>
    </row>
    <row r="854" spans="1:4" ht="12.75">
      <c r="A854" s="6"/>
      <c r="B854" s="6"/>
      <c r="C854" s="6"/>
      <c r="D854" s="6"/>
    </row>
    <row r="855" spans="1:4" ht="12.75">
      <c r="A855" s="6"/>
      <c r="B855" s="6"/>
      <c r="C855" s="6"/>
      <c r="D855" s="6"/>
    </row>
    <row r="856" spans="1:4" ht="12.75">
      <c r="A856" s="6"/>
      <c r="B856" s="6"/>
      <c r="C856" s="6"/>
      <c r="D856" s="6"/>
    </row>
    <row r="857" spans="1:4" ht="12.75">
      <c r="A857" s="6"/>
      <c r="B857" s="6"/>
      <c r="C857" s="6"/>
      <c r="D857" s="6"/>
    </row>
    <row r="858" spans="1:4" ht="12.75">
      <c r="A858" s="6"/>
      <c r="B858" s="6"/>
      <c r="C858" s="6"/>
      <c r="D858" s="6"/>
    </row>
    <row r="859" spans="1:4" ht="12.75">
      <c r="A859" s="6"/>
      <c r="B859" s="6"/>
      <c r="C859" s="6"/>
      <c r="D859" s="6"/>
    </row>
    <row r="860" spans="1:4" ht="12.75">
      <c r="A860" s="6"/>
      <c r="B860" s="6"/>
      <c r="C860" s="6"/>
      <c r="D860" s="6"/>
    </row>
    <row r="861" spans="1:4" ht="12.75">
      <c r="A861" s="6"/>
      <c r="B861" s="6"/>
      <c r="C861" s="6"/>
      <c r="D861" s="6"/>
    </row>
    <row r="862" spans="1:4" ht="12.75">
      <c r="A862" s="6"/>
      <c r="B862" s="6"/>
      <c r="C862" s="6"/>
      <c r="D862" s="6"/>
    </row>
    <row r="863" spans="1:4" ht="12.75">
      <c r="A863" s="6"/>
      <c r="B863" s="6"/>
      <c r="C863" s="6"/>
      <c r="D863" s="6"/>
    </row>
    <row r="864" spans="1:4" ht="12.75">
      <c r="A864" s="6"/>
      <c r="B864" s="6"/>
      <c r="C864" s="6"/>
      <c r="D864" s="6"/>
    </row>
    <row r="865" spans="1:4" ht="12.75">
      <c r="A865" s="6"/>
      <c r="B865" s="6"/>
      <c r="C865" s="6"/>
      <c r="D865" s="6"/>
    </row>
    <row r="866" spans="1:4" ht="12.75">
      <c r="A866" s="6"/>
      <c r="B866" s="6"/>
      <c r="C866" s="6"/>
      <c r="D866" s="6"/>
    </row>
    <row r="867" spans="1:4" ht="12.75">
      <c r="A867" s="6"/>
      <c r="B867" s="6"/>
      <c r="C867" s="6"/>
      <c r="D867" s="6"/>
    </row>
    <row r="868" spans="1:4" ht="12.75">
      <c r="A868" s="6"/>
      <c r="B868" s="6"/>
      <c r="C868" s="6"/>
      <c r="D868" s="6"/>
    </row>
    <row r="869" spans="1:4" ht="12.75">
      <c r="A869" s="6"/>
      <c r="B869" s="6"/>
      <c r="C869" s="6"/>
      <c r="D869" s="6"/>
    </row>
    <row r="870" spans="1:4" ht="12.75">
      <c r="A870" s="6"/>
      <c r="B870" s="6"/>
      <c r="C870" s="6"/>
      <c r="D870" s="6"/>
    </row>
    <row r="871" spans="1:4" ht="12.75">
      <c r="A871" s="6"/>
      <c r="B871" s="6"/>
      <c r="C871" s="6"/>
      <c r="D871" s="6"/>
    </row>
    <row r="872" spans="1:4" ht="12.75">
      <c r="A872" s="6"/>
      <c r="B872" s="6"/>
      <c r="C872" s="6"/>
      <c r="D872" s="6"/>
    </row>
    <row r="873" spans="1:4" ht="12.75">
      <c r="A873" s="6"/>
      <c r="B873" s="6"/>
      <c r="C873" s="6"/>
      <c r="D873" s="6"/>
    </row>
    <row r="874" spans="1:4" ht="12.75">
      <c r="A874" s="6"/>
      <c r="B874" s="6"/>
      <c r="C874" s="6"/>
      <c r="D874" s="6"/>
    </row>
    <row r="875" spans="1:4" ht="12.75">
      <c r="A875" s="6"/>
      <c r="B875" s="6"/>
      <c r="C875" s="6"/>
      <c r="D875" s="6"/>
    </row>
    <row r="876" spans="1:4" ht="12.75">
      <c r="A876" s="6"/>
      <c r="B876" s="6"/>
      <c r="C876" s="6"/>
      <c r="D876" s="6"/>
    </row>
    <row r="877" spans="1:4" ht="12.75">
      <c r="A877" s="6"/>
      <c r="B877" s="6"/>
      <c r="C877" s="6"/>
      <c r="D877" s="6"/>
    </row>
    <row r="878" spans="1:4" ht="12.75">
      <c r="A878" s="6"/>
      <c r="B878" s="6"/>
      <c r="C878" s="6"/>
      <c r="D878" s="6"/>
    </row>
    <row r="879" spans="1:4" ht="12.75">
      <c r="A879" s="6"/>
      <c r="B879" s="6"/>
      <c r="C879" s="6"/>
      <c r="D879" s="6"/>
    </row>
    <row r="880" spans="1:4" ht="12.75">
      <c r="A880" s="6"/>
      <c r="B880" s="6"/>
      <c r="C880" s="6"/>
      <c r="D880" s="6"/>
    </row>
    <row r="881" spans="1:4" ht="12.75">
      <c r="A881" s="6"/>
      <c r="B881" s="6"/>
      <c r="C881" s="6"/>
      <c r="D881" s="6"/>
    </row>
    <row r="882" spans="1:4" ht="12.75">
      <c r="A882" s="6"/>
      <c r="B882" s="6"/>
      <c r="C882" s="6"/>
      <c r="D882" s="6"/>
    </row>
    <row r="883" spans="1:4" ht="12.75">
      <c r="A883" s="6"/>
      <c r="B883" s="6"/>
      <c r="C883" s="6"/>
      <c r="D883" s="6"/>
    </row>
    <row r="884" spans="1:4" ht="12.75">
      <c r="A884" s="6"/>
      <c r="B884" s="6"/>
      <c r="C884" s="6"/>
      <c r="D884" s="6"/>
    </row>
    <row r="885" spans="1:4" ht="12.75">
      <c r="A885" s="6"/>
      <c r="B885" s="6"/>
      <c r="C885" s="6"/>
      <c r="D885" s="6"/>
    </row>
    <row r="886" spans="1:4" ht="12.75">
      <c r="A886" s="6"/>
      <c r="B886" s="6"/>
      <c r="C886" s="6"/>
      <c r="D886" s="6"/>
    </row>
    <row r="887" spans="1:4" ht="12.75">
      <c r="A887" s="6"/>
      <c r="B887" s="6"/>
      <c r="C887" s="6"/>
      <c r="D887" s="6"/>
    </row>
    <row r="888" spans="1:4" ht="12.75">
      <c r="A888" s="6"/>
      <c r="B888" s="6"/>
      <c r="C888" s="6"/>
      <c r="D888" s="6"/>
    </row>
    <row r="889" spans="1:4" ht="12.75">
      <c r="A889" s="6"/>
      <c r="B889" s="6"/>
      <c r="C889" s="6"/>
      <c r="D889" s="6"/>
    </row>
    <row r="890" spans="1:4" ht="12.75">
      <c r="A890" s="6"/>
      <c r="B890" s="6"/>
      <c r="C890" s="6"/>
      <c r="D890" s="6"/>
    </row>
    <row r="891" spans="1:4" ht="12.75">
      <c r="A891" s="6"/>
      <c r="B891" s="6"/>
      <c r="C891" s="6"/>
      <c r="D891" s="6"/>
    </row>
    <row r="892" spans="1:4" ht="12.75">
      <c r="A892" s="6"/>
      <c r="B892" s="6"/>
      <c r="C892" s="6"/>
      <c r="D892" s="6"/>
    </row>
    <row r="893" spans="1:4" ht="12.75">
      <c r="A893" s="6"/>
      <c r="B893" s="6"/>
      <c r="C893" s="6"/>
      <c r="D893" s="6"/>
    </row>
    <row r="894" spans="1:4" ht="12.75">
      <c r="A894" s="6"/>
      <c r="B894" s="6"/>
      <c r="C894" s="6"/>
      <c r="D894" s="6"/>
    </row>
    <row r="895" spans="1:4" ht="12.75">
      <c r="A895" s="6"/>
      <c r="B895" s="6"/>
      <c r="C895" s="6"/>
      <c r="D895" s="6"/>
    </row>
    <row r="896" spans="1:4" ht="12.75">
      <c r="A896" s="6"/>
      <c r="B896" s="6"/>
      <c r="C896" s="6"/>
      <c r="D896" s="6"/>
    </row>
    <row r="897" spans="1:4" ht="12.75">
      <c r="A897" s="6"/>
      <c r="B897" s="6"/>
      <c r="C897" s="6"/>
      <c r="D897" s="6"/>
    </row>
    <row r="898" spans="1:4" ht="12.75">
      <c r="A898" s="6"/>
      <c r="B898" s="6"/>
      <c r="C898" s="6"/>
      <c r="D898" s="6"/>
    </row>
    <row r="899" spans="1:4" ht="12.75">
      <c r="A899" s="6"/>
      <c r="B899" s="6"/>
      <c r="C899" s="6"/>
      <c r="D899" s="6"/>
    </row>
    <row r="900" spans="1:4" ht="12.75">
      <c r="A900" s="6"/>
      <c r="B900" s="6"/>
      <c r="C900" s="6"/>
      <c r="D900" s="6"/>
    </row>
    <row r="901" spans="1:4" ht="12.75">
      <c r="A901" s="6"/>
      <c r="B901" s="6"/>
      <c r="C901" s="6"/>
      <c r="D901" s="6"/>
    </row>
    <row r="902" spans="1:4" ht="12.75">
      <c r="A902" s="6"/>
      <c r="B902" s="6"/>
      <c r="C902" s="6"/>
      <c r="D902" s="6"/>
    </row>
    <row r="903" spans="1:4" ht="12.75">
      <c r="A903" s="6"/>
      <c r="B903" s="6"/>
      <c r="C903" s="6"/>
      <c r="D903" s="6"/>
    </row>
    <row r="904" spans="1:4" ht="12.75">
      <c r="A904" s="6"/>
      <c r="B904" s="6"/>
      <c r="C904" s="6"/>
      <c r="D904" s="6"/>
    </row>
    <row r="905" spans="1:4" ht="12.75">
      <c r="A905" s="6"/>
      <c r="B905" s="6"/>
      <c r="C905" s="6"/>
      <c r="D905" s="6"/>
    </row>
    <row r="906" spans="1:4" ht="12.75">
      <c r="A906" s="6"/>
      <c r="B906" s="6"/>
      <c r="C906" s="6"/>
      <c r="D906" s="6"/>
    </row>
    <row r="907" spans="1:4" ht="12.75">
      <c r="A907" s="6"/>
      <c r="B907" s="6"/>
      <c r="C907" s="6"/>
      <c r="D907" s="6"/>
    </row>
    <row r="908" spans="1:4" ht="12.75">
      <c r="A908" s="6"/>
      <c r="B908" s="6"/>
      <c r="C908" s="6"/>
      <c r="D908" s="6"/>
    </row>
    <row r="909" spans="1:4" ht="12.75">
      <c r="A909" s="6"/>
      <c r="B909" s="6"/>
      <c r="C909" s="6"/>
      <c r="D909" s="6"/>
    </row>
    <row r="910" spans="1:4" ht="12.75">
      <c r="A910" s="6"/>
      <c r="B910" s="6"/>
      <c r="C910" s="6"/>
      <c r="D910" s="6"/>
    </row>
    <row r="911" spans="1:4" ht="12.75">
      <c r="A911" s="6"/>
      <c r="B911" s="6"/>
      <c r="C911" s="6"/>
      <c r="D911" s="6"/>
    </row>
    <row r="912" spans="1:4" ht="12.75">
      <c r="A912" s="6"/>
      <c r="B912" s="6"/>
      <c r="C912" s="6"/>
      <c r="D912" s="6"/>
    </row>
    <row r="913" spans="1:4" ht="12.75">
      <c r="A913" s="6"/>
      <c r="B913" s="6"/>
      <c r="C913" s="6"/>
      <c r="D913" s="6"/>
    </row>
    <row r="914" spans="1:4" ht="12.75">
      <c r="A914" s="6"/>
      <c r="B914" s="6"/>
      <c r="C914" s="6"/>
      <c r="D914" s="6"/>
    </row>
    <row r="915" spans="1:4" ht="12.75">
      <c r="A915" s="6"/>
      <c r="B915" s="6"/>
      <c r="C915" s="6"/>
      <c r="D915" s="6"/>
    </row>
    <row r="916" spans="1:4" ht="12.75">
      <c r="A916" s="6"/>
      <c r="B916" s="6"/>
      <c r="C916" s="6"/>
      <c r="D916" s="6"/>
    </row>
    <row r="917" spans="1:4" ht="12.75">
      <c r="A917" s="6"/>
      <c r="B917" s="6"/>
      <c r="C917" s="6"/>
      <c r="D917" s="6"/>
    </row>
    <row r="918" spans="1:4" ht="12.75">
      <c r="A918" s="6"/>
      <c r="B918" s="6"/>
      <c r="C918" s="6"/>
      <c r="D918" s="6"/>
    </row>
    <row r="919" spans="1:4" ht="12.75">
      <c r="A919" s="6"/>
      <c r="B919" s="6"/>
      <c r="C919" s="6"/>
      <c r="D919" s="6"/>
    </row>
    <row r="920" spans="1:4" ht="12.75">
      <c r="A920" s="6"/>
      <c r="B920" s="6"/>
      <c r="C920" s="6"/>
      <c r="D920" s="6"/>
    </row>
    <row r="921" spans="1:4" ht="12.75">
      <c r="A921" s="6"/>
      <c r="B921" s="6"/>
      <c r="C921" s="6"/>
      <c r="D921" s="6"/>
    </row>
    <row r="922" spans="1:4" ht="12.75">
      <c r="A922" s="6"/>
      <c r="B922" s="6"/>
      <c r="C922" s="6"/>
      <c r="D922" s="6"/>
    </row>
    <row r="923" spans="1:4" ht="12.75">
      <c r="A923" s="6"/>
      <c r="B923" s="6"/>
      <c r="C923" s="6"/>
      <c r="D923" s="6"/>
    </row>
    <row r="924" spans="1:4" ht="12.75">
      <c r="A924" s="6"/>
      <c r="B924" s="6"/>
      <c r="C924" s="6"/>
      <c r="D924" s="6"/>
    </row>
    <row r="925" spans="1:4" ht="12.75">
      <c r="A925" s="6"/>
      <c r="B925" s="6"/>
      <c r="C925" s="6"/>
      <c r="D925" s="6"/>
    </row>
    <row r="926" spans="1:4" ht="12.75">
      <c r="A926" s="6"/>
      <c r="B926" s="6"/>
      <c r="C926" s="6"/>
      <c r="D926" s="6"/>
    </row>
    <row r="927" spans="1:4" ht="12.75">
      <c r="A927" s="6"/>
      <c r="B927" s="6"/>
      <c r="C927" s="6"/>
      <c r="D927" s="6"/>
    </row>
    <row r="928" spans="1:4" ht="12.75">
      <c r="A928" s="6"/>
      <c r="B928" s="6"/>
      <c r="C928" s="6"/>
      <c r="D928" s="6"/>
    </row>
    <row r="929" spans="1:4" ht="12.75">
      <c r="A929" s="6"/>
      <c r="B929" s="6"/>
      <c r="C929" s="6"/>
      <c r="D929" s="6"/>
    </row>
    <row r="930" spans="1:4" ht="12.75">
      <c r="A930" s="6"/>
      <c r="B930" s="6"/>
      <c r="C930" s="6"/>
      <c r="D930" s="6"/>
    </row>
    <row r="931" spans="1:4" ht="12.75">
      <c r="A931" s="6"/>
      <c r="B931" s="6"/>
      <c r="C931" s="6"/>
      <c r="D931" s="6"/>
    </row>
    <row r="932" spans="1:4" ht="12.75">
      <c r="A932" s="6"/>
      <c r="B932" s="6"/>
      <c r="C932" s="6"/>
      <c r="D932" s="6"/>
    </row>
    <row r="933" spans="1:4" ht="12.75">
      <c r="A933" s="6"/>
      <c r="B933" s="6"/>
      <c r="C933" s="6"/>
      <c r="D933" s="6"/>
    </row>
    <row r="934" spans="1:4" ht="12.75">
      <c r="A934" s="6"/>
      <c r="B934" s="6"/>
      <c r="C934" s="6"/>
      <c r="D934" s="6"/>
    </row>
    <row r="935" spans="1:4" ht="12.75">
      <c r="A935" s="6"/>
      <c r="B935" s="6"/>
      <c r="C935" s="6"/>
      <c r="D935" s="6"/>
    </row>
    <row r="936" spans="1:4" ht="12.75">
      <c r="A936" s="6"/>
      <c r="B936" s="6"/>
      <c r="C936" s="6"/>
      <c r="D936" s="6"/>
    </row>
    <row r="937" spans="1:4" ht="12.75">
      <c r="A937" s="6"/>
      <c r="B937" s="6"/>
      <c r="C937" s="6"/>
      <c r="D937" s="6"/>
    </row>
    <row r="938" spans="1:4" ht="12.75">
      <c r="A938" s="6"/>
      <c r="B938" s="6"/>
      <c r="C938" s="6"/>
      <c r="D938" s="6"/>
    </row>
    <row r="939" spans="1:4" ht="12.75">
      <c r="A939" s="6"/>
      <c r="B939" s="6"/>
      <c r="C939" s="6"/>
      <c r="D939" s="6"/>
    </row>
    <row r="940" spans="1:4" ht="12.75">
      <c r="A940" s="6"/>
      <c r="B940" s="6"/>
      <c r="C940" s="6"/>
      <c r="D940" s="6"/>
    </row>
    <row r="941" spans="1:4" ht="12.75">
      <c r="A941" s="6"/>
      <c r="B941" s="6"/>
      <c r="C941" s="6"/>
      <c r="D941" s="6"/>
    </row>
    <row r="942" spans="1:4" ht="12.75">
      <c r="A942" s="6"/>
      <c r="B942" s="6"/>
      <c r="C942" s="6"/>
      <c r="D942" s="6"/>
    </row>
    <row r="943" spans="1:4" ht="12.75">
      <c r="A943" s="6"/>
      <c r="B943" s="6"/>
      <c r="C943" s="6"/>
      <c r="D943" s="6"/>
    </row>
    <row r="944" spans="1:4" ht="12.75">
      <c r="A944" s="6"/>
      <c r="B944" s="6"/>
      <c r="C944" s="6"/>
      <c r="D944" s="6"/>
    </row>
    <row r="945" spans="1:4" ht="12.75">
      <c r="A945" s="6"/>
      <c r="B945" s="6"/>
      <c r="C945" s="6"/>
      <c r="D945" s="6"/>
    </row>
    <row r="946" spans="1:4" ht="12.75">
      <c r="A946" s="6"/>
      <c r="B946" s="6"/>
      <c r="C946" s="6"/>
      <c r="D946" s="6"/>
    </row>
    <row r="947" spans="1:4" ht="12.75">
      <c r="A947" s="6"/>
      <c r="B947" s="6"/>
      <c r="C947" s="6"/>
      <c r="D947" s="6"/>
    </row>
    <row r="948" spans="1:4" ht="12.75">
      <c r="A948" s="6"/>
      <c r="B948" s="6"/>
      <c r="C948" s="6"/>
      <c r="D948" s="6"/>
    </row>
    <row r="949" spans="1:4" ht="12.75">
      <c r="A949" s="6"/>
      <c r="B949" s="6"/>
      <c r="C949" s="6"/>
      <c r="D949" s="6"/>
    </row>
    <row r="950" spans="1:4" ht="12.75">
      <c r="A950" s="6"/>
      <c r="B950" s="6"/>
      <c r="C950" s="6"/>
      <c r="D950" s="6"/>
    </row>
    <row r="951" spans="1:4" ht="12.75">
      <c r="A951" s="6"/>
      <c r="B951" s="6"/>
      <c r="C951" s="6"/>
      <c r="D951" s="6"/>
    </row>
    <row r="952" spans="1:4" ht="12.75">
      <c r="A952" s="6"/>
      <c r="B952" s="6"/>
      <c r="C952" s="6"/>
      <c r="D952" s="6"/>
    </row>
    <row r="953" spans="1:4" ht="12.75">
      <c r="A953" s="6"/>
      <c r="B953" s="6"/>
      <c r="C953" s="6"/>
      <c r="D953" s="6"/>
    </row>
    <row r="954" spans="1:4" ht="12.75">
      <c r="A954" s="6"/>
      <c r="B954" s="6"/>
      <c r="C954" s="6"/>
      <c r="D954" s="6"/>
    </row>
    <row r="955" spans="1:4" ht="12.75">
      <c r="A955" s="6"/>
      <c r="B955" s="6"/>
      <c r="C955" s="6"/>
      <c r="D955" s="6"/>
    </row>
    <row r="956" spans="1:4" ht="12.75">
      <c r="A956" s="6"/>
      <c r="B956" s="6"/>
      <c r="C956" s="6"/>
      <c r="D956" s="6"/>
    </row>
    <row r="957" spans="1:4" ht="12.75">
      <c r="A957" s="6"/>
      <c r="B957" s="6"/>
      <c r="C957" s="6"/>
      <c r="D957" s="6"/>
    </row>
    <row r="958" spans="1:4" ht="12.75">
      <c r="A958" s="6"/>
      <c r="B958" s="6"/>
      <c r="C958" s="6"/>
      <c r="D958" s="6"/>
    </row>
    <row r="959" spans="1:4" ht="12.75">
      <c r="A959" s="6"/>
      <c r="B959" s="6"/>
      <c r="C959" s="6"/>
      <c r="D959" s="6"/>
    </row>
    <row r="960" spans="1:4" ht="12.75">
      <c r="A960" s="6"/>
      <c r="B960" s="6"/>
      <c r="C960" s="6"/>
      <c r="D960" s="6"/>
    </row>
    <row r="961" spans="1:4" ht="12.75">
      <c r="A961" s="6"/>
      <c r="B961" s="6"/>
      <c r="C961" s="6"/>
      <c r="D961" s="6"/>
    </row>
    <row r="962" spans="1:4" ht="12.75">
      <c r="A962" s="6"/>
      <c r="B962" s="6"/>
      <c r="C962" s="6"/>
      <c r="D962" s="6"/>
    </row>
    <row r="963" spans="1:4" ht="12.75">
      <c r="A963" s="6"/>
      <c r="B963" s="6"/>
      <c r="C963" s="6"/>
      <c r="D963" s="6"/>
    </row>
    <row r="964" spans="1:4" ht="12.75">
      <c r="A964" s="6"/>
      <c r="B964" s="6"/>
      <c r="C964" s="6"/>
      <c r="D964" s="6"/>
    </row>
    <row r="965" spans="1:4" ht="12.75">
      <c r="A965" s="6"/>
      <c r="B965" s="6"/>
      <c r="C965" s="6"/>
      <c r="D965" s="6"/>
    </row>
    <row r="966" spans="1:4" ht="12.75">
      <c r="A966" s="6"/>
      <c r="B966" s="6"/>
      <c r="C966" s="6"/>
      <c r="D966" s="6"/>
    </row>
    <row r="967" spans="1:4" ht="12.75">
      <c r="A967" s="6"/>
      <c r="B967" s="6"/>
      <c r="C967" s="6"/>
      <c r="D967" s="6"/>
    </row>
    <row r="968" spans="1:4" ht="12.75">
      <c r="A968" s="6"/>
      <c r="B968" s="6"/>
      <c r="C968" s="6"/>
      <c r="D968" s="6"/>
    </row>
    <row r="969" spans="1:4" ht="12.75">
      <c r="A969" s="6"/>
      <c r="B969" s="6"/>
      <c r="C969" s="6"/>
      <c r="D969" s="6"/>
    </row>
    <row r="970" spans="1:4" ht="12.75">
      <c r="A970" s="6"/>
      <c r="B970" s="6"/>
      <c r="C970" s="6"/>
      <c r="D970" s="6"/>
    </row>
    <row r="971" spans="1:4" ht="12.75">
      <c r="A971" s="6"/>
      <c r="B971" s="6"/>
      <c r="C971" s="6"/>
      <c r="D971" s="6"/>
    </row>
    <row r="972" spans="1:4" ht="12.75">
      <c r="A972" s="6"/>
      <c r="B972" s="6"/>
      <c r="C972" s="6"/>
      <c r="D972" s="6"/>
    </row>
    <row r="973" spans="1:4" ht="12.75">
      <c r="A973" s="6"/>
      <c r="B973" s="6"/>
      <c r="C973" s="6"/>
      <c r="D973" s="6"/>
    </row>
    <row r="974" spans="1:4" ht="12.75">
      <c r="A974" s="6"/>
      <c r="B974" s="6"/>
      <c r="C974" s="6"/>
      <c r="D974" s="6"/>
    </row>
    <row r="975" spans="1:4" ht="12.75">
      <c r="A975" s="6"/>
      <c r="B975" s="6"/>
      <c r="C975" s="6"/>
      <c r="D975" s="6"/>
    </row>
    <row r="976" spans="1:4" ht="12.75">
      <c r="A976" s="6"/>
      <c r="B976" s="6"/>
      <c r="C976" s="6"/>
      <c r="D97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58"/>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56.7109375" customWidth="1"/>
    <col min="6" max="6" width="14.42578125" customWidth="1"/>
  </cols>
  <sheetData>
    <row r="1" spans="1:26" ht="15.75">
      <c r="A1" s="24" t="s">
        <v>47</v>
      </c>
      <c r="B1" s="188" t="s">
        <v>306</v>
      </c>
      <c r="C1" s="25"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193" t="s">
        <v>58</v>
      </c>
      <c r="B2" s="194" t="str">
        <f>VLOOKUP(A2,ProcessDefinitionsTab,2,FALSE)</f>
        <v>Identity Domain General</v>
      </c>
      <c r="C2" s="195"/>
      <c r="D2" s="196"/>
      <c r="E2" s="195"/>
      <c r="F2" s="197"/>
      <c r="G2" s="197"/>
      <c r="H2" s="197"/>
      <c r="I2" s="197"/>
      <c r="J2" s="197"/>
      <c r="K2" s="197"/>
      <c r="L2" s="197"/>
      <c r="M2" s="197"/>
      <c r="N2" s="197"/>
      <c r="O2" s="197"/>
      <c r="P2" s="197"/>
      <c r="Q2" s="197"/>
      <c r="R2" s="197"/>
      <c r="S2" s="197"/>
      <c r="T2" s="197"/>
      <c r="U2" s="197"/>
      <c r="V2" s="197"/>
      <c r="W2" s="197"/>
      <c r="X2" s="197"/>
      <c r="Y2" s="197"/>
      <c r="Z2" s="198"/>
    </row>
    <row r="3" spans="1:26" ht="31.5">
      <c r="A3" s="24"/>
      <c r="B3" s="29" t="str">
        <f>VLOOKUP(A2,ProcessDefinitionsTab,3,FALSE)</f>
        <v>General requirements for the identity domain atomic processes</v>
      </c>
      <c r="C3" s="29" t="s">
        <v>38</v>
      </c>
      <c r="D3" s="180"/>
      <c r="E3" s="29" t="s">
        <v>38</v>
      </c>
    </row>
    <row r="4" spans="1:26" ht="78.75">
      <c r="A4" s="24"/>
      <c r="B4" s="29"/>
      <c r="C4" s="29" t="s">
        <v>1714</v>
      </c>
      <c r="D4" s="180"/>
      <c r="E4" s="29" t="s">
        <v>1715</v>
      </c>
      <c r="F4" s="1"/>
      <c r="G4" s="1"/>
      <c r="H4" s="1"/>
      <c r="I4" s="1"/>
      <c r="J4" s="1"/>
      <c r="K4" s="1"/>
      <c r="L4" s="1"/>
      <c r="M4" s="1"/>
      <c r="N4" s="1"/>
      <c r="O4" s="1"/>
      <c r="P4" s="1"/>
      <c r="Q4" s="1"/>
      <c r="R4" s="1"/>
      <c r="S4" s="1"/>
      <c r="T4" s="1"/>
      <c r="U4" s="1"/>
      <c r="V4" s="1"/>
      <c r="W4" s="1"/>
      <c r="X4" s="1"/>
      <c r="Y4" s="1"/>
      <c r="Z4" s="1"/>
    </row>
    <row r="5" spans="1:26" ht="47.25">
      <c r="A5" s="24"/>
      <c r="B5" s="25"/>
      <c r="C5" s="29" t="s">
        <v>1716</v>
      </c>
      <c r="D5" s="180"/>
      <c r="E5" s="29" t="s">
        <v>1717</v>
      </c>
    </row>
    <row r="6" spans="1:26" ht="47.25">
      <c r="A6" s="24"/>
      <c r="B6" s="25"/>
      <c r="C6" s="29" t="s">
        <v>1718</v>
      </c>
      <c r="D6" s="180"/>
      <c r="E6" s="29" t="s">
        <v>1719</v>
      </c>
    </row>
    <row r="7" spans="1:26" ht="63">
      <c r="A7" s="24"/>
      <c r="B7" s="25"/>
      <c r="C7" s="29" t="s">
        <v>1720</v>
      </c>
      <c r="D7" s="180"/>
      <c r="E7" s="29" t="s">
        <v>1721</v>
      </c>
    </row>
    <row r="8" spans="1:26" ht="15.75">
      <c r="A8" s="199" t="s">
        <v>87</v>
      </c>
      <c r="B8" s="200" t="str">
        <f>VLOOKUP(A8,ProcessDefinitionsTab,2,FALSE)</f>
        <v>Identity Resolution</v>
      </c>
      <c r="C8" s="201"/>
      <c r="D8" s="202"/>
      <c r="E8" s="201"/>
      <c r="F8" s="203"/>
      <c r="G8" s="203"/>
      <c r="H8" s="203"/>
      <c r="I8" s="203"/>
      <c r="J8" s="203"/>
      <c r="K8" s="203"/>
      <c r="L8" s="203"/>
      <c r="M8" s="203"/>
      <c r="N8" s="203"/>
      <c r="O8" s="203"/>
      <c r="P8" s="203"/>
      <c r="Q8" s="203"/>
      <c r="R8" s="203"/>
      <c r="S8" s="203"/>
      <c r="T8" s="203"/>
      <c r="U8" s="203"/>
      <c r="V8" s="203"/>
      <c r="W8" s="203"/>
      <c r="X8" s="203"/>
      <c r="Y8" s="203"/>
      <c r="Z8" s="204"/>
    </row>
    <row r="9" spans="1:26" ht="47.25">
      <c r="A9" s="24"/>
      <c r="B9" s="29" t="str">
        <f>VLOOKUP(A8,ProcessDefinitionsTab,3,FALSE)</f>
        <v xml:space="preserve">Identity Resolution is the process of establishing the uniqueness of a Subject within a program/service population through the use of identity information. </v>
      </c>
      <c r="C9" s="29" t="s">
        <v>38</v>
      </c>
      <c r="D9" s="180"/>
      <c r="E9" s="29" t="s">
        <v>38</v>
      </c>
    </row>
    <row r="10" spans="1:26" ht="63">
      <c r="A10" s="24"/>
      <c r="B10" s="29"/>
      <c r="C10" s="29" t="s">
        <v>1722</v>
      </c>
      <c r="D10" s="180"/>
      <c r="E10" s="29" t="s">
        <v>1723</v>
      </c>
      <c r="F10" s="1"/>
      <c r="G10" s="1"/>
      <c r="H10" s="1"/>
      <c r="I10" s="1"/>
      <c r="J10" s="1"/>
      <c r="K10" s="1"/>
      <c r="L10" s="1"/>
      <c r="M10" s="1"/>
      <c r="N10" s="1"/>
      <c r="O10" s="1"/>
      <c r="P10" s="1"/>
      <c r="Q10" s="1"/>
      <c r="R10" s="1"/>
      <c r="S10" s="1"/>
      <c r="T10" s="1"/>
      <c r="U10" s="1"/>
      <c r="V10" s="1"/>
      <c r="W10" s="1"/>
      <c r="X10" s="1"/>
      <c r="Y10" s="1"/>
      <c r="Z10" s="1"/>
    </row>
    <row r="11" spans="1:26" ht="63">
      <c r="A11" s="24"/>
      <c r="B11" s="29"/>
      <c r="C11" s="29" t="s">
        <v>1724</v>
      </c>
      <c r="D11" s="180"/>
      <c r="E11" s="29" t="s">
        <v>1725</v>
      </c>
    </row>
    <row r="12" spans="1:26" ht="15.75">
      <c r="A12" s="24"/>
      <c r="B12" s="29"/>
      <c r="C12" s="29" t="s">
        <v>1726</v>
      </c>
      <c r="D12" s="180"/>
      <c r="E12" s="29" t="s">
        <v>1727</v>
      </c>
    </row>
    <row r="13" spans="1:26" ht="15.75">
      <c r="A13" s="199" t="s">
        <v>93</v>
      </c>
      <c r="B13" s="200" t="str">
        <f>VLOOKUP(A13,ProcessDefinitionsTab,2,FALSE)</f>
        <v>Identity Establishment</v>
      </c>
      <c r="C13" s="201"/>
      <c r="D13" s="202"/>
      <c r="E13" s="201"/>
      <c r="F13" s="204"/>
      <c r="G13" s="204"/>
      <c r="H13" s="204"/>
      <c r="I13" s="204"/>
      <c r="J13" s="204"/>
      <c r="K13" s="204"/>
      <c r="L13" s="204"/>
      <c r="M13" s="204"/>
      <c r="N13" s="204"/>
      <c r="O13" s="204"/>
      <c r="P13" s="204"/>
      <c r="Q13" s="204"/>
      <c r="R13" s="204"/>
      <c r="S13" s="204"/>
      <c r="T13" s="204"/>
      <c r="U13" s="204"/>
      <c r="V13" s="204"/>
      <c r="W13" s="204"/>
      <c r="X13" s="204"/>
      <c r="Y13" s="204"/>
      <c r="Z13" s="204"/>
    </row>
    <row r="14" spans="1:26" ht="63">
      <c r="A14" s="33"/>
      <c r="B14" s="29" t="str">
        <f>VLOOKUP(A13,ProcessDefinitionsTab,3,FALSE)</f>
        <v>Identity Establishment is the process of creating a record of identity of a Subject within a program/service population that may be relied on by others for subsequent programs, services, and activities.</v>
      </c>
      <c r="C14" s="29" t="s">
        <v>38</v>
      </c>
      <c r="D14" s="180" t="s">
        <v>38</v>
      </c>
      <c r="E14" s="29" t="s">
        <v>38</v>
      </c>
    </row>
    <row r="15" spans="1:26" ht="15.75">
      <c r="A15" s="33"/>
      <c r="B15" s="29"/>
      <c r="C15" s="29" t="s">
        <v>1726</v>
      </c>
      <c r="D15" s="180" t="s">
        <v>1728</v>
      </c>
      <c r="E15" s="29" t="s">
        <v>1729</v>
      </c>
      <c r="F15" s="1"/>
      <c r="G15" s="1"/>
      <c r="H15" s="1"/>
      <c r="I15" s="1"/>
      <c r="J15" s="1"/>
      <c r="K15" s="1"/>
      <c r="L15" s="1"/>
      <c r="M15" s="1"/>
      <c r="N15" s="1"/>
      <c r="O15" s="1"/>
      <c r="P15" s="1"/>
      <c r="Q15" s="1"/>
      <c r="R15" s="1"/>
      <c r="S15" s="1"/>
      <c r="T15" s="1"/>
      <c r="U15" s="1"/>
      <c r="V15" s="1"/>
      <c r="W15" s="1"/>
      <c r="X15" s="1"/>
      <c r="Y15" s="1"/>
      <c r="Z15" s="1"/>
    </row>
    <row r="16" spans="1:26" ht="15.75">
      <c r="A16" s="33"/>
      <c r="B16" s="29"/>
      <c r="C16" s="29" t="s">
        <v>1726</v>
      </c>
      <c r="D16" s="180" t="s">
        <v>1730</v>
      </c>
      <c r="E16" s="29" t="s">
        <v>1731</v>
      </c>
    </row>
    <row r="17" spans="1:26" ht="31.5">
      <c r="A17" s="33"/>
      <c r="B17" s="29"/>
      <c r="C17" s="29" t="s">
        <v>1726</v>
      </c>
      <c r="D17" s="180" t="s">
        <v>1732</v>
      </c>
      <c r="E17" s="29" t="s">
        <v>1733</v>
      </c>
    </row>
    <row r="18" spans="1:26" ht="31.5">
      <c r="A18" s="33"/>
      <c r="B18" s="29"/>
      <c r="C18" s="29" t="s">
        <v>1726</v>
      </c>
      <c r="D18" s="180" t="s">
        <v>1734</v>
      </c>
      <c r="E18" s="29" t="s">
        <v>1735</v>
      </c>
    </row>
    <row r="19" spans="1:26" ht="15.75">
      <c r="A19" s="199" t="s">
        <v>81</v>
      </c>
      <c r="B19" s="200" t="str">
        <f>VLOOKUP(A19,ProcessDefinitionsTab,2,FALSE)</f>
        <v>Identity Information Validation</v>
      </c>
      <c r="C19" s="201" t="s">
        <v>38</v>
      </c>
      <c r="D19" s="202" t="s">
        <v>38</v>
      </c>
      <c r="E19" s="201" t="s">
        <v>38</v>
      </c>
      <c r="F19" s="204"/>
      <c r="G19" s="204"/>
      <c r="H19" s="204"/>
      <c r="I19" s="204"/>
      <c r="J19" s="204"/>
      <c r="K19" s="204"/>
      <c r="L19" s="204"/>
      <c r="M19" s="204"/>
      <c r="N19" s="204"/>
      <c r="O19" s="204"/>
      <c r="P19" s="204"/>
      <c r="Q19" s="204"/>
      <c r="R19" s="204"/>
      <c r="S19" s="204"/>
      <c r="T19" s="204"/>
      <c r="U19" s="204"/>
      <c r="V19" s="204"/>
      <c r="W19" s="204"/>
      <c r="X19" s="204"/>
      <c r="Y19" s="204"/>
      <c r="Z19" s="204"/>
    </row>
    <row r="20" spans="1:26" ht="47.25">
      <c r="A20" s="24"/>
      <c r="B20" s="29" t="str">
        <f>VLOOKUP(A19,ProcessDefinitionsTab,3,FALSE)</f>
        <v xml:space="preserve">Identity Information Validation is the process of confirming the accuracy of identity information about a Subject as established by the Issuer. </v>
      </c>
      <c r="C20" s="29" t="s">
        <v>38</v>
      </c>
      <c r="D20" s="180" t="s">
        <v>38</v>
      </c>
      <c r="E20" s="29" t="s">
        <v>38</v>
      </c>
    </row>
    <row r="21" spans="1:26" ht="31.5">
      <c r="A21" s="24"/>
      <c r="B21" s="29"/>
      <c r="C21" s="29" t="s">
        <v>1726</v>
      </c>
      <c r="D21" s="180" t="s">
        <v>1728</v>
      </c>
      <c r="E21" s="29" t="s">
        <v>1736</v>
      </c>
      <c r="F21" s="1"/>
      <c r="G21" s="1"/>
      <c r="H21" s="1"/>
      <c r="I21" s="1"/>
      <c r="J21" s="1"/>
      <c r="K21" s="1"/>
      <c r="L21" s="1"/>
      <c r="M21" s="1"/>
      <c r="N21" s="1"/>
      <c r="O21" s="1"/>
      <c r="P21" s="1"/>
      <c r="Q21" s="1"/>
      <c r="R21" s="1"/>
      <c r="S21" s="1"/>
      <c r="T21" s="1"/>
      <c r="U21" s="1"/>
      <c r="V21" s="1"/>
      <c r="W21" s="1"/>
      <c r="X21" s="1"/>
      <c r="Y21" s="1"/>
      <c r="Z21" s="1"/>
    </row>
    <row r="22" spans="1:26" ht="63">
      <c r="A22" s="24"/>
      <c r="B22" s="29"/>
      <c r="C22" s="29" t="s">
        <v>1726</v>
      </c>
      <c r="D22" s="180" t="s">
        <v>1730</v>
      </c>
      <c r="E22" s="29" t="s">
        <v>1737</v>
      </c>
      <c r="F22" s="1"/>
      <c r="G22" s="1"/>
      <c r="H22" s="1"/>
      <c r="I22" s="1"/>
      <c r="J22" s="1"/>
      <c r="K22" s="1"/>
      <c r="L22" s="1"/>
      <c r="M22" s="1"/>
      <c r="N22" s="1"/>
      <c r="O22" s="1"/>
      <c r="P22" s="1"/>
      <c r="Q22" s="1"/>
      <c r="R22" s="1"/>
      <c r="S22" s="1"/>
      <c r="T22" s="1"/>
      <c r="U22" s="1"/>
      <c r="V22" s="1"/>
      <c r="W22" s="1"/>
      <c r="X22" s="1"/>
      <c r="Y22" s="1"/>
      <c r="Z22" s="1"/>
    </row>
    <row r="23" spans="1:26" ht="127.5" customHeight="1">
      <c r="A23" s="24"/>
      <c r="B23" s="29"/>
      <c r="C23" s="29" t="s">
        <v>1726</v>
      </c>
      <c r="D23" s="180" t="s">
        <v>1738</v>
      </c>
      <c r="E23" s="29" t="s">
        <v>1739</v>
      </c>
    </row>
    <row r="24" spans="1:26" ht="15.75">
      <c r="A24" s="205" t="s">
        <v>98</v>
      </c>
      <c r="B24" s="200" t="str">
        <f>VLOOKUP(A24,ProcessDefinitionsTab,2,FALSE)</f>
        <v>Identity Verification</v>
      </c>
      <c r="C24" s="201"/>
      <c r="D24" s="202"/>
      <c r="E24" s="201"/>
      <c r="F24" s="204"/>
      <c r="G24" s="204"/>
      <c r="H24" s="204"/>
      <c r="I24" s="204"/>
      <c r="J24" s="204"/>
      <c r="K24" s="204"/>
      <c r="L24" s="204"/>
      <c r="M24" s="204"/>
      <c r="N24" s="204"/>
      <c r="O24" s="204"/>
      <c r="P24" s="204"/>
      <c r="Q24" s="204"/>
      <c r="R24" s="204"/>
      <c r="S24" s="204"/>
      <c r="T24" s="204"/>
      <c r="U24" s="204"/>
      <c r="V24" s="204"/>
      <c r="W24" s="204"/>
      <c r="X24" s="204"/>
      <c r="Y24" s="204"/>
      <c r="Z24" s="204"/>
    </row>
    <row r="25" spans="1:26" ht="31.5">
      <c r="A25" s="24"/>
      <c r="B25" s="29" t="str">
        <f>VLOOKUP(A24,ProcessDefinitionsTab,3,FALSE)</f>
        <v>Identity Verification is the process of confirming that the identity information is under the control of the Subject.</v>
      </c>
      <c r="C25" s="29" t="s">
        <v>38</v>
      </c>
      <c r="D25" s="180" t="s">
        <v>38</v>
      </c>
      <c r="E25" s="29" t="s">
        <v>38</v>
      </c>
    </row>
    <row r="26" spans="1:26" ht="15.75">
      <c r="A26" s="24"/>
      <c r="B26" s="29"/>
      <c r="C26" s="29" t="s">
        <v>1726</v>
      </c>
      <c r="D26" s="180" t="s">
        <v>1728</v>
      </c>
      <c r="E26" s="29" t="s">
        <v>1740</v>
      </c>
      <c r="F26" s="1"/>
      <c r="G26" s="1"/>
      <c r="H26" s="1"/>
      <c r="I26" s="1"/>
      <c r="J26" s="1"/>
      <c r="K26" s="1"/>
      <c r="L26" s="1"/>
      <c r="M26" s="1"/>
      <c r="N26" s="1"/>
      <c r="O26" s="1"/>
      <c r="P26" s="1"/>
      <c r="Q26" s="1"/>
      <c r="R26" s="1"/>
      <c r="S26" s="1"/>
      <c r="T26" s="1"/>
      <c r="U26" s="1"/>
      <c r="V26" s="1"/>
      <c r="W26" s="1"/>
      <c r="X26" s="1"/>
      <c r="Y26" s="1"/>
      <c r="Z26" s="1"/>
    </row>
    <row r="27" spans="1:26" ht="15.75">
      <c r="A27" s="24"/>
      <c r="B27" s="29"/>
      <c r="C27" s="29" t="s">
        <v>1726</v>
      </c>
      <c r="D27" s="180" t="s">
        <v>1730</v>
      </c>
      <c r="E27" s="29" t="s">
        <v>1740</v>
      </c>
    </row>
    <row r="28" spans="1:26" ht="78.75">
      <c r="A28" s="24"/>
      <c r="B28" s="29"/>
      <c r="C28" s="29" t="s">
        <v>1726</v>
      </c>
      <c r="D28" s="180" t="s">
        <v>1732</v>
      </c>
      <c r="E28" s="29" t="s">
        <v>1741</v>
      </c>
    </row>
    <row r="29" spans="1:26" ht="78.75">
      <c r="A29" s="24"/>
      <c r="B29" s="29"/>
      <c r="C29" s="29" t="s">
        <v>1726</v>
      </c>
      <c r="D29" s="180" t="s">
        <v>1734</v>
      </c>
      <c r="E29" s="29" t="s">
        <v>1742</v>
      </c>
    </row>
    <row r="30" spans="1:26" ht="15.75">
      <c r="A30" s="199" t="s">
        <v>76</v>
      </c>
      <c r="B30" s="200" t="str">
        <f>VLOOKUP(A30,ProcessDefinitionsTab,2,FALSE)</f>
        <v>Identity Evidence Acceptance</v>
      </c>
      <c r="C30" s="201"/>
      <c r="D30" s="202"/>
      <c r="E30" s="201"/>
      <c r="F30" s="203"/>
      <c r="G30" s="203"/>
      <c r="H30" s="203"/>
      <c r="I30" s="203"/>
      <c r="J30" s="203"/>
      <c r="K30" s="203"/>
      <c r="L30" s="203"/>
      <c r="M30" s="203"/>
      <c r="N30" s="203"/>
      <c r="O30" s="203"/>
      <c r="P30" s="203"/>
      <c r="Q30" s="203"/>
      <c r="R30" s="203"/>
      <c r="S30" s="203"/>
      <c r="T30" s="203"/>
      <c r="U30" s="203"/>
      <c r="V30" s="203"/>
      <c r="W30" s="203"/>
      <c r="X30" s="203"/>
      <c r="Y30" s="203"/>
      <c r="Z30" s="204"/>
    </row>
    <row r="31" spans="1:26" ht="47.25">
      <c r="A31" s="24"/>
      <c r="B31" s="29" t="str">
        <f>VLOOKUP(A30,ProcessDefinitionsTab,3,FALSE)</f>
        <v>Identity Evidence Acceptance is the process of confirming that the evidence of identity presented (whether physical or electronic) is acceptable.</v>
      </c>
      <c r="C31" s="29" t="s">
        <v>38</v>
      </c>
      <c r="D31" s="180" t="s">
        <v>38</v>
      </c>
      <c r="E31" s="29" t="s">
        <v>38</v>
      </c>
    </row>
    <row r="32" spans="1:26" ht="15.75">
      <c r="A32" s="24"/>
      <c r="B32" s="29"/>
      <c r="C32" s="29" t="s">
        <v>1726</v>
      </c>
      <c r="D32" s="180" t="s">
        <v>1728</v>
      </c>
      <c r="E32" s="282" t="s">
        <v>2358</v>
      </c>
      <c r="F32" s="1"/>
      <c r="G32" s="1"/>
      <c r="H32" s="1"/>
      <c r="I32" s="1"/>
      <c r="J32" s="1"/>
      <c r="K32" s="1"/>
      <c r="L32" s="1"/>
      <c r="M32" s="1"/>
      <c r="N32" s="1"/>
      <c r="O32" s="1"/>
      <c r="P32" s="1"/>
      <c r="Q32" s="1"/>
      <c r="R32" s="1"/>
      <c r="S32" s="1"/>
      <c r="T32" s="1"/>
      <c r="U32" s="1"/>
      <c r="V32" s="1"/>
      <c r="W32" s="1"/>
      <c r="X32" s="1"/>
      <c r="Y32" s="1"/>
      <c r="Z32" s="1"/>
    </row>
    <row r="33" spans="1:26" ht="31.5">
      <c r="A33" s="24"/>
      <c r="B33" s="25"/>
      <c r="C33" s="29"/>
      <c r="D33" s="180" t="s">
        <v>1730</v>
      </c>
      <c r="E33" s="29" t="s">
        <v>1743</v>
      </c>
    </row>
    <row r="34" spans="1:26" ht="31.5">
      <c r="A34" s="24"/>
      <c r="B34" s="25"/>
      <c r="C34" s="29"/>
      <c r="D34" s="180" t="s">
        <v>1732</v>
      </c>
      <c r="E34" s="29" t="s">
        <v>1744</v>
      </c>
    </row>
    <row r="35" spans="1:26" ht="31.5">
      <c r="A35" s="24"/>
      <c r="B35" s="25"/>
      <c r="C35" s="29"/>
      <c r="D35" s="180" t="s">
        <v>1734</v>
      </c>
      <c r="E35" s="29" t="s">
        <v>1745</v>
      </c>
    </row>
    <row r="36" spans="1:26" ht="15.75">
      <c r="A36" s="199" t="s">
        <v>116</v>
      </c>
      <c r="B36" s="200" t="str">
        <f>VLOOKUP(A36,ProcessDefinitionsTab,2,FALSE)</f>
        <v>Identity Linking</v>
      </c>
      <c r="C36" s="201"/>
      <c r="D36" s="202"/>
      <c r="E36" s="201"/>
      <c r="F36" s="204"/>
      <c r="G36" s="204"/>
      <c r="H36" s="204"/>
      <c r="I36" s="204"/>
      <c r="J36" s="204"/>
      <c r="K36" s="204"/>
      <c r="L36" s="204"/>
      <c r="M36" s="204"/>
      <c r="N36" s="204"/>
      <c r="O36" s="204"/>
      <c r="P36" s="204"/>
      <c r="Q36" s="204"/>
      <c r="R36" s="204"/>
      <c r="S36" s="204"/>
      <c r="T36" s="204"/>
      <c r="U36" s="204"/>
      <c r="V36" s="204"/>
      <c r="W36" s="204"/>
      <c r="X36" s="204"/>
      <c r="Y36" s="204"/>
      <c r="Z36" s="204"/>
    </row>
    <row r="37" spans="1:26" ht="31.5">
      <c r="A37" s="24"/>
      <c r="B37" s="29" t="str">
        <f>VLOOKUP(A36,ProcessDefinitionsTab,3,FALSE)</f>
        <v>Identity Linking is the process of mapping one or more assigned identifiers to a Subject.</v>
      </c>
      <c r="C37" s="29" t="s">
        <v>38</v>
      </c>
      <c r="D37" s="180" t="s">
        <v>38</v>
      </c>
      <c r="E37" s="29" t="s">
        <v>38</v>
      </c>
    </row>
    <row r="38" spans="1:26" ht="31.5">
      <c r="A38" s="24"/>
      <c r="B38" s="29"/>
      <c r="C38" s="29" t="s">
        <v>1746</v>
      </c>
      <c r="D38" s="180"/>
      <c r="E38" s="29" t="s">
        <v>1747</v>
      </c>
      <c r="F38" s="1"/>
      <c r="G38" s="1"/>
      <c r="H38" s="1"/>
      <c r="I38" s="1"/>
      <c r="J38" s="1"/>
      <c r="K38" s="1"/>
      <c r="L38" s="1"/>
      <c r="M38" s="1"/>
      <c r="N38" s="1"/>
      <c r="O38" s="1"/>
      <c r="P38" s="1"/>
      <c r="Q38" s="1"/>
      <c r="R38" s="1"/>
      <c r="S38" s="1"/>
      <c r="T38" s="1"/>
      <c r="U38" s="1"/>
      <c r="V38" s="1"/>
      <c r="W38" s="1"/>
      <c r="X38" s="1"/>
      <c r="Y38" s="1"/>
      <c r="Z38" s="1"/>
    </row>
    <row r="39" spans="1:26" ht="15.75">
      <c r="A39" s="206" t="s">
        <v>222</v>
      </c>
      <c r="B39" s="200" t="str">
        <f>VLOOKUP(A39,ProcessDefinitionsTab,2,FALSE)</f>
        <v>Consent Notice Formulation</v>
      </c>
      <c r="C39" s="201"/>
      <c r="D39" s="202"/>
      <c r="E39" s="201"/>
      <c r="F39" s="204"/>
      <c r="G39" s="204"/>
      <c r="H39" s="204"/>
      <c r="I39" s="204"/>
      <c r="J39" s="204"/>
      <c r="K39" s="204"/>
      <c r="L39" s="204"/>
      <c r="M39" s="204"/>
      <c r="N39" s="204"/>
      <c r="O39" s="204"/>
      <c r="P39" s="204"/>
      <c r="Q39" s="204"/>
      <c r="R39" s="204"/>
      <c r="S39" s="204"/>
      <c r="T39" s="204"/>
      <c r="U39" s="204"/>
      <c r="V39" s="204"/>
      <c r="W39" s="204"/>
      <c r="X39" s="204"/>
      <c r="Y39" s="204"/>
      <c r="Z39" s="204"/>
    </row>
    <row r="40" spans="1:26" ht="236.25">
      <c r="A40" s="24"/>
      <c r="B40" s="29"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9"/>
      <c r="D40" s="180" t="s">
        <v>38</v>
      </c>
      <c r="E40" s="29" t="s">
        <v>38</v>
      </c>
    </row>
    <row r="41" spans="1:26" ht="63">
      <c r="A41" s="24"/>
      <c r="B41" s="29"/>
      <c r="C41" s="180" t="s">
        <v>1748</v>
      </c>
      <c r="D41" s="180" t="s">
        <v>38</v>
      </c>
      <c r="E41" s="29" t="s">
        <v>1749</v>
      </c>
    </row>
    <row r="42" spans="1:26" ht="15.75" customHeight="1">
      <c r="A42" s="181"/>
      <c r="B42" s="43"/>
      <c r="C42" s="207"/>
      <c r="D42" s="208"/>
      <c r="E42" s="43"/>
    </row>
    <row r="43" spans="1:26" ht="15.75" customHeight="1">
      <c r="A43" s="181"/>
      <c r="B43" s="43"/>
      <c r="C43" s="207"/>
      <c r="D43" s="208"/>
      <c r="E43" s="43"/>
    </row>
    <row r="44" spans="1:26" ht="15.75" customHeight="1">
      <c r="A44" s="181"/>
      <c r="B44" s="43"/>
      <c r="C44" s="207"/>
      <c r="D44" s="208"/>
      <c r="E44" s="43"/>
    </row>
    <row r="45" spans="1:26" ht="15.75" customHeight="1">
      <c r="A45" s="181"/>
      <c r="B45" s="43"/>
      <c r="C45" s="207"/>
      <c r="D45" s="208"/>
      <c r="E45" s="43"/>
    </row>
    <row r="46" spans="1:26" ht="15.75" customHeight="1">
      <c r="A46" s="181"/>
      <c r="B46" s="43"/>
      <c r="C46" s="207"/>
      <c r="D46" s="208"/>
      <c r="E46" s="43"/>
    </row>
    <row r="47" spans="1:26" ht="15.75" customHeight="1">
      <c r="A47" s="181"/>
      <c r="B47" s="43"/>
      <c r="C47" s="207"/>
      <c r="D47" s="208"/>
      <c r="E47" s="43"/>
    </row>
    <row r="48" spans="1:26" ht="15.75" customHeight="1">
      <c r="A48" s="181"/>
      <c r="B48" s="43"/>
      <c r="C48" s="207"/>
      <c r="D48" s="208"/>
      <c r="E48" s="43"/>
    </row>
    <row r="49" spans="1:5" ht="15.75" customHeight="1">
      <c r="A49" s="181"/>
      <c r="B49" s="43"/>
      <c r="C49" s="207"/>
      <c r="D49" s="208"/>
      <c r="E49" s="43"/>
    </row>
    <row r="50" spans="1:5" ht="15.75" customHeight="1">
      <c r="A50" s="181"/>
      <c r="B50" s="43"/>
      <c r="C50" s="207"/>
      <c r="D50" s="208"/>
      <c r="E50" s="43"/>
    </row>
    <row r="51" spans="1:5" ht="15.75" customHeight="1">
      <c r="A51" s="181"/>
      <c r="B51" s="43"/>
      <c r="C51" s="207"/>
      <c r="D51" s="208"/>
      <c r="E51" s="43"/>
    </row>
    <row r="52" spans="1:5" ht="15.75" customHeight="1">
      <c r="A52" s="181"/>
      <c r="B52" s="43"/>
      <c r="C52" s="207"/>
      <c r="D52" s="208"/>
      <c r="E52" s="43"/>
    </row>
    <row r="53" spans="1:5" ht="15.75" customHeight="1">
      <c r="A53" s="181"/>
      <c r="B53" s="43"/>
      <c r="C53" s="207"/>
      <c r="D53" s="208"/>
      <c r="E53" s="43"/>
    </row>
    <row r="54" spans="1:5" ht="15.75" customHeight="1">
      <c r="A54" s="181"/>
      <c r="B54" s="43"/>
      <c r="C54" s="207"/>
      <c r="D54" s="208"/>
      <c r="E54" s="43"/>
    </row>
    <row r="55" spans="1:5" ht="15.75" customHeight="1">
      <c r="A55" s="181"/>
      <c r="B55" s="43"/>
      <c r="C55" s="207"/>
      <c r="D55" s="208"/>
      <c r="E55" s="43"/>
    </row>
    <row r="56" spans="1:5" ht="15.75" customHeight="1">
      <c r="A56" s="181"/>
      <c r="B56" s="43"/>
      <c r="C56" s="207"/>
      <c r="D56" s="208"/>
      <c r="E56" s="43"/>
    </row>
    <row r="57" spans="1:5" ht="15.75" customHeight="1">
      <c r="A57" s="181"/>
      <c r="B57" s="43"/>
      <c r="C57" s="207"/>
      <c r="D57" s="208"/>
      <c r="E57" s="43"/>
    </row>
    <row r="58" spans="1:5" ht="15.75" customHeight="1">
      <c r="A58" s="181"/>
      <c r="B58" s="43"/>
      <c r="C58" s="207"/>
      <c r="D58" s="208"/>
      <c r="E58" s="43"/>
    </row>
    <row r="59" spans="1:5" ht="15.75" customHeight="1">
      <c r="A59" s="181"/>
      <c r="B59" s="43"/>
      <c r="C59" s="207"/>
      <c r="D59" s="208"/>
      <c r="E59" s="43"/>
    </row>
    <row r="60" spans="1:5" ht="15.75" customHeight="1">
      <c r="A60" s="181"/>
      <c r="B60" s="43"/>
      <c r="C60" s="207"/>
      <c r="D60" s="208"/>
      <c r="E60" s="43"/>
    </row>
    <row r="61" spans="1:5" ht="15.75" customHeight="1">
      <c r="A61" s="181"/>
      <c r="B61" s="43"/>
      <c r="C61" s="207"/>
      <c r="D61" s="208"/>
      <c r="E61" s="43"/>
    </row>
    <row r="62" spans="1:5" ht="15.75" customHeight="1">
      <c r="A62" s="181"/>
      <c r="B62" s="43"/>
      <c r="C62" s="207"/>
      <c r="D62" s="208"/>
      <c r="E62" s="43"/>
    </row>
    <row r="63" spans="1:5" ht="15.75" customHeight="1">
      <c r="A63" s="181"/>
      <c r="B63" s="43"/>
      <c r="C63" s="207"/>
      <c r="D63" s="208"/>
      <c r="E63" s="43"/>
    </row>
    <row r="64" spans="1:5" ht="15.75" customHeight="1">
      <c r="A64" s="181"/>
      <c r="B64" s="43"/>
      <c r="C64" s="207"/>
      <c r="D64" s="208"/>
      <c r="E64" s="43"/>
    </row>
    <row r="65" spans="1:5" ht="15.75" customHeight="1">
      <c r="A65" s="181"/>
      <c r="B65" s="43"/>
      <c r="C65" s="207"/>
      <c r="D65" s="208"/>
      <c r="E65" s="43"/>
    </row>
    <row r="66" spans="1:5" ht="15.75" customHeight="1">
      <c r="A66" s="181"/>
      <c r="B66" s="43"/>
      <c r="C66" s="207"/>
      <c r="D66" s="208"/>
      <c r="E66" s="43"/>
    </row>
    <row r="67" spans="1:5" ht="15.75" customHeight="1">
      <c r="A67" s="181"/>
      <c r="B67" s="43"/>
      <c r="C67" s="207"/>
      <c r="D67" s="208"/>
      <c r="E67" s="43"/>
    </row>
    <row r="68" spans="1:5" ht="15.75" customHeight="1">
      <c r="A68" s="181"/>
      <c r="B68" s="43"/>
      <c r="C68" s="207"/>
      <c r="D68" s="208"/>
      <c r="E68" s="43"/>
    </row>
    <row r="69" spans="1:5" ht="15.75" customHeight="1">
      <c r="A69" s="181"/>
      <c r="B69" s="43"/>
      <c r="C69" s="207"/>
      <c r="D69" s="208"/>
      <c r="E69" s="43"/>
    </row>
    <row r="70" spans="1:5" ht="15.75" customHeight="1">
      <c r="A70" s="181"/>
      <c r="B70" s="43"/>
      <c r="C70" s="207"/>
      <c r="D70" s="208"/>
      <c r="E70" s="43"/>
    </row>
    <row r="71" spans="1:5" ht="15.75" customHeight="1">
      <c r="A71" s="181"/>
      <c r="B71" s="43"/>
      <c r="C71" s="207"/>
      <c r="D71" s="208"/>
      <c r="E71" s="43"/>
    </row>
    <row r="72" spans="1:5" ht="15.75" customHeight="1">
      <c r="A72" s="181"/>
      <c r="B72" s="43"/>
      <c r="C72" s="207"/>
      <c r="D72" s="208"/>
      <c r="E72" s="43"/>
    </row>
    <row r="73" spans="1:5" ht="15.75" customHeight="1">
      <c r="A73" s="181"/>
      <c r="B73" s="43"/>
      <c r="C73" s="207"/>
      <c r="D73" s="208"/>
      <c r="E73" s="43"/>
    </row>
    <row r="74" spans="1:5" ht="15.75" customHeight="1">
      <c r="A74" s="181"/>
      <c r="B74" s="43"/>
      <c r="C74" s="207"/>
      <c r="D74" s="208"/>
      <c r="E74" s="43"/>
    </row>
    <row r="75" spans="1:5" ht="15.75" customHeight="1">
      <c r="A75" s="181"/>
      <c r="B75" s="43"/>
      <c r="C75" s="207"/>
      <c r="D75" s="208"/>
      <c r="E75" s="43"/>
    </row>
    <row r="76" spans="1:5" ht="15.75" customHeight="1">
      <c r="A76" s="181"/>
      <c r="B76" s="43"/>
      <c r="C76" s="207"/>
      <c r="D76" s="208"/>
      <c r="E76" s="43"/>
    </row>
    <row r="77" spans="1:5" ht="15.75" customHeight="1">
      <c r="A77" s="181"/>
      <c r="B77" s="43"/>
      <c r="C77" s="207"/>
      <c r="D77" s="208"/>
      <c r="E77" s="43"/>
    </row>
    <row r="78" spans="1:5" ht="15.75" customHeight="1">
      <c r="A78" s="181"/>
      <c r="B78" s="43"/>
      <c r="C78" s="207"/>
      <c r="D78" s="208"/>
      <c r="E78" s="43"/>
    </row>
    <row r="79" spans="1:5" ht="15.75" customHeight="1">
      <c r="A79" s="181"/>
      <c r="B79" s="43"/>
      <c r="C79" s="207"/>
      <c r="D79" s="208"/>
      <c r="E79" s="43"/>
    </row>
    <row r="80" spans="1:5" ht="15.75" customHeight="1">
      <c r="A80" s="181"/>
      <c r="B80" s="43"/>
      <c r="C80" s="207"/>
      <c r="D80" s="208"/>
      <c r="E80" s="43"/>
    </row>
    <row r="81" spans="1:5" ht="15.75" customHeight="1">
      <c r="A81" s="181"/>
      <c r="B81" s="43"/>
      <c r="C81" s="207"/>
      <c r="D81" s="208"/>
      <c r="E81" s="43"/>
    </row>
    <row r="82" spans="1:5" ht="15.75" customHeight="1">
      <c r="A82" s="181"/>
      <c r="B82" s="43"/>
      <c r="C82" s="207"/>
      <c r="D82" s="208"/>
      <c r="E82" s="43"/>
    </row>
    <row r="83" spans="1:5" ht="15.75" customHeight="1">
      <c r="A83" s="181"/>
      <c r="B83" s="43"/>
      <c r="C83" s="207"/>
      <c r="D83" s="208"/>
      <c r="E83" s="43"/>
    </row>
    <row r="84" spans="1:5" ht="15.75" customHeight="1">
      <c r="A84" s="181"/>
      <c r="B84" s="43"/>
      <c r="C84" s="207"/>
      <c r="D84" s="208"/>
      <c r="E84" s="43"/>
    </row>
    <row r="85" spans="1:5" ht="15.75" customHeight="1">
      <c r="A85" s="181"/>
      <c r="B85" s="43"/>
      <c r="C85" s="207"/>
      <c r="D85" s="208"/>
      <c r="E85" s="43"/>
    </row>
    <row r="86" spans="1:5" ht="15.75" customHeight="1">
      <c r="A86" s="181"/>
      <c r="B86" s="43"/>
      <c r="C86" s="207"/>
      <c r="D86" s="208"/>
      <c r="E86" s="43"/>
    </row>
    <row r="87" spans="1:5" ht="15.75" customHeight="1">
      <c r="A87" s="181"/>
      <c r="B87" s="43"/>
      <c r="C87" s="207"/>
      <c r="D87" s="208"/>
      <c r="E87" s="43"/>
    </row>
    <row r="88" spans="1:5" ht="15.75" customHeight="1">
      <c r="A88" s="181"/>
      <c r="B88" s="43"/>
      <c r="C88" s="207"/>
      <c r="D88" s="208"/>
      <c r="E88" s="43"/>
    </row>
    <row r="89" spans="1:5" ht="15.75" customHeight="1">
      <c r="A89" s="181"/>
      <c r="B89" s="43"/>
      <c r="C89" s="207"/>
      <c r="D89" s="208"/>
      <c r="E89" s="43"/>
    </row>
    <row r="90" spans="1:5" ht="15.75" customHeight="1">
      <c r="A90" s="181"/>
      <c r="B90" s="43"/>
      <c r="C90" s="207"/>
      <c r="D90" s="208"/>
      <c r="E90" s="43"/>
    </row>
    <row r="91" spans="1:5" ht="15.75" customHeight="1">
      <c r="A91" s="181"/>
      <c r="B91" s="43"/>
      <c r="C91" s="207"/>
      <c r="D91" s="208"/>
      <c r="E91" s="43"/>
    </row>
    <row r="92" spans="1:5" ht="15.75" customHeight="1">
      <c r="A92" s="181"/>
      <c r="B92" s="43"/>
      <c r="C92" s="207"/>
      <c r="D92" s="208"/>
      <c r="E92" s="43"/>
    </row>
    <row r="93" spans="1:5" ht="15.75" customHeight="1">
      <c r="A93" s="181"/>
      <c r="B93" s="43"/>
      <c r="C93" s="207"/>
      <c r="D93" s="208"/>
      <c r="E93" s="43"/>
    </row>
    <row r="94" spans="1:5" ht="15.75" customHeight="1">
      <c r="A94" s="181"/>
      <c r="B94" s="43"/>
      <c r="C94" s="207"/>
      <c r="D94" s="208"/>
      <c r="E94" s="43"/>
    </row>
    <row r="95" spans="1:5" ht="15.75" customHeight="1">
      <c r="A95" s="181"/>
      <c r="B95" s="43"/>
      <c r="C95" s="207"/>
      <c r="D95" s="208"/>
      <c r="E95" s="43"/>
    </row>
    <row r="96" spans="1:5" ht="15.75" customHeight="1">
      <c r="A96" s="181"/>
      <c r="B96" s="43"/>
      <c r="C96" s="207"/>
      <c r="D96" s="208"/>
      <c r="E96" s="43"/>
    </row>
    <row r="97" spans="1:5" ht="15.75" customHeight="1">
      <c r="A97" s="181"/>
      <c r="B97" s="43"/>
      <c r="C97" s="207"/>
      <c r="D97" s="208"/>
      <c r="E97" s="43"/>
    </row>
    <row r="98" spans="1:5" ht="15.75" customHeight="1">
      <c r="A98" s="181"/>
      <c r="B98" s="43"/>
      <c r="C98" s="207"/>
      <c r="D98" s="208"/>
      <c r="E98" s="43"/>
    </row>
    <row r="99" spans="1:5" ht="15.75" customHeight="1">
      <c r="A99" s="181"/>
      <c r="B99" s="43"/>
      <c r="C99" s="207"/>
      <c r="D99" s="208"/>
      <c r="E99" s="43"/>
    </row>
    <row r="100" spans="1:5" ht="15.75" customHeight="1">
      <c r="A100" s="181"/>
      <c r="B100" s="43"/>
      <c r="C100" s="207"/>
      <c r="D100" s="208"/>
      <c r="E100" s="43"/>
    </row>
    <row r="101" spans="1:5" ht="15.75" customHeight="1">
      <c r="A101" s="181"/>
      <c r="B101" s="43"/>
      <c r="C101" s="207"/>
      <c r="D101" s="208"/>
      <c r="E101" s="43"/>
    </row>
    <row r="102" spans="1:5" ht="15.75" customHeight="1">
      <c r="A102" s="181"/>
      <c r="B102" s="43"/>
      <c r="C102" s="207"/>
      <c r="D102" s="208"/>
      <c r="E102" s="43"/>
    </row>
    <row r="103" spans="1:5" ht="15.75" customHeight="1">
      <c r="A103" s="181"/>
      <c r="B103" s="43"/>
      <c r="C103" s="207"/>
      <c r="D103" s="208"/>
      <c r="E103" s="43"/>
    </row>
    <row r="104" spans="1:5" ht="15.75" customHeight="1">
      <c r="A104" s="181"/>
      <c r="B104" s="43"/>
      <c r="C104" s="207"/>
      <c r="D104" s="208"/>
      <c r="E104" s="43"/>
    </row>
    <row r="105" spans="1:5" ht="15.75" customHeight="1">
      <c r="A105" s="181"/>
      <c r="B105" s="43"/>
      <c r="C105" s="207"/>
      <c r="D105" s="208"/>
      <c r="E105" s="43"/>
    </row>
    <row r="106" spans="1:5" ht="15.75" customHeight="1">
      <c r="A106" s="181"/>
      <c r="B106" s="43"/>
      <c r="C106" s="207"/>
      <c r="D106" s="208"/>
      <c r="E106" s="43"/>
    </row>
    <row r="107" spans="1:5" ht="15.75" customHeight="1">
      <c r="A107" s="181"/>
      <c r="B107" s="43"/>
      <c r="C107" s="207"/>
      <c r="D107" s="208"/>
      <c r="E107" s="43"/>
    </row>
    <row r="108" spans="1:5" ht="15.75" customHeight="1">
      <c r="A108" s="181"/>
      <c r="B108" s="43"/>
      <c r="C108" s="207"/>
      <c r="D108" s="208"/>
      <c r="E108" s="43"/>
    </row>
    <row r="109" spans="1:5" ht="15.75" customHeight="1">
      <c r="A109" s="181"/>
      <c r="B109" s="43"/>
      <c r="C109" s="207"/>
      <c r="D109" s="208"/>
      <c r="E109" s="43"/>
    </row>
    <row r="110" spans="1:5" ht="15.75" customHeight="1">
      <c r="A110" s="181"/>
      <c r="B110" s="43"/>
      <c r="C110" s="207"/>
      <c r="D110" s="208"/>
      <c r="E110" s="43"/>
    </row>
    <row r="111" spans="1:5" ht="15.75" customHeight="1">
      <c r="A111" s="181"/>
      <c r="B111" s="43"/>
      <c r="C111" s="207"/>
      <c r="D111" s="208"/>
      <c r="E111" s="43"/>
    </row>
    <row r="112" spans="1:5" ht="15.75" customHeight="1">
      <c r="A112" s="181"/>
      <c r="B112" s="43"/>
      <c r="C112" s="207"/>
      <c r="D112" s="208"/>
      <c r="E112" s="43"/>
    </row>
    <row r="113" spans="1:5" ht="15.75" customHeight="1">
      <c r="A113" s="181"/>
      <c r="B113" s="43"/>
      <c r="C113" s="207"/>
      <c r="D113" s="208"/>
      <c r="E113" s="43"/>
    </row>
    <row r="114" spans="1:5" ht="15.75" customHeight="1">
      <c r="A114" s="181"/>
      <c r="B114" s="43"/>
      <c r="C114" s="207"/>
      <c r="D114" s="208"/>
      <c r="E114" s="43"/>
    </row>
    <row r="115" spans="1:5" ht="15.75" customHeight="1">
      <c r="A115" s="181"/>
      <c r="B115" s="43"/>
      <c r="C115" s="207"/>
      <c r="D115" s="208"/>
      <c r="E115" s="43"/>
    </row>
    <row r="116" spans="1:5" ht="15.75" customHeight="1">
      <c r="A116" s="181"/>
      <c r="B116" s="43"/>
      <c r="C116" s="207"/>
      <c r="D116" s="208"/>
      <c r="E116" s="43"/>
    </row>
    <row r="117" spans="1:5" ht="15.75" customHeight="1">
      <c r="A117" s="181"/>
      <c r="B117" s="43"/>
      <c r="C117" s="207"/>
      <c r="D117" s="208"/>
      <c r="E117" s="43"/>
    </row>
    <row r="118" spans="1:5" ht="15.75" customHeight="1">
      <c r="A118" s="181"/>
      <c r="B118" s="43"/>
      <c r="C118" s="207"/>
      <c r="D118" s="208"/>
      <c r="E118" s="43"/>
    </row>
    <row r="119" spans="1:5" ht="15.75" customHeight="1">
      <c r="A119" s="181"/>
      <c r="B119" s="43"/>
      <c r="C119" s="207"/>
      <c r="D119" s="208"/>
      <c r="E119" s="43"/>
    </row>
    <row r="120" spans="1:5" ht="15.75" customHeight="1">
      <c r="A120" s="181"/>
      <c r="B120" s="43"/>
      <c r="C120" s="207"/>
      <c r="D120" s="208"/>
      <c r="E120" s="43"/>
    </row>
    <row r="121" spans="1:5" ht="15.75" customHeight="1">
      <c r="A121" s="181"/>
      <c r="B121" s="43"/>
      <c r="C121" s="207"/>
      <c r="D121" s="208"/>
      <c r="E121" s="43"/>
    </row>
    <row r="122" spans="1:5" ht="15.75" customHeight="1">
      <c r="A122" s="181"/>
      <c r="B122" s="43"/>
      <c r="C122" s="207"/>
      <c r="D122" s="208"/>
      <c r="E122" s="43"/>
    </row>
    <row r="123" spans="1:5" ht="15.75" customHeight="1">
      <c r="A123" s="181"/>
      <c r="B123" s="43"/>
      <c r="C123" s="207"/>
      <c r="D123" s="208"/>
      <c r="E123" s="43"/>
    </row>
    <row r="124" spans="1:5" ht="15.75" customHeight="1">
      <c r="A124" s="181"/>
      <c r="B124" s="43"/>
      <c r="C124" s="207"/>
      <c r="D124" s="208"/>
      <c r="E124" s="43"/>
    </row>
    <row r="125" spans="1:5" ht="15.75" customHeight="1">
      <c r="A125" s="181"/>
      <c r="B125" s="43"/>
      <c r="C125" s="207"/>
      <c r="D125" s="208"/>
      <c r="E125" s="43"/>
    </row>
    <row r="126" spans="1:5" ht="15.75" customHeight="1">
      <c r="A126" s="181"/>
      <c r="B126" s="43"/>
      <c r="C126" s="207"/>
      <c r="D126" s="208"/>
      <c r="E126" s="43"/>
    </row>
    <row r="127" spans="1:5" ht="15.75" customHeight="1">
      <c r="A127" s="181"/>
      <c r="B127" s="43"/>
      <c r="C127" s="207"/>
      <c r="D127" s="208"/>
      <c r="E127" s="43"/>
    </row>
    <row r="128" spans="1:5" ht="15.75" customHeight="1">
      <c r="A128" s="181"/>
      <c r="B128" s="43"/>
      <c r="C128" s="207"/>
      <c r="D128" s="208"/>
      <c r="E128" s="43"/>
    </row>
    <row r="129" spans="1:5" ht="15.75" customHeight="1">
      <c r="A129" s="181"/>
      <c r="B129" s="43"/>
      <c r="C129" s="207"/>
      <c r="D129" s="208"/>
      <c r="E129" s="43"/>
    </row>
    <row r="130" spans="1:5" ht="15.75" customHeight="1">
      <c r="A130" s="181"/>
      <c r="B130" s="43"/>
      <c r="C130" s="207"/>
      <c r="D130" s="208"/>
      <c r="E130" s="43"/>
    </row>
    <row r="131" spans="1:5" ht="15.75" customHeight="1">
      <c r="A131" s="181"/>
      <c r="B131" s="43"/>
      <c r="C131" s="207"/>
      <c r="D131" s="208"/>
      <c r="E131" s="43"/>
    </row>
    <row r="132" spans="1:5" ht="15.75" customHeight="1">
      <c r="A132" s="181"/>
      <c r="B132" s="43"/>
      <c r="C132" s="207"/>
      <c r="D132" s="208"/>
      <c r="E132" s="43"/>
    </row>
    <row r="133" spans="1:5" ht="15.75" customHeight="1">
      <c r="A133" s="181"/>
      <c r="B133" s="43"/>
      <c r="C133" s="207"/>
      <c r="D133" s="208"/>
      <c r="E133" s="43"/>
    </row>
    <row r="134" spans="1:5" ht="15.75" customHeight="1">
      <c r="A134" s="181"/>
      <c r="B134" s="43"/>
      <c r="C134" s="207"/>
      <c r="D134" s="208"/>
      <c r="E134" s="43"/>
    </row>
    <row r="135" spans="1:5" ht="15.75" customHeight="1">
      <c r="A135" s="181"/>
      <c r="B135" s="43"/>
      <c r="C135" s="207"/>
      <c r="D135" s="208"/>
      <c r="E135" s="43"/>
    </row>
    <row r="136" spans="1:5" ht="15.75" customHeight="1">
      <c r="A136" s="181"/>
      <c r="B136" s="43"/>
      <c r="C136" s="207"/>
      <c r="D136" s="208"/>
      <c r="E136" s="43"/>
    </row>
    <row r="137" spans="1:5" ht="15.75" customHeight="1">
      <c r="A137" s="181"/>
      <c r="B137" s="43"/>
      <c r="C137" s="207"/>
      <c r="D137" s="208"/>
      <c r="E137" s="43"/>
    </row>
    <row r="138" spans="1:5" ht="15.75" customHeight="1">
      <c r="A138" s="181"/>
      <c r="B138" s="43"/>
      <c r="C138" s="207"/>
      <c r="D138" s="208"/>
      <c r="E138" s="43"/>
    </row>
    <row r="139" spans="1:5" ht="15.75" customHeight="1">
      <c r="A139" s="181"/>
      <c r="B139" s="43"/>
      <c r="C139" s="207"/>
      <c r="D139" s="208"/>
      <c r="E139" s="43"/>
    </row>
    <row r="140" spans="1:5" ht="15.75" customHeight="1">
      <c r="A140" s="181"/>
      <c r="B140" s="43"/>
      <c r="C140" s="207"/>
      <c r="D140" s="208"/>
      <c r="E140" s="43"/>
    </row>
    <row r="141" spans="1:5" ht="15.75" customHeight="1">
      <c r="A141" s="181"/>
      <c r="B141" s="43"/>
      <c r="C141" s="207"/>
      <c r="D141" s="208"/>
      <c r="E141" s="43"/>
    </row>
    <row r="142" spans="1:5" ht="15.75" customHeight="1">
      <c r="A142" s="181"/>
      <c r="B142" s="43"/>
      <c r="C142" s="207"/>
      <c r="D142" s="208"/>
      <c r="E142" s="43"/>
    </row>
    <row r="143" spans="1:5" ht="15.75" customHeight="1">
      <c r="A143" s="181"/>
      <c r="B143" s="43"/>
      <c r="C143" s="207"/>
      <c r="D143" s="208"/>
      <c r="E143" s="43"/>
    </row>
    <row r="144" spans="1:5" ht="15.75" customHeight="1">
      <c r="A144" s="181"/>
      <c r="B144" s="43"/>
      <c r="C144" s="207"/>
      <c r="D144" s="208"/>
      <c r="E144" s="43"/>
    </row>
    <row r="145" spans="1:5" ht="15.75" customHeight="1">
      <c r="A145" s="181"/>
      <c r="B145" s="43"/>
      <c r="C145" s="207"/>
      <c r="D145" s="208"/>
      <c r="E145" s="43"/>
    </row>
    <row r="146" spans="1:5" ht="15.75" customHeight="1">
      <c r="A146" s="181"/>
      <c r="B146" s="43"/>
      <c r="C146" s="207"/>
      <c r="D146" s="208"/>
      <c r="E146" s="43"/>
    </row>
    <row r="147" spans="1:5" ht="15.75" customHeight="1">
      <c r="A147" s="181"/>
      <c r="B147" s="43"/>
      <c r="C147" s="207"/>
      <c r="D147" s="208"/>
      <c r="E147" s="43"/>
    </row>
    <row r="148" spans="1:5" ht="15.75" customHeight="1">
      <c r="A148" s="181"/>
      <c r="B148" s="43"/>
      <c r="C148" s="207"/>
      <c r="D148" s="208"/>
      <c r="E148" s="43"/>
    </row>
    <row r="149" spans="1:5" ht="15.75" customHeight="1">
      <c r="A149" s="181"/>
      <c r="B149" s="43"/>
      <c r="C149" s="207"/>
      <c r="D149" s="208"/>
      <c r="E149" s="43"/>
    </row>
    <row r="150" spans="1:5" ht="15.75" customHeight="1">
      <c r="A150" s="181"/>
      <c r="B150" s="43"/>
      <c r="C150" s="207"/>
      <c r="D150" s="208"/>
      <c r="E150" s="43"/>
    </row>
    <row r="151" spans="1:5" ht="15.75" customHeight="1">
      <c r="A151" s="181"/>
      <c r="B151" s="43"/>
      <c r="C151" s="207"/>
      <c r="D151" s="208"/>
      <c r="E151" s="43"/>
    </row>
    <row r="152" spans="1:5" ht="15.75" customHeight="1">
      <c r="A152" s="181"/>
      <c r="B152" s="43"/>
      <c r="C152" s="207"/>
      <c r="D152" s="208"/>
      <c r="E152" s="43"/>
    </row>
    <row r="153" spans="1:5" ht="15.75" customHeight="1">
      <c r="A153" s="181"/>
      <c r="B153" s="43"/>
      <c r="C153" s="207"/>
      <c r="D153" s="208"/>
      <c r="E153" s="43"/>
    </row>
    <row r="154" spans="1:5" ht="15.75" customHeight="1">
      <c r="A154" s="181"/>
      <c r="B154" s="43"/>
      <c r="C154" s="207"/>
      <c r="D154" s="208"/>
      <c r="E154" s="43"/>
    </row>
    <row r="155" spans="1:5" ht="15.75" customHeight="1">
      <c r="A155" s="181"/>
      <c r="B155" s="43"/>
      <c r="C155" s="207"/>
      <c r="D155" s="208"/>
      <c r="E155" s="43"/>
    </row>
    <row r="156" spans="1:5" ht="15.75" customHeight="1">
      <c r="A156" s="181"/>
      <c r="B156" s="43"/>
      <c r="C156" s="207"/>
      <c r="D156" s="208"/>
      <c r="E156" s="43"/>
    </row>
    <row r="157" spans="1:5" ht="15.75" customHeight="1">
      <c r="A157" s="181"/>
      <c r="B157" s="43"/>
      <c r="C157" s="207"/>
      <c r="D157" s="208"/>
      <c r="E157" s="43"/>
    </row>
    <row r="158" spans="1:5" ht="15.75" customHeight="1">
      <c r="A158" s="181"/>
      <c r="B158" s="43"/>
      <c r="C158" s="207"/>
      <c r="D158" s="208"/>
      <c r="E158" s="43"/>
    </row>
    <row r="159" spans="1:5" ht="15.75" customHeight="1">
      <c r="A159" s="181"/>
      <c r="B159" s="43"/>
      <c r="C159" s="207"/>
      <c r="D159" s="208"/>
      <c r="E159" s="43"/>
    </row>
    <row r="160" spans="1:5" ht="15.75" customHeight="1">
      <c r="A160" s="181"/>
      <c r="B160" s="43"/>
      <c r="C160" s="207"/>
      <c r="D160" s="208"/>
      <c r="E160" s="43"/>
    </row>
    <row r="161" spans="1:5" ht="15.75" customHeight="1">
      <c r="A161" s="181"/>
      <c r="B161" s="43"/>
      <c r="C161" s="207"/>
      <c r="D161" s="208"/>
      <c r="E161" s="43"/>
    </row>
    <row r="162" spans="1:5" ht="15.75" customHeight="1">
      <c r="A162" s="181"/>
      <c r="B162" s="43"/>
      <c r="C162" s="207"/>
      <c r="D162" s="208"/>
      <c r="E162" s="43"/>
    </row>
    <row r="163" spans="1:5" ht="15.75" customHeight="1">
      <c r="A163" s="181"/>
      <c r="B163" s="43"/>
      <c r="C163" s="207"/>
      <c r="D163" s="208"/>
      <c r="E163" s="43"/>
    </row>
    <row r="164" spans="1:5" ht="15.75" customHeight="1">
      <c r="A164" s="181"/>
      <c r="B164" s="43"/>
      <c r="C164" s="207"/>
      <c r="D164" s="208"/>
      <c r="E164" s="43"/>
    </row>
    <row r="165" spans="1:5" ht="15.75" customHeight="1">
      <c r="A165" s="181"/>
      <c r="B165" s="43"/>
      <c r="C165" s="207"/>
      <c r="D165" s="208"/>
      <c r="E165" s="43"/>
    </row>
    <row r="166" spans="1:5" ht="15.75" customHeight="1">
      <c r="A166" s="181"/>
      <c r="B166" s="43"/>
      <c r="C166" s="207"/>
      <c r="D166" s="208"/>
      <c r="E166" s="43"/>
    </row>
    <row r="167" spans="1:5" ht="15.75" customHeight="1">
      <c r="A167" s="181"/>
      <c r="B167" s="43"/>
      <c r="C167" s="207"/>
      <c r="D167" s="208"/>
      <c r="E167" s="43"/>
    </row>
    <row r="168" spans="1:5" ht="15.75" customHeight="1">
      <c r="A168" s="181"/>
      <c r="B168" s="43"/>
      <c r="C168" s="207"/>
      <c r="D168" s="208"/>
      <c r="E168" s="43"/>
    </row>
    <row r="169" spans="1:5" ht="15.75" customHeight="1">
      <c r="A169" s="181"/>
      <c r="B169" s="43"/>
      <c r="C169" s="207"/>
      <c r="D169" s="208"/>
      <c r="E169" s="43"/>
    </row>
    <row r="170" spans="1:5" ht="15.75" customHeight="1">
      <c r="A170" s="181"/>
      <c r="B170" s="43"/>
      <c r="C170" s="207"/>
      <c r="D170" s="208"/>
      <c r="E170" s="43"/>
    </row>
    <row r="171" spans="1:5" ht="15.75" customHeight="1">
      <c r="A171" s="181"/>
      <c r="B171" s="43"/>
      <c r="C171" s="207"/>
      <c r="D171" s="208"/>
      <c r="E171" s="43"/>
    </row>
    <row r="172" spans="1:5" ht="15.75" customHeight="1">
      <c r="A172" s="181"/>
      <c r="B172" s="43"/>
      <c r="C172" s="207"/>
      <c r="D172" s="208"/>
      <c r="E172" s="43"/>
    </row>
    <row r="173" spans="1:5" ht="15.75" customHeight="1">
      <c r="A173" s="181"/>
      <c r="B173" s="43"/>
      <c r="C173" s="207"/>
      <c r="D173" s="208"/>
      <c r="E173" s="43"/>
    </row>
    <row r="174" spans="1:5" ht="15.75" customHeight="1">
      <c r="A174" s="181"/>
      <c r="B174" s="43"/>
      <c r="C174" s="207"/>
      <c r="D174" s="208"/>
      <c r="E174" s="43"/>
    </row>
    <row r="175" spans="1:5" ht="15.75" customHeight="1">
      <c r="A175" s="181"/>
      <c r="B175" s="43"/>
      <c r="C175" s="207"/>
      <c r="D175" s="208"/>
      <c r="E175" s="43"/>
    </row>
    <row r="176" spans="1:5" ht="15.75" customHeight="1">
      <c r="A176" s="181"/>
      <c r="B176" s="43"/>
      <c r="C176" s="207"/>
      <c r="D176" s="208"/>
      <c r="E176" s="43"/>
    </row>
    <row r="177" spans="1:5" ht="15.75" customHeight="1">
      <c r="A177" s="181"/>
      <c r="B177" s="43"/>
      <c r="C177" s="207"/>
      <c r="D177" s="208"/>
      <c r="E177" s="43"/>
    </row>
    <row r="178" spans="1:5" ht="15.75" customHeight="1">
      <c r="A178" s="181"/>
      <c r="B178" s="43"/>
      <c r="C178" s="207"/>
      <c r="D178" s="208"/>
      <c r="E178" s="43"/>
    </row>
    <row r="179" spans="1:5" ht="15.75" customHeight="1">
      <c r="A179" s="181"/>
      <c r="B179" s="43"/>
      <c r="C179" s="207"/>
      <c r="D179" s="208"/>
      <c r="E179" s="43"/>
    </row>
    <row r="180" spans="1:5" ht="15.75" customHeight="1">
      <c r="A180" s="181"/>
      <c r="B180" s="43"/>
      <c r="C180" s="207"/>
      <c r="D180" s="208"/>
      <c r="E180" s="43"/>
    </row>
    <row r="181" spans="1:5" ht="15.75" customHeight="1">
      <c r="A181" s="181"/>
      <c r="B181" s="43"/>
      <c r="C181" s="207"/>
      <c r="D181" s="208"/>
      <c r="E181" s="43"/>
    </row>
    <row r="182" spans="1:5" ht="15.75" customHeight="1">
      <c r="A182" s="181"/>
      <c r="B182" s="43"/>
      <c r="C182" s="207"/>
      <c r="D182" s="208"/>
      <c r="E182" s="43"/>
    </row>
    <row r="183" spans="1:5" ht="15.75" customHeight="1">
      <c r="A183" s="181"/>
      <c r="B183" s="43"/>
      <c r="C183" s="207"/>
      <c r="D183" s="208"/>
      <c r="E183" s="43"/>
    </row>
    <row r="184" spans="1:5" ht="15.75" customHeight="1">
      <c r="A184" s="181"/>
      <c r="B184" s="43"/>
      <c r="C184" s="207"/>
      <c r="D184" s="208"/>
      <c r="E184" s="43"/>
    </row>
    <row r="185" spans="1:5" ht="15.75" customHeight="1">
      <c r="A185" s="181"/>
      <c r="B185" s="43"/>
      <c r="C185" s="207"/>
      <c r="D185" s="208"/>
      <c r="E185" s="43"/>
    </row>
    <row r="186" spans="1:5" ht="15.75" customHeight="1">
      <c r="A186" s="181"/>
      <c r="B186" s="43"/>
      <c r="C186" s="207"/>
      <c r="D186" s="208"/>
      <c r="E186" s="43"/>
    </row>
    <row r="187" spans="1:5" ht="15.75" customHeight="1">
      <c r="A187" s="181"/>
      <c r="B187" s="43"/>
      <c r="C187" s="207"/>
      <c r="D187" s="208"/>
      <c r="E187" s="43"/>
    </row>
    <row r="188" spans="1:5" ht="15.75" customHeight="1">
      <c r="A188" s="181"/>
      <c r="B188" s="43"/>
      <c r="C188" s="207"/>
      <c r="D188" s="208"/>
      <c r="E188" s="43"/>
    </row>
    <row r="189" spans="1:5" ht="15.75" customHeight="1">
      <c r="A189" s="181"/>
      <c r="B189" s="43"/>
      <c r="C189" s="207"/>
      <c r="D189" s="208"/>
      <c r="E189" s="43"/>
    </row>
    <row r="190" spans="1:5" ht="15.75" customHeight="1">
      <c r="A190" s="181"/>
      <c r="B190" s="43"/>
      <c r="C190" s="207"/>
      <c r="D190" s="208"/>
      <c r="E190" s="43"/>
    </row>
    <row r="191" spans="1:5" ht="15.75" customHeight="1">
      <c r="A191" s="181"/>
      <c r="B191" s="43"/>
      <c r="C191" s="207"/>
      <c r="D191" s="208"/>
      <c r="E191" s="43"/>
    </row>
    <row r="192" spans="1:5" ht="15.75" customHeight="1">
      <c r="A192" s="181"/>
      <c r="B192" s="43"/>
      <c r="C192" s="207"/>
      <c r="D192" s="208"/>
      <c r="E192" s="43"/>
    </row>
    <row r="193" spans="1:5" ht="15.75" customHeight="1">
      <c r="A193" s="181"/>
      <c r="B193" s="43"/>
      <c r="C193" s="207"/>
      <c r="D193" s="208"/>
      <c r="E193" s="43"/>
    </row>
    <row r="194" spans="1:5" ht="15.75" customHeight="1">
      <c r="A194" s="181"/>
      <c r="B194" s="43"/>
      <c r="C194" s="207"/>
      <c r="D194" s="208"/>
      <c r="E194" s="43"/>
    </row>
    <row r="195" spans="1:5" ht="15.75" customHeight="1">
      <c r="A195" s="181"/>
      <c r="B195" s="43"/>
      <c r="C195" s="207"/>
      <c r="D195" s="208"/>
      <c r="E195" s="43"/>
    </row>
    <row r="196" spans="1:5" ht="15.75" customHeight="1">
      <c r="A196" s="181"/>
      <c r="B196" s="43"/>
      <c r="C196" s="207"/>
      <c r="D196" s="208"/>
      <c r="E196" s="43"/>
    </row>
    <row r="197" spans="1:5" ht="15.75" customHeight="1">
      <c r="A197" s="181"/>
      <c r="B197" s="43"/>
      <c r="C197" s="207"/>
      <c r="D197" s="208"/>
      <c r="E197" s="43"/>
    </row>
    <row r="198" spans="1:5" ht="15.75" customHeight="1">
      <c r="A198" s="181"/>
      <c r="B198" s="43"/>
      <c r="C198" s="207"/>
      <c r="D198" s="208"/>
      <c r="E198" s="43"/>
    </row>
    <row r="199" spans="1:5" ht="15.75" customHeight="1">
      <c r="A199" s="181"/>
      <c r="B199" s="43"/>
      <c r="C199" s="207"/>
      <c r="D199" s="208"/>
      <c r="E199" s="43"/>
    </row>
    <row r="200" spans="1:5" ht="15.75" customHeight="1">
      <c r="A200" s="181"/>
      <c r="B200" s="43"/>
      <c r="C200" s="207"/>
      <c r="D200" s="208"/>
      <c r="E200" s="43"/>
    </row>
    <row r="201" spans="1:5" ht="15.75" customHeight="1">
      <c r="A201" s="181"/>
      <c r="B201" s="43"/>
      <c r="C201" s="207"/>
      <c r="D201" s="208"/>
      <c r="E201" s="43"/>
    </row>
    <row r="202" spans="1:5" ht="15.75" customHeight="1">
      <c r="A202" s="181"/>
      <c r="B202" s="43"/>
      <c r="C202" s="207"/>
      <c r="D202" s="208"/>
      <c r="E202" s="43"/>
    </row>
    <row r="203" spans="1:5" ht="15.75" customHeight="1">
      <c r="A203" s="181"/>
      <c r="B203" s="43"/>
      <c r="C203" s="207"/>
      <c r="D203" s="208"/>
      <c r="E203" s="43"/>
    </row>
    <row r="204" spans="1:5" ht="15.75" customHeight="1">
      <c r="A204" s="181"/>
      <c r="B204" s="43"/>
      <c r="C204" s="207"/>
      <c r="D204" s="208"/>
      <c r="E204" s="43"/>
    </row>
    <row r="205" spans="1:5" ht="15.75" customHeight="1">
      <c r="A205" s="181"/>
      <c r="B205" s="43"/>
      <c r="C205" s="207"/>
      <c r="D205" s="208"/>
      <c r="E205" s="43"/>
    </row>
    <row r="206" spans="1:5" ht="15.75" customHeight="1">
      <c r="A206" s="181"/>
      <c r="B206" s="43"/>
      <c r="C206" s="207"/>
      <c r="D206" s="208"/>
      <c r="E206" s="43"/>
    </row>
    <row r="207" spans="1:5" ht="15.75" customHeight="1">
      <c r="A207" s="181"/>
      <c r="B207" s="43"/>
      <c r="C207" s="207"/>
      <c r="D207" s="208"/>
      <c r="E207" s="43"/>
    </row>
    <row r="208" spans="1:5" ht="15.75" customHeight="1">
      <c r="A208" s="181"/>
      <c r="B208" s="43"/>
      <c r="C208" s="207"/>
      <c r="D208" s="208"/>
      <c r="E208" s="43"/>
    </row>
    <row r="209" spans="1:5" ht="15.75" customHeight="1">
      <c r="A209" s="181"/>
      <c r="B209" s="43"/>
      <c r="C209" s="207"/>
      <c r="D209" s="208"/>
      <c r="E209" s="43"/>
    </row>
    <row r="210" spans="1:5" ht="15.75" customHeight="1">
      <c r="A210" s="181"/>
      <c r="B210" s="43"/>
      <c r="C210" s="207"/>
      <c r="D210" s="208"/>
      <c r="E210" s="43"/>
    </row>
    <row r="211" spans="1:5" ht="15.75" customHeight="1">
      <c r="A211" s="181"/>
      <c r="B211" s="43"/>
      <c r="C211" s="207"/>
      <c r="D211" s="208"/>
      <c r="E211" s="43"/>
    </row>
    <row r="212" spans="1:5" ht="15.75" customHeight="1">
      <c r="A212" s="181"/>
      <c r="B212" s="43"/>
      <c r="C212" s="207"/>
      <c r="D212" s="208"/>
      <c r="E212" s="43"/>
    </row>
    <row r="213" spans="1:5" ht="15.75" customHeight="1">
      <c r="A213" s="181"/>
      <c r="B213" s="43"/>
      <c r="C213" s="207"/>
      <c r="D213" s="208"/>
      <c r="E213" s="43"/>
    </row>
    <row r="214" spans="1:5" ht="15.75" customHeight="1">
      <c r="A214" s="181"/>
      <c r="B214" s="43"/>
      <c r="C214" s="207"/>
      <c r="D214" s="208"/>
      <c r="E214" s="43"/>
    </row>
    <row r="215" spans="1:5" ht="15.75" customHeight="1">
      <c r="A215" s="181"/>
      <c r="B215" s="43"/>
      <c r="C215" s="207"/>
      <c r="D215" s="208"/>
      <c r="E215" s="43"/>
    </row>
    <row r="216" spans="1:5" ht="15.75" customHeight="1">
      <c r="A216" s="181"/>
      <c r="B216" s="43"/>
      <c r="C216" s="207"/>
      <c r="D216" s="208"/>
      <c r="E216" s="43"/>
    </row>
    <row r="217" spans="1:5" ht="15.75" customHeight="1">
      <c r="A217" s="181"/>
      <c r="B217" s="43"/>
      <c r="C217" s="207"/>
      <c r="D217" s="208"/>
      <c r="E217" s="43"/>
    </row>
    <row r="218" spans="1:5" ht="15.75" customHeight="1">
      <c r="A218" s="181"/>
      <c r="B218" s="43"/>
      <c r="C218" s="207"/>
      <c r="D218" s="208"/>
      <c r="E218" s="43"/>
    </row>
    <row r="219" spans="1:5" ht="15.75" customHeight="1">
      <c r="A219" s="181"/>
      <c r="B219" s="43"/>
      <c r="C219" s="207"/>
      <c r="D219" s="208"/>
      <c r="E219" s="43"/>
    </row>
    <row r="220" spans="1:5" ht="15.75" customHeight="1">
      <c r="A220" s="181"/>
      <c r="B220" s="43"/>
      <c r="C220" s="207"/>
      <c r="D220" s="208"/>
      <c r="E220" s="43"/>
    </row>
    <row r="221" spans="1:5" ht="15.75" customHeight="1">
      <c r="A221" s="181"/>
      <c r="B221" s="43"/>
      <c r="C221" s="207"/>
      <c r="D221" s="208"/>
      <c r="E221" s="43"/>
    </row>
    <row r="222" spans="1:5" ht="15.75" customHeight="1">
      <c r="A222" s="181"/>
      <c r="B222" s="43"/>
      <c r="C222" s="207"/>
      <c r="D222" s="208"/>
      <c r="E222" s="43"/>
    </row>
    <row r="223" spans="1:5" ht="15.75" customHeight="1">
      <c r="A223" s="181"/>
      <c r="B223" s="43"/>
      <c r="C223" s="207"/>
      <c r="D223" s="208"/>
      <c r="E223" s="43"/>
    </row>
    <row r="224" spans="1:5" ht="15.75" customHeight="1">
      <c r="A224" s="181"/>
      <c r="B224" s="43"/>
      <c r="C224" s="207"/>
      <c r="D224" s="208"/>
      <c r="E224" s="43"/>
    </row>
    <row r="225" spans="1:5" ht="15.75" customHeight="1">
      <c r="A225" s="181"/>
      <c r="B225" s="43"/>
      <c r="C225" s="207"/>
      <c r="D225" s="208"/>
      <c r="E225" s="43"/>
    </row>
    <row r="226" spans="1:5" ht="15.75" customHeight="1">
      <c r="A226" s="181"/>
      <c r="B226" s="43"/>
      <c r="C226" s="207"/>
      <c r="D226" s="208"/>
      <c r="E226" s="43"/>
    </row>
    <row r="227" spans="1:5" ht="15.75" customHeight="1">
      <c r="A227" s="181"/>
      <c r="B227" s="43"/>
      <c r="C227" s="207"/>
      <c r="D227" s="208"/>
      <c r="E227" s="43"/>
    </row>
    <row r="228" spans="1:5" ht="15.75" customHeight="1">
      <c r="A228" s="181"/>
      <c r="B228" s="43"/>
      <c r="C228" s="207"/>
      <c r="D228" s="208"/>
      <c r="E228" s="43"/>
    </row>
    <row r="229" spans="1:5" ht="15.75" customHeight="1">
      <c r="A229" s="181"/>
      <c r="B229" s="43"/>
      <c r="C229" s="207"/>
      <c r="D229" s="208"/>
      <c r="E229" s="43"/>
    </row>
    <row r="230" spans="1:5" ht="15.75" customHeight="1">
      <c r="A230" s="181"/>
      <c r="B230" s="43"/>
      <c r="C230" s="207"/>
      <c r="D230" s="208"/>
      <c r="E230" s="43"/>
    </row>
    <row r="231" spans="1:5" ht="15.75" customHeight="1">
      <c r="A231" s="181"/>
      <c r="B231" s="43"/>
      <c r="C231" s="207"/>
      <c r="D231" s="208"/>
      <c r="E231" s="43"/>
    </row>
    <row r="232" spans="1:5" ht="15.75" customHeight="1">
      <c r="A232" s="181"/>
      <c r="B232" s="43"/>
      <c r="C232" s="207"/>
      <c r="D232" s="208"/>
      <c r="E232" s="43"/>
    </row>
    <row r="233" spans="1:5" ht="15.75" customHeight="1">
      <c r="A233" s="181"/>
      <c r="B233" s="43"/>
      <c r="C233" s="207"/>
      <c r="D233" s="208"/>
      <c r="E233" s="43"/>
    </row>
    <row r="234" spans="1:5" ht="15.75" customHeight="1">
      <c r="A234" s="181"/>
      <c r="B234" s="43"/>
      <c r="C234" s="207"/>
      <c r="D234" s="208"/>
      <c r="E234" s="43"/>
    </row>
    <row r="235" spans="1:5" ht="15.75" customHeight="1">
      <c r="A235" s="181"/>
      <c r="B235" s="43"/>
      <c r="C235" s="207"/>
      <c r="D235" s="208"/>
      <c r="E235" s="43"/>
    </row>
    <row r="236" spans="1:5" ht="15.75" customHeight="1">
      <c r="A236" s="181"/>
      <c r="B236" s="43"/>
      <c r="C236" s="207"/>
      <c r="D236" s="208"/>
      <c r="E236" s="43"/>
    </row>
    <row r="237" spans="1:5" ht="15.75" customHeight="1">
      <c r="A237" s="181"/>
      <c r="B237" s="43"/>
      <c r="C237" s="207"/>
      <c r="D237" s="208"/>
      <c r="E237" s="43"/>
    </row>
    <row r="238" spans="1:5" ht="15.75" customHeight="1">
      <c r="A238" s="181"/>
      <c r="B238" s="43"/>
      <c r="C238" s="207"/>
      <c r="D238" s="208"/>
      <c r="E238" s="43"/>
    </row>
    <row r="239" spans="1:5" ht="15.75" customHeight="1">
      <c r="A239" s="181"/>
      <c r="B239" s="43"/>
      <c r="C239" s="207"/>
      <c r="D239" s="208"/>
      <c r="E239" s="43"/>
    </row>
    <row r="240" spans="1:5" ht="15.75" customHeight="1">
      <c r="A240" s="181"/>
      <c r="B240" s="43"/>
      <c r="C240" s="207"/>
      <c r="D240" s="208"/>
      <c r="E240" s="43"/>
    </row>
    <row r="241" spans="1:5" ht="15.75" customHeight="1">
      <c r="A241" s="181"/>
      <c r="B241" s="43"/>
      <c r="C241" s="207"/>
      <c r="D241" s="208"/>
      <c r="E241" s="43"/>
    </row>
    <row r="242" spans="1:5" ht="15.75" customHeight="1">
      <c r="A242" s="209"/>
    </row>
    <row r="243" spans="1:5" ht="15.75" customHeight="1">
      <c r="A243" s="209"/>
    </row>
    <row r="244" spans="1:5" ht="15.75" customHeight="1">
      <c r="A244" s="209"/>
    </row>
    <row r="245" spans="1:5" ht="15.75" customHeight="1">
      <c r="A245" s="209"/>
    </row>
    <row r="246" spans="1:5" ht="15.75" customHeight="1">
      <c r="A246" s="209"/>
    </row>
    <row r="247" spans="1:5" ht="15.75" customHeight="1">
      <c r="A247" s="209"/>
    </row>
    <row r="248" spans="1:5" ht="15.75" customHeight="1">
      <c r="A248" s="209"/>
    </row>
    <row r="249" spans="1:5" ht="15.75" customHeight="1">
      <c r="A249" s="209"/>
    </row>
    <row r="250" spans="1:5" ht="15.75" customHeight="1">
      <c r="A250" s="209"/>
    </row>
    <row r="251" spans="1:5" ht="15.75" customHeight="1">
      <c r="A251" s="209"/>
    </row>
    <row r="252" spans="1:5" ht="15.75" customHeight="1">
      <c r="A252" s="209"/>
    </row>
    <row r="253" spans="1:5" ht="15.75" customHeight="1">
      <c r="A253" s="209"/>
    </row>
    <row r="254" spans="1:5" ht="15.75" customHeight="1">
      <c r="A254" s="209"/>
    </row>
    <row r="255" spans="1:5" ht="15.75" customHeight="1">
      <c r="A255" s="209"/>
    </row>
    <row r="256" spans="1:5" ht="15.75" customHeight="1">
      <c r="A256" s="209"/>
    </row>
    <row r="257" spans="1:1" ht="15.75" customHeight="1">
      <c r="A257" s="209"/>
    </row>
    <row r="258" spans="1:1" ht="15.75" customHeight="1">
      <c r="A258" s="209"/>
    </row>
    <row r="259" spans="1:1" ht="15.75" customHeight="1">
      <c r="A259" s="209"/>
    </row>
    <row r="260" spans="1:1" ht="15.75" customHeight="1">
      <c r="A260" s="209"/>
    </row>
    <row r="261" spans="1:1" ht="15.75" customHeight="1">
      <c r="A261" s="209"/>
    </row>
    <row r="262" spans="1:1" ht="15.75" customHeight="1">
      <c r="A262" s="209"/>
    </row>
    <row r="263" spans="1:1" ht="15.75" customHeight="1">
      <c r="A263" s="209"/>
    </row>
    <row r="264" spans="1:1" ht="15.75" customHeight="1">
      <c r="A264" s="209"/>
    </row>
    <row r="265" spans="1:1" ht="15.75" customHeight="1">
      <c r="A265" s="209"/>
    </row>
    <row r="266" spans="1:1" ht="15.75" customHeight="1">
      <c r="A266" s="209"/>
    </row>
    <row r="267" spans="1:1" ht="15.75" customHeight="1">
      <c r="A267" s="209"/>
    </row>
    <row r="268" spans="1:1" ht="15.75" customHeight="1">
      <c r="A268" s="209"/>
    </row>
    <row r="269" spans="1:1" ht="15.75" customHeight="1">
      <c r="A269" s="209"/>
    </row>
    <row r="270" spans="1:1" ht="15.75" customHeight="1">
      <c r="A270" s="209"/>
    </row>
    <row r="271" spans="1:1" ht="15.75" customHeight="1">
      <c r="A271" s="209"/>
    </row>
    <row r="272" spans="1:1" ht="15.75" customHeight="1">
      <c r="A272" s="209"/>
    </row>
    <row r="273" spans="1:1" ht="15.75" customHeight="1">
      <c r="A273" s="209"/>
    </row>
    <row r="274" spans="1:1" ht="15.75" customHeight="1">
      <c r="A274" s="209"/>
    </row>
    <row r="275" spans="1:1" ht="15.75" customHeight="1">
      <c r="A275" s="209"/>
    </row>
    <row r="276" spans="1:1" ht="15.75" customHeight="1">
      <c r="A276" s="209"/>
    </row>
    <row r="277" spans="1:1" ht="15.75" customHeight="1">
      <c r="A277" s="209"/>
    </row>
    <row r="278" spans="1:1" ht="15.75" customHeight="1">
      <c r="A278" s="209"/>
    </row>
    <row r="279" spans="1:1" ht="15.75" customHeight="1">
      <c r="A279" s="209"/>
    </row>
    <row r="280" spans="1:1" ht="15.75" customHeight="1">
      <c r="A280" s="209"/>
    </row>
    <row r="281" spans="1:1" ht="15.75" customHeight="1">
      <c r="A281" s="209"/>
    </row>
    <row r="282" spans="1:1" ht="15.75" customHeight="1">
      <c r="A282" s="209"/>
    </row>
    <row r="283" spans="1:1" ht="15.75" customHeight="1">
      <c r="A283" s="209"/>
    </row>
    <row r="284" spans="1:1" ht="15.75" customHeight="1">
      <c r="A284" s="209"/>
    </row>
    <row r="285" spans="1:1" ht="15.75" customHeight="1">
      <c r="A285" s="209"/>
    </row>
    <row r="286" spans="1:1" ht="15.75" customHeight="1">
      <c r="A286" s="209"/>
    </row>
    <row r="287" spans="1:1" ht="15.75" customHeight="1">
      <c r="A287" s="209"/>
    </row>
    <row r="288" spans="1:1" ht="15.75" customHeight="1">
      <c r="A288" s="209"/>
    </row>
    <row r="289" spans="1:1" ht="15.75" customHeight="1">
      <c r="A289" s="209"/>
    </row>
    <row r="290" spans="1:1" ht="15.75" customHeight="1">
      <c r="A290" s="209"/>
    </row>
    <row r="291" spans="1:1" ht="15.75" customHeight="1">
      <c r="A291" s="209"/>
    </row>
    <row r="292" spans="1:1" ht="15.75" customHeight="1">
      <c r="A292" s="209"/>
    </row>
    <row r="293" spans="1:1" ht="15.75" customHeight="1">
      <c r="A293" s="209"/>
    </row>
    <row r="294" spans="1:1" ht="15.75" customHeight="1">
      <c r="A294" s="209"/>
    </row>
    <row r="295" spans="1:1" ht="15.75" customHeight="1">
      <c r="A295" s="209"/>
    </row>
    <row r="296" spans="1:1" ht="15.75" customHeight="1">
      <c r="A296" s="209"/>
    </row>
    <row r="297" spans="1:1" ht="15.75" customHeight="1">
      <c r="A297" s="209"/>
    </row>
    <row r="298" spans="1:1" ht="15.75" customHeight="1">
      <c r="A298" s="209"/>
    </row>
    <row r="299" spans="1:1" ht="15.75" customHeight="1">
      <c r="A299" s="209"/>
    </row>
    <row r="300" spans="1:1" ht="15.75" customHeight="1">
      <c r="A300" s="209"/>
    </row>
    <row r="301" spans="1:1" ht="15.75" customHeight="1">
      <c r="A301" s="209"/>
    </row>
    <row r="302" spans="1:1" ht="15.75" customHeight="1">
      <c r="A302" s="209"/>
    </row>
    <row r="303" spans="1:1" ht="15.75" customHeight="1">
      <c r="A303" s="209"/>
    </row>
    <row r="304" spans="1:1" ht="15.75" customHeight="1">
      <c r="A304" s="209"/>
    </row>
    <row r="305" spans="1:1" ht="15.75" customHeight="1">
      <c r="A305" s="209"/>
    </row>
    <row r="306" spans="1:1" ht="15.75" customHeight="1">
      <c r="A306" s="209"/>
    </row>
    <row r="307" spans="1:1" ht="15.75" customHeight="1">
      <c r="A307" s="209"/>
    </row>
    <row r="308" spans="1:1" ht="15.75" customHeight="1">
      <c r="A308" s="209"/>
    </row>
    <row r="309" spans="1:1" ht="15.75" customHeight="1">
      <c r="A309" s="209"/>
    </row>
    <row r="310" spans="1:1" ht="15.75" customHeight="1">
      <c r="A310" s="209"/>
    </row>
    <row r="311" spans="1:1" ht="15.75" customHeight="1">
      <c r="A311" s="209"/>
    </row>
    <row r="312" spans="1:1" ht="15.75" customHeight="1">
      <c r="A312" s="209"/>
    </row>
    <row r="313" spans="1:1" ht="15.75" customHeight="1">
      <c r="A313" s="209"/>
    </row>
    <row r="314" spans="1:1" ht="15.75" customHeight="1">
      <c r="A314" s="209"/>
    </row>
    <row r="315" spans="1:1" ht="15.75" customHeight="1">
      <c r="A315" s="209"/>
    </row>
    <row r="316" spans="1:1" ht="15.75" customHeight="1">
      <c r="A316" s="209"/>
    </row>
    <row r="317" spans="1:1" ht="15.75" customHeight="1">
      <c r="A317" s="209"/>
    </row>
    <row r="318" spans="1:1" ht="15.75" customHeight="1">
      <c r="A318" s="209"/>
    </row>
    <row r="319" spans="1:1" ht="15.75" customHeight="1">
      <c r="A319" s="209"/>
    </row>
    <row r="320" spans="1:1"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46.7109375" customWidth="1"/>
    <col min="3" max="4" width="20.7109375" customWidth="1"/>
    <col min="5" max="5" width="76.7109375" customWidth="1"/>
    <col min="6" max="6" width="14.42578125" customWidth="1"/>
  </cols>
  <sheetData>
    <row r="1" spans="1:26" ht="15.75">
      <c r="A1" s="24" t="s">
        <v>47</v>
      </c>
      <c r="B1" s="188" t="s">
        <v>306</v>
      </c>
      <c r="C1" s="25" t="s">
        <v>1712</v>
      </c>
      <c r="D1" s="87" t="s">
        <v>1672</v>
      </c>
      <c r="E1" s="25" t="s">
        <v>1713</v>
      </c>
      <c r="F1" s="210"/>
      <c r="G1" s="192"/>
      <c r="H1" s="192"/>
      <c r="I1" s="192"/>
      <c r="J1" s="192"/>
      <c r="K1" s="192"/>
      <c r="L1" s="192"/>
      <c r="M1" s="192"/>
      <c r="N1" s="192"/>
      <c r="O1" s="192"/>
      <c r="P1" s="192"/>
      <c r="Q1" s="192"/>
      <c r="R1" s="192"/>
      <c r="S1" s="192"/>
      <c r="T1" s="192"/>
      <c r="U1" s="192"/>
      <c r="V1" s="192"/>
      <c r="W1" s="192"/>
      <c r="X1" s="192"/>
      <c r="Y1" s="192"/>
    </row>
    <row r="2" spans="1:26" ht="15.75">
      <c r="A2" s="199" t="s">
        <v>93</v>
      </c>
      <c r="B2" s="199" t="str">
        <f>VLOOKUP(A2,ProcessDefinitionsTab,2, FALSE)</f>
        <v>Identity Establishment</v>
      </c>
      <c r="C2" s="201"/>
      <c r="D2" s="201"/>
      <c r="E2" s="201"/>
      <c r="F2" s="211"/>
      <c r="G2" s="203"/>
      <c r="H2" s="203"/>
      <c r="I2" s="203"/>
      <c r="J2" s="203"/>
      <c r="K2" s="203"/>
      <c r="L2" s="203"/>
      <c r="M2" s="203"/>
      <c r="N2" s="203"/>
      <c r="O2" s="203"/>
      <c r="P2" s="203"/>
      <c r="Q2" s="203"/>
      <c r="R2" s="203"/>
      <c r="S2" s="203"/>
      <c r="T2" s="203"/>
      <c r="U2" s="203"/>
      <c r="V2" s="203"/>
      <c r="W2" s="203"/>
      <c r="X2" s="203"/>
      <c r="Y2" s="203"/>
      <c r="Z2" s="204"/>
    </row>
    <row r="3" spans="1:26" ht="78.75">
      <c r="A3" s="24"/>
      <c r="B3" s="29" t="str">
        <f>VLOOKUP(A2,ProcessDefinitionsTab,3,FALSE)</f>
        <v>Identity Establishment is the process of creating a record of identity of a Subject within a program/service population that may be relied on by others for subsequent programs, services, and activities.</v>
      </c>
      <c r="C3" s="29"/>
      <c r="D3" s="29"/>
      <c r="E3" s="29"/>
      <c r="F3" s="212"/>
    </row>
    <row r="4" spans="1:26" ht="94.5">
      <c r="A4" s="24"/>
      <c r="B4" s="34"/>
      <c r="C4" s="29" t="s">
        <v>1750</v>
      </c>
      <c r="D4" s="29"/>
      <c r="E4" s="29" t="s">
        <v>1751</v>
      </c>
      <c r="F4" s="212"/>
    </row>
    <row r="5" spans="1:26" ht="63">
      <c r="A5" s="24"/>
      <c r="B5" s="34"/>
      <c r="C5" s="29" t="s">
        <v>1750</v>
      </c>
      <c r="D5" s="29"/>
      <c r="E5" s="29" t="s">
        <v>1752</v>
      </c>
      <c r="F5" s="212"/>
    </row>
    <row r="6" spans="1:26" ht="78.75">
      <c r="A6" s="24"/>
      <c r="B6" s="34"/>
      <c r="C6" s="29" t="s">
        <v>1750</v>
      </c>
      <c r="D6" s="29"/>
      <c r="E6" s="29" t="s">
        <v>1753</v>
      </c>
      <c r="F6" s="212"/>
    </row>
    <row r="7" spans="1:26" ht="173.25">
      <c r="A7" s="24"/>
      <c r="B7" s="34"/>
      <c r="C7" s="29"/>
      <c r="D7" s="29"/>
      <c r="E7" s="29" t="s">
        <v>1754</v>
      </c>
      <c r="F7" s="212"/>
    </row>
    <row r="8" spans="1:26" ht="15.75">
      <c r="A8" s="199" t="s">
        <v>81</v>
      </c>
      <c r="B8" s="199" t="str">
        <f>VLOOKUP(A8,ProcessDefinitionsTab,2, FALSE)</f>
        <v>Identity Information Validation</v>
      </c>
      <c r="C8" s="201"/>
      <c r="D8" s="201"/>
      <c r="E8" s="201"/>
      <c r="F8" s="211"/>
      <c r="G8" s="203"/>
      <c r="H8" s="203"/>
      <c r="I8" s="203"/>
      <c r="J8" s="203"/>
      <c r="K8" s="203"/>
      <c r="L8" s="203"/>
      <c r="M8" s="203"/>
      <c r="N8" s="203"/>
      <c r="O8" s="203"/>
      <c r="P8" s="203"/>
      <c r="Q8" s="203"/>
      <c r="R8" s="203"/>
      <c r="S8" s="203"/>
      <c r="T8" s="203"/>
      <c r="U8" s="203"/>
      <c r="V8" s="203"/>
      <c r="W8" s="203"/>
      <c r="X8" s="203"/>
      <c r="Y8" s="203"/>
      <c r="Z8" s="204"/>
    </row>
    <row r="9" spans="1:26" ht="47.25">
      <c r="A9" s="24"/>
      <c r="B9" s="29" t="str">
        <f>VLOOKUP(A8,ProcessDefinitionsTab,3,FALSE)</f>
        <v xml:space="preserve">Identity Information Validation is the process of confirming the accuracy of identity information about a Subject as established by the Issuer. </v>
      </c>
      <c r="C9" s="29"/>
      <c r="D9" s="29"/>
      <c r="E9" s="29"/>
      <c r="F9" s="212"/>
    </row>
    <row r="10" spans="1:26" ht="15.75">
      <c r="A10" s="24"/>
      <c r="B10" s="29"/>
      <c r="C10" s="29" t="s">
        <v>1750</v>
      </c>
      <c r="D10" s="29"/>
      <c r="E10" s="29" t="s">
        <v>1755</v>
      </c>
      <c r="F10" s="212"/>
    </row>
    <row r="11" spans="1:26" ht="31.5">
      <c r="A11" s="24"/>
      <c r="B11" s="34"/>
      <c r="C11" s="29" t="s">
        <v>1750</v>
      </c>
      <c r="D11" s="29"/>
      <c r="E11" s="29" t="s">
        <v>1756</v>
      </c>
      <c r="F11" s="212"/>
    </row>
    <row r="12" spans="1:26" ht="31.5">
      <c r="A12" s="24"/>
      <c r="B12" s="34"/>
      <c r="C12" s="29" t="s">
        <v>1750</v>
      </c>
      <c r="D12" s="29"/>
      <c r="E12" s="29" t="s">
        <v>1757</v>
      </c>
      <c r="F12" s="212"/>
    </row>
    <row r="13" spans="1:26" ht="94.5">
      <c r="A13" s="24"/>
      <c r="B13" s="34"/>
      <c r="C13" s="29"/>
      <c r="D13" s="29"/>
      <c r="E13" s="29" t="s">
        <v>1758</v>
      </c>
      <c r="F13" s="212"/>
    </row>
    <row r="14" spans="1:26" ht="15.75">
      <c r="A14" s="199" t="s">
        <v>98</v>
      </c>
      <c r="B14" s="199" t="str">
        <f>VLOOKUP(A14,ProcessDefinitionsTab,2, FALSE)</f>
        <v>Identity Verification</v>
      </c>
      <c r="C14" s="201"/>
      <c r="D14" s="201"/>
      <c r="E14" s="201"/>
      <c r="F14" s="211"/>
      <c r="G14" s="203"/>
      <c r="H14" s="203"/>
      <c r="I14" s="203"/>
      <c r="J14" s="203"/>
      <c r="K14" s="203"/>
      <c r="L14" s="203"/>
      <c r="M14" s="203"/>
      <c r="N14" s="203"/>
      <c r="O14" s="203"/>
      <c r="P14" s="203"/>
      <c r="Q14" s="203"/>
      <c r="R14" s="203"/>
      <c r="S14" s="203"/>
      <c r="T14" s="203"/>
      <c r="U14" s="203"/>
      <c r="V14" s="203"/>
      <c r="W14" s="203"/>
      <c r="X14" s="203"/>
      <c r="Y14" s="203"/>
      <c r="Z14" s="204"/>
    </row>
    <row r="15" spans="1:26" ht="47.25">
      <c r="A15" s="24"/>
      <c r="B15" s="29" t="str">
        <f>VLOOKUP(A14,ProcessDefinitionsTab,3,FALSE)</f>
        <v>Identity Verification is the process of confirming that the identity information is under the control of the Subject.</v>
      </c>
      <c r="C15" s="125"/>
      <c r="D15" s="125"/>
      <c r="E15" s="27"/>
      <c r="F15" s="212"/>
    </row>
    <row r="16" spans="1:26" ht="15.75">
      <c r="A16" s="24"/>
      <c r="B16" s="29"/>
      <c r="C16" s="29" t="s">
        <v>1750</v>
      </c>
      <c r="D16" s="29"/>
      <c r="E16" s="29" t="s">
        <v>1759</v>
      </c>
      <c r="F16" s="212"/>
    </row>
    <row r="17" spans="1:26" ht="15.75">
      <c r="A17" s="24"/>
      <c r="B17" s="34"/>
      <c r="C17" s="29" t="s">
        <v>1750</v>
      </c>
      <c r="D17" s="29"/>
      <c r="E17" s="29" t="s">
        <v>1760</v>
      </c>
      <c r="F17" s="212"/>
    </row>
    <row r="18" spans="1:26" ht="31.5">
      <c r="A18" s="24"/>
      <c r="B18" s="34"/>
      <c r="C18" s="29" t="s">
        <v>1750</v>
      </c>
      <c r="D18" s="29"/>
      <c r="E18" s="29" t="s">
        <v>1761</v>
      </c>
      <c r="F18" s="212"/>
    </row>
    <row r="19" spans="1:26" ht="94.5">
      <c r="A19" s="176"/>
      <c r="B19" s="125"/>
      <c r="C19" s="125"/>
      <c r="D19" s="125"/>
      <c r="E19" s="27" t="s">
        <v>1758</v>
      </c>
    </row>
    <row r="20" spans="1:26" ht="15.75">
      <c r="A20" s="199" t="s">
        <v>76</v>
      </c>
      <c r="B20" s="199" t="str">
        <f>VLOOKUP(A20,ProcessDefinitionsTab,2, FALSE)</f>
        <v>Identity Evidence Acceptance</v>
      </c>
      <c r="C20" s="201"/>
      <c r="D20" s="201"/>
      <c r="E20" s="201"/>
      <c r="F20" s="211"/>
      <c r="G20" s="203"/>
      <c r="H20" s="203"/>
      <c r="I20" s="203"/>
      <c r="J20" s="203"/>
      <c r="K20" s="203"/>
      <c r="L20" s="203"/>
      <c r="M20" s="203"/>
      <c r="N20" s="203"/>
      <c r="O20" s="203"/>
      <c r="P20" s="203"/>
      <c r="Q20" s="203"/>
      <c r="R20" s="203"/>
      <c r="S20" s="203"/>
      <c r="T20" s="203"/>
      <c r="U20" s="203"/>
      <c r="V20" s="203"/>
      <c r="W20" s="203"/>
      <c r="X20" s="203"/>
      <c r="Y20" s="203"/>
      <c r="Z20" s="204"/>
    </row>
    <row r="21" spans="1:26" ht="63">
      <c r="A21" s="24"/>
      <c r="B21" s="29" t="str">
        <f>VLOOKUP(A20,ProcessDefinitionsTab,3,FALSE)</f>
        <v>Identity Evidence Acceptance is the process of confirming that the evidence of identity presented (whether physical or electronic) is acceptable.</v>
      </c>
      <c r="C21" s="29"/>
      <c r="D21" s="29"/>
      <c r="E21" s="29"/>
      <c r="F21" s="212"/>
    </row>
    <row r="22" spans="1:26" ht="15.75">
      <c r="A22" s="24"/>
      <c r="B22" s="29"/>
      <c r="C22" s="29" t="s">
        <v>1750</v>
      </c>
      <c r="D22" s="29"/>
      <c r="E22" s="29" t="s">
        <v>1762</v>
      </c>
      <c r="F22" s="212"/>
    </row>
    <row r="23" spans="1:26" ht="15.75">
      <c r="A23" s="24"/>
      <c r="B23" s="29"/>
      <c r="C23" s="29" t="s">
        <v>1750</v>
      </c>
      <c r="D23" s="29"/>
      <c r="E23" s="29" t="s">
        <v>1763</v>
      </c>
      <c r="F23" s="212"/>
    </row>
    <row r="24" spans="1:26" ht="31.5">
      <c r="A24" s="24"/>
      <c r="B24" s="29"/>
      <c r="C24" s="29" t="s">
        <v>1750</v>
      </c>
      <c r="D24" s="29"/>
      <c r="E24" s="29" t="s">
        <v>1761</v>
      </c>
      <c r="F24" s="212"/>
    </row>
    <row r="25" spans="1:26" ht="253.5" customHeight="1">
      <c r="A25" s="24"/>
      <c r="B25" s="29"/>
      <c r="C25" s="29"/>
      <c r="D25" s="29"/>
      <c r="E25" s="29" t="s">
        <v>1764</v>
      </c>
      <c r="F25" s="212"/>
    </row>
    <row r="26" spans="1:26" ht="15.75">
      <c r="A26" s="24"/>
      <c r="B26" s="29"/>
      <c r="C26" s="29" t="s">
        <v>1765</v>
      </c>
      <c r="D26" s="29"/>
      <c r="E26" s="29" t="s">
        <v>1766</v>
      </c>
      <c r="F26" s="212"/>
    </row>
    <row r="27" spans="1:26" ht="78.75">
      <c r="A27" s="24"/>
      <c r="B27" s="29"/>
      <c r="C27" s="29"/>
      <c r="D27" s="29"/>
      <c r="E27" s="29" t="s">
        <v>1767</v>
      </c>
      <c r="F27" s="212"/>
    </row>
    <row r="28" spans="1:26" ht="31.5">
      <c r="A28" s="24"/>
      <c r="B28" s="29"/>
      <c r="C28" s="29"/>
      <c r="D28" s="29"/>
      <c r="E28" s="29" t="s">
        <v>1768</v>
      </c>
      <c r="F28" s="212"/>
    </row>
    <row r="29" spans="1:26" ht="31.5">
      <c r="A29" s="24"/>
      <c r="B29" s="29"/>
      <c r="C29" s="29"/>
      <c r="D29" s="29"/>
      <c r="E29" s="29" t="s">
        <v>1769</v>
      </c>
      <c r="F29" s="212"/>
    </row>
    <row r="30" spans="1:26" ht="15.75" customHeight="1">
      <c r="A30" s="181"/>
      <c r="B30" s="43"/>
      <c r="C30" s="212"/>
      <c r="D30" s="212"/>
      <c r="E30" s="213"/>
      <c r="F30" s="212"/>
    </row>
    <row r="31" spans="1:26" ht="15.75" customHeight="1">
      <c r="A31" s="181"/>
      <c r="B31" s="181"/>
      <c r="C31" s="212"/>
      <c r="D31" s="212"/>
      <c r="E31" s="213"/>
      <c r="F31" s="212"/>
    </row>
    <row r="32" spans="1:26" ht="15.75" customHeight="1">
      <c r="A32" s="181"/>
      <c r="B32" s="181"/>
      <c r="C32" s="212"/>
      <c r="D32" s="212"/>
      <c r="E32" s="213"/>
      <c r="F32" s="212"/>
    </row>
    <row r="33" spans="1:6" ht="15.75" customHeight="1">
      <c r="A33" s="181"/>
      <c r="B33" s="181"/>
      <c r="C33" s="212"/>
      <c r="D33" s="212"/>
      <c r="E33" s="213"/>
      <c r="F33" s="212"/>
    </row>
    <row r="34" spans="1:6" ht="15.75" customHeight="1">
      <c r="A34" s="181"/>
      <c r="B34" s="181"/>
      <c r="C34" s="212"/>
      <c r="D34" s="212"/>
      <c r="E34" s="213"/>
      <c r="F34" s="212"/>
    </row>
    <row r="35" spans="1:6" ht="15.75" customHeight="1">
      <c r="A35" s="181"/>
      <c r="B35" s="181"/>
      <c r="C35" s="212"/>
      <c r="D35" s="212"/>
      <c r="E35" s="213"/>
      <c r="F35" s="212"/>
    </row>
    <row r="36" spans="1:6" ht="15.75" customHeight="1">
      <c r="A36" s="181"/>
      <c r="B36" s="181"/>
      <c r="C36" s="212"/>
      <c r="D36" s="212"/>
      <c r="E36" s="213"/>
      <c r="F36" s="212"/>
    </row>
    <row r="37" spans="1:6" ht="15.75" customHeight="1">
      <c r="A37" s="181"/>
      <c r="B37" s="181"/>
      <c r="C37" s="212"/>
      <c r="D37" s="212"/>
      <c r="E37" s="213"/>
      <c r="F37" s="212"/>
    </row>
    <row r="38" spans="1:6" ht="15.75" customHeight="1">
      <c r="A38" s="181"/>
      <c r="B38" s="181"/>
      <c r="C38" s="212"/>
      <c r="D38" s="212"/>
      <c r="E38" s="213"/>
      <c r="F38" s="212"/>
    </row>
    <row r="39" spans="1:6" ht="15.75" customHeight="1">
      <c r="A39" s="181"/>
      <c r="B39" s="181"/>
      <c r="C39" s="212"/>
      <c r="D39" s="212"/>
      <c r="E39" s="213"/>
      <c r="F39" s="212"/>
    </row>
    <row r="40" spans="1:6" ht="15.75" customHeight="1">
      <c r="A40" s="181"/>
      <c r="B40" s="181"/>
      <c r="C40" s="212"/>
      <c r="D40" s="212"/>
      <c r="E40" s="213"/>
      <c r="F40" s="212"/>
    </row>
    <row r="41" spans="1:6" ht="15.75" customHeight="1">
      <c r="A41" s="181"/>
      <c r="B41" s="181"/>
      <c r="C41" s="212"/>
      <c r="D41" s="212"/>
      <c r="E41" s="213"/>
      <c r="F41" s="212"/>
    </row>
    <row r="42" spans="1:6" ht="15.75" customHeight="1">
      <c r="A42" s="181"/>
      <c r="B42" s="181"/>
      <c r="C42" s="212"/>
      <c r="D42" s="212"/>
      <c r="E42" s="213"/>
      <c r="F42" s="212"/>
    </row>
    <row r="43" spans="1:6" ht="15.75" customHeight="1">
      <c r="A43" s="181"/>
      <c r="B43" s="181"/>
      <c r="C43" s="212"/>
      <c r="D43" s="212"/>
      <c r="E43" s="213"/>
      <c r="F43" s="212"/>
    </row>
    <row r="44" spans="1:6" ht="15.75" customHeight="1">
      <c r="A44" s="181"/>
      <c r="B44" s="181"/>
      <c r="C44" s="212"/>
      <c r="D44" s="212"/>
      <c r="E44" s="213"/>
      <c r="F44" s="212"/>
    </row>
    <row r="45" spans="1:6" ht="15.75" customHeight="1">
      <c r="A45" s="181"/>
      <c r="B45" s="181"/>
      <c r="C45" s="212"/>
      <c r="D45" s="212"/>
      <c r="E45" s="213"/>
      <c r="F45" s="212"/>
    </row>
    <row r="46" spans="1:6" ht="15.75" customHeight="1">
      <c r="A46" s="181"/>
      <c r="B46" s="181"/>
      <c r="C46" s="212"/>
      <c r="D46" s="212"/>
      <c r="E46" s="213"/>
      <c r="F46" s="212"/>
    </row>
    <row r="47" spans="1:6" ht="15.75" customHeight="1">
      <c r="A47" s="181"/>
      <c r="B47" s="181"/>
      <c r="C47" s="212"/>
      <c r="D47" s="212"/>
      <c r="E47" s="213"/>
      <c r="F47" s="212"/>
    </row>
    <row r="48" spans="1:6" ht="15.75" customHeight="1">
      <c r="A48" s="181"/>
      <c r="B48" s="181"/>
      <c r="C48" s="212"/>
      <c r="D48" s="212"/>
      <c r="E48" s="213"/>
      <c r="F48" s="212"/>
    </row>
    <row r="49" spans="1:6" ht="15.75" customHeight="1">
      <c r="A49" s="181"/>
      <c r="B49" s="181"/>
      <c r="C49" s="212"/>
      <c r="D49" s="212"/>
      <c r="E49" s="213"/>
      <c r="F49" s="212"/>
    </row>
    <row r="50" spans="1:6" ht="15.75" customHeight="1">
      <c r="A50" s="181"/>
      <c r="B50" s="181"/>
      <c r="C50" s="212"/>
      <c r="D50" s="212"/>
      <c r="E50" s="213"/>
      <c r="F50" s="212"/>
    </row>
    <row r="51" spans="1:6" ht="15.75" customHeight="1">
      <c r="A51" s="181"/>
      <c r="B51" s="181"/>
      <c r="C51" s="212"/>
      <c r="D51" s="212"/>
      <c r="E51" s="213"/>
      <c r="F51" s="212"/>
    </row>
    <row r="52" spans="1:6" ht="15.75" customHeight="1">
      <c r="A52" s="181"/>
      <c r="B52" s="181"/>
      <c r="C52" s="212"/>
      <c r="D52" s="212"/>
      <c r="E52" s="213"/>
      <c r="F52" s="212"/>
    </row>
    <row r="53" spans="1:6" ht="15.75" customHeight="1">
      <c r="A53" s="181"/>
      <c r="B53" s="181"/>
      <c r="C53" s="212"/>
      <c r="D53" s="212"/>
      <c r="E53" s="213"/>
      <c r="F53" s="212"/>
    </row>
    <row r="54" spans="1:6" ht="15.75" customHeight="1">
      <c r="A54" s="181"/>
      <c r="B54" s="181"/>
      <c r="C54" s="212"/>
      <c r="D54" s="212"/>
      <c r="E54" s="213"/>
      <c r="F54" s="212"/>
    </row>
    <row r="55" spans="1:6" ht="15.75" customHeight="1">
      <c r="A55" s="181"/>
      <c r="B55" s="181"/>
      <c r="C55" s="212"/>
      <c r="D55" s="212"/>
      <c r="E55" s="213"/>
      <c r="F55" s="212"/>
    </row>
    <row r="56" spans="1:6" ht="15.75" customHeight="1">
      <c r="A56" s="181"/>
      <c r="B56" s="181"/>
      <c r="C56" s="212"/>
      <c r="D56" s="212"/>
      <c r="E56" s="213"/>
      <c r="F56" s="212"/>
    </row>
    <row r="57" spans="1:6" ht="15.75" customHeight="1">
      <c r="A57" s="181"/>
      <c r="B57" s="181"/>
      <c r="C57" s="212"/>
      <c r="D57" s="212"/>
      <c r="E57" s="213"/>
      <c r="F57" s="212"/>
    </row>
    <row r="58" spans="1:6" ht="15.75" customHeight="1">
      <c r="A58" s="181"/>
      <c r="B58" s="181"/>
      <c r="C58" s="212"/>
      <c r="D58" s="212"/>
      <c r="E58" s="213"/>
      <c r="F58" s="212"/>
    </row>
    <row r="59" spans="1:6" ht="15.75" customHeight="1">
      <c r="A59" s="181"/>
      <c r="B59" s="182"/>
      <c r="C59" s="212"/>
      <c r="D59" s="212"/>
      <c r="E59" s="213"/>
      <c r="F59" s="212"/>
    </row>
    <row r="60" spans="1:6" ht="15.75" customHeight="1">
      <c r="A60" s="181"/>
      <c r="B60" s="182"/>
      <c r="C60" s="212"/>
      <c r="D60" s="212"/>
      <c r="E60" s="213"/>
      <c r="F60" s="212"/>
    </row>
    <row r="61" spans="1:6" ht="15.75" customHeight="1">
      <c r="A61" s="181"/>
      <c r="B61" s="182"/>
      <c r="C61" s="212"/>
      <c r="D61" s="212"/>
      <c r="E61" s="213"/>
      <c r="F61" s="212"/>
    </row>
    <row r="62" spans="1:6" ht="15.75" customHeight="1">
      <c r="A62" s="181"/>
      <c r="B62" s="182"/>
      <c r="C62" s="212"/>
      <c r="D62" s="212"/>
      <c r="E62" s="213"/>
      <c r="F62" s="212"/>
    </row>
    <row r="63" spans="1:6" ht="15.75" customHeight="1">
      <c r="A63" s="181"/>
      <c r="B63" s="182"/>
      <c r="C63" s="212"/>
      <c r="D63" s="212"/>
      <c r="E63" s="213"/>
      <c r="F63" s="212"/>
    </row>
    <row r="64" spans="1:6" ht="15.75" customHeight="1">
      <c r="A64" s="181"/>
      <c r="B64" s="182"/>
      <c r="C64" s="212"/>
      <c r="D64" s="212"/>
      <c r="E64" s="213"/>
      <c r="F64" s="212"/>
    </row>
    <row r="65" spans="1:6" ht="15.75" customHeight="1">
      <c r="A65" s="181"/>
      <c r="B65" s="182"/>
      <c r="C65" s="212"/>
      <c r="D65" s="212"/>
      <c r="E65" s="213"/>
      <c r="F65" s="212"/>
    </row>
    <row r="66" spans="1:6" ht="15.75" customHeight="1">
      <c r="A66" s="181"/>
      <c r="B66" s="182"/>
      <c r="C66" s="212"/>
      <c r="D66" s="212"/>
      <c r="E66" s="213"/>
      <c r="F66" s="212"/>
    </row>
    <row r="67" spans="1:6" ht="15.75" customHeight="1">
      <c r="A67" s="181"/>
      <c r="B67" s="182"/>
      <c r="C67" s="212"/>
      <c r="D67" s="212"/>
      <c r="E67" s="213"/>
      <c r="F67" s="212"/>
    </row>
    <row r="68" spans="1:6" ht="15.75" customHeight="1">
      <c r="A68" s="181"/>
      <c r="B68" s="182"/>
      <c r="C68" s="212"/>
      <c r="D68" s="212"/>
      <c r="E68" s="213"/>
      <c r="F68" s="212"/>
    </row>
    <row r="69" spans="1:6" ht="15.75" customHeight="1">
      <c r="A69" s="181"/>
      <c r="B69" s="182"/>
      <c r="C69" s="212"/>
      <c r="D69" s="212"/>
      <c r="E69" s="213"/>
      <c r="F69" s="212"/>
    </row>
    <row r="70" spans="1:6" ht="15.75" customHeight="1">
      <c r="A70" s="181"/>
      <c r="B70" s="182"/>
      <c r="C70" s="212"/>
      <c r="D70" s="212"/>
      <c r="E70" s="213"/>
      <c r="F70" s="212"/>
    </row>
    <row r="71" spans="1:6" ht="15.75" customHeight="1">
      <c r="A71" s="181"/>
      <c r="B71" s="182"/>
      <c r="C71" s="212"/>
      <c r="D71" s="212"/>
      <c r="E71" s="213"/>
      <c r="F71" s="212"/>
    </row>
    <row r="72" spans="1:6" ht="15.75" customHeight="1">
      <c r="A72" s="181"/>
      <c r="B72" s="182"/>
      <c r="C72" s="212"/>
      <c r="D72" s="212"/>
      <c r="E72" s="213"/>
      <c r="F72" s="212"/>
    </row>
    <row r="73" spans="1:6" ht="15.75" customHeight="1">
      <c r="A73" s="181"/>
      <c r="B73" s="182"/>
      <c r="C73" s="212"/>
      <c r="D73" s="212"/>
      <c r="E73" s="213"/>
      <c r="F73" s="212"/>
    </row>
    <row r="74" spans="1:6" ht="15.75" customHeight="1">
      <c r="A74" s="181"/>
      <c r="B74" s="182"/>
      <c r="C74" s="212"/>
      <c r="D74" s="212"/>
      <c r="E74" s="213"/>
      <c r="F74" s="212"/>
    </row>
    <row r="75" spans="1:6" ht="15.75" customHeight="1">
      <c r="A75" s="181"/>
      <c r="B75" s="182"/>
      <c r="C75" s="212"/>
      <c r="D75" s="212"/>
      <c r="E75" s="213"/>
      <c r="F75" s="212"/>
    </row>
    <row r="76" spans="1:6" ht="15.75" customHeight="1">
      <c r="A76" s="181"/>
      <c r="B76" s="182"/>
      <c r="C76" s="212"/>
      <c r="D76" s="212"/>
      <c r="E76" s="213"/>
      <c r="F76" s="212"/>
    </row>
    <row r="77" spans="1:6" ht="15.75" customHeight="1">
      <c r="A77" s="181"/>
      <c r="B77" s="182"/>
      <c r="C77" s="212"/>
      <c r="D77" s="212"/>
      <c r="E77" s="213"/>
      <c r="F77" s="212"/>
    </row>
    <row r="78" spans="1:6" ht="15.75" customHeight="1">
      <c r="A78" s="181"/>
      <c r="B78" s="182"/>
      <c r="C78" s="212"/>
      <c r="D78" s="212"/>
      <c r="E78" s="213"/>
      <c r="F78" s="212"/>
    </row>
    <row r="79" spans="1:6" ht="15.75" customHeight="1">
      <c r="A79" s="181"/>
      <c r="B79" s="182"/>
      <c r="C79" s="212"/>
      <c r="D79" s="212"/>
      <c r="E79" s="213"/>
      <c r="F79" s="212"/>
    </row>
    <row r="80" spans="1:6" ht="15.75" customHeight="1">
      <c r="A80" s="181"/>
      <c r="B80" s="182"/>
      <c r="C80" s="212"/>
      <c r="D80" s="212"/>
      <c r="E80" s="213"/>
      <c r="F80" s="212"/>
    </row>
    <row r="81" spans="1:6" ht="15.75" customHeight="1">
      <c r="A81" s="181"/>
      <c r="B81" s="182"/>
      <c r="C81" s="212"/>
      <c r="D81" s="212"/>
      <c r="E81" s="213"/>
      <c r="F81" s="212"/>
    </row>
    <row r="82" spans="1:6" ht="15.75" customHeight="1">
      <c r="A82" s="181"/>
      <c r="B82" s="182"/>
      <c r="C82" s="212"/>
      <c r="D82" s="212"/>
      <c r="E82" s="213"/>
      <c r="F82" s="212"/>
    </row>
    <row r="83" spans="1:6" ht="15.75" customHeight="1">
      <c r="A83" s="181"/>
      <c r="B83" s="182"/>
      <c r="C83" s="212"/>
      <c r="D83" s="212"/>
      <c r="E83" s="213"/>
      <c r="F83" s="212"/>
    </row>
    <row r="84" spans="1:6" ht="15.75" customHeight="1">
      <c r="A84" s="181"/>
      <c r="B84" s="182"/>
      <c r="C84" s="212"/>
      <c r="D84" s="212"/>
      <c r="E84" s="213"/>
      <c r="F84" s="212"/>
    </row>
    <row r="85" spans="1:6" ht="15.75" customHeight="1">
      <c r="A85" s="181"/>
      <c r="B85" s="182"/>
      <c r="C85" s="212"/>
      <c r="D85" s="212"/>
      <c r="E85" s="213"/>
      <c r="F85" s="212"/>
    </row>
    <row r="86" spans="1:6" ht="15.75" customHeight="1">
      <c r="A86" s="181"/>
      <c r="B86" s="182"/>
      <c r="C86" s="212"/>
      <c r="D86" s="212"/>
      <c r="E86" s="213"/>
      <c r="F86" s="212"/>
    </row>
    <row r="87" spans="1:6" ht="15.75" customHeight="1">
      <c r="A87" s="181"/>
      <c r="B87" s="182"/>
      <c r="C87" s="212"/>
      <c r="D87" s="212"/>
      <c r="E87" s="213"/>
      <c r="F87" s="212"/>
    </row>
    <row r="88" spans="1:6" ht="15.75" customHeight="1">
      <c r="A88" s="181"/>
      <c r="B88" s="182"/>
      <c r="C88" s="212"/>
      <c r="D88" s="212"/>
      <c r="E88" s="213"/>
      <c r="F88" s="212"/>
    </row>
    <row r="89" spans="1:6" ht="15.75" customHeight="1">
      <c r="A89" s="181"/>
      <c r="B89" s="182"/>
      <c r="C89" s="212"/>
      <c r="D89" s="212"/>
      <c r="E89" s="213"/>
      <c r="F89" s="212"/>
    </row>
    <row r="90" spans="1:6" ht="15.75" customHeight="1">
      <c r="A90" s="181"/>
      <c r="B90" s="182"/>
      <c r="C90" s="212"/>
      <c r="D90" s="212"/>
      <c r="E90" s="213"/>
      <c r="F90" s="212"/>
    </row>
    <row r="91" spans="1:6" ht="15.75" customHeight="1">
      <c r="A91" s="181"/>
      <c r="B91" s="182"/>
      <c r="C91" s="212"/>
      <c r="D91" s="212"/>
      <c r="E91" s="213"/>
      <c r="F91" s="212"/>
    </row>
    <row r="92" spans="1:6" ht="15.75" customHeight="1">
      <c r="A92" s="181"/>
      <c r="B92" s="182"/>
      <c r="C92" s="212"/>
      <c r="D92" s="212"/>
      <c r="E92" s="213"/>
      <c r="F92" s="212"/>
    </row>
    <row r="93" spans="1:6" ht="15.75" customHeight="1">
      <c r="A93" s="181"/>
      <c r="B93" s="182"/>
      <c r="C93" s="212"/>
      <c r="D93" s="212"/>
      <c r="E93" s="213"/>
      <c r="F93" s="212"/>
    </row>
    <row r="94" spans="1:6" ht="15.75" customHeight="1">
      <c r="A94" s="181"/>
      <c r="B94" s="182"/>
      <c r="C94" s="212"/>
      <c r="D94" s="212"/>
      <c r="E94" s="213"/>
      <c r="F94" s="212"/>
    </row>
    <row r="95" spans="1:6" ht="15.75" customHeight="1">
      <c r="A95" s="181"/>
      <c r="B95" s="182"/>
      <c r="C95" s="212"/>
      <c r="D95" s="212"/>
      <c r="E95" s="213"/>
      <c r="F95" s="212"/>
    </row>
    <row r="96" spans="1:6" ht="15.75" customHeight="1">
      <c r="A96" s="181"/>
      <c r="B96" s="182"/>
      <c r="C96" s="212"/>
      <c r="D96" s="212"/>
      <c r="E96" s="213"/>
      <c r="F96" s="212"/>
    </row>
    <row r="97" spans="1:6" ht="15.75" customHeight="1">
      <c r="A97" s="181"/>
      <c r="B97" s="182"/>
      <c r="C97" s="212"/>
      <c r="D97" s="212"/>
      <c r="E97" s="213"/>
      <c r="F97" s="212"/>
    </row>
    <row r="98" spans="1:6" ht="15.75" customHeight="1">
      <c r="A98" s="181"/>
      <c r="B98" s="182"/>
      <c r="C98" s="212"/>
      <c r="D98" s="212"/>
      <c r="E98" s="213"/>
      <c r="F98" s="212"/>
    </row>
    <row r="99" spans="1:6" ht="15.75" customHeight="1">
      <c r="A99" s="181"/>
      <c r="B99" s="182"/>
      <c r="C99" s="212"/>
      <c r="D99" s="212"/>
      <c r="E99" s="213"/>
      <c r="F99" s="212"/>
    </row>
    <row r="100" spans="1:6" ht="15.75" customHeight="1">
      <c r="A100" s="181"/>
      <c r="B100" s="182"/>
      <c r="C100" s="212"/>
      <c r="D100" s="212"/>
      <c r="E100" s="213"/>
      <c r="F100" s="212"/>
    </row>
    <row r="101" spans="1:6" ht="15.75" customHeight="1">
      <c r="A101" s="181"/>
      <c r="B101" s="182"/>
      <c r="C101" s="212"/>
      <c r="D101" s="212"/>
      <c r="E101" s="213"/>
      <c r="F101" s="212"/>
    </row>
    <row r="102" spans="1:6" ht="15.75" customHeight="1">
      <c r="A102" s="181"/>
      <c r="B102" s="182"/>
      <c r="C102" s="212"/>
      <c r="D102" s="212"/>
      <c r="E102" s="213"/>
      <c r="F102" s="212"/>
    </row>
    <row r="103" spans="1:6" ht="15.75" customHeight="1">
      <c r="A103" s="181"/>
      <c r="B103" s="182"/>
      <c r="C103" s="212"/>
      <c r="D103" s="212"/>
      <c r="E103" s="213"/>
      <c r="F103" s="212"/>
    </row>
    <row r="104" spans="1:6" ht="15.75" customHeight="1">
      <c r="A104" s="181"/>
      <c r="B104" s="182"/>
      <c r="C104" s="212"/>
      <c r="D104" s="212"/>
      <c r="E104" s="213"/>
      <c r="F104" s="212"/>
    </row>
    <row r="105" spans="1:6" ht="15.75" customHeight="1">
      <c r="A105" s="181"/>
      <c r="B105" s="182"/>
      <c r="C105" s="212"/>
      <c r="D105" s="212"/>
      <c r="E105" s="213"/>
      <c r="F105" s="212"/>
    </row>
    <row r="106" spans="1:6" ht="15.75" customHeight="1">
      <c r="A106" s="181"/>
      <c r="B106" s="182"/>
      <c r="C106" s="212"/>
      <c r="D106" s="212"/>
      <c r="E106" s="213"/>
      <c r="F106" s="212"/>
    </row>
    <row r="107" spans="1:6" ht="15.75" customHeight="1">
      <c r="A107" s="181"/>
      <c r="B107" s="182"/>
      <c r="C107" s="212"/>
      <c r="D107" s="212"/>
      <c r="E107" s="213"/>
      <c r="F107" s="212"/>
    </row>
    <row r="108" spans="1:6" ht="15.75" customHeight="1">
      <c r="A108" s="181"/>
      <c r="B108" s="182"/>
      <c r="C108" s="212"/>
      <c r="D108" s="212"/>
      <c r="E108" s="213"/>
      <c r="F108" s="212"/>
    </row>
    <row r="109" spans="1:6" ht="15.75" customHeight="1">
      <c r="A109" s="181"/>
      <c r="B109" s="182"/>
      <c r="C109" s="212"/>
      <c r="D109" s="212"/>
      <c r="E109" s="213"/>
      <c r="F109" s="212"/>
    </row>
    <row r="110" spans="1:6" ht="15.75" customHeight="1">
      <c r="A110" s="181"/>
      <c r="B110" s="182"/>
      <c r="C110" s="212"/>
      <c r="D110" s="212"/>
      <c r="E110" s="213"/>
      <c r="F110" s="212"/>
    </row>
    <row r="111" spans="1:6" ht="15.75" customHeight="1">
      <c r="A111" s="181"/>
      <c r="B111" s="182"/>
      <c r="C111" s="212"/>
      <c r="D111" s="212"/>
      <c r="E111" s="213"/>
      <c r="F111" s="212"/>
    </row>
    <row r="112" spans="1:6" ht="15.75" customHeight="1">
      <c r="A112" s="181"/>
      <c r="B112" s="182"/>
      <c r="C112" s="212"/>
      <c r="D112" s="212"/>
      <c r="E112" s="213"/>
      <c r="F112" s="212"/>
    </row>
    <row r="113" spans="1:6" ht="15.75" customHeight="1">
      <c r="A113" s="181"/>
      <c r="B113" s="182"/>
      <c r="C113" s="212"/>
      <c r="D113" s="212"/>
      <c r="E113" s="213"/>
      <c r="F113" s="212"/>
    </row>
    <row r="114" spans="1:6" ht="15.75" customHeight="1">
      <c r="A114" s="181"/>
      <c r="B114" s="182"/>
      <c r="C114" s="212"/>
      <c r="D114" s="212"/>
      <c r="E114" s="213"/>
      <c r="F114" s="212"/>
    </row>
    <row r="115" spans="1:6" ht="15.75" customHeight="1">
      <c r="A115" s="181"/>
      <c r="B115" s="182"/>
      <c r="C115" s="212"/>
      <c r="D115" s="212"/>
      <c r="E115" s="213"/>
      <c r="F115" s="212"/>
    </row>
    <row r="116" spans="1:6" ht="15.75" customHeight="1">
      <c r="A116" s="181"/>
      <c r="B116" s="182"/>
      <c r="C116" s="212"/>
      <c r="D116" s="212"/>
      <c r="E116" s="213"/>
      <c r="F116" s="212"/>
    </row>
    <row r="117" spans="1:6" ht="15.75" customHeight="1">
      <c r="A117" s="181"/>
      <c r="B117" s="182"/>
      <c r="C117" s="212"/>
      <c r="D117" s="212"/>
      <c r="E117" s="213"/>
      <c r="F117" s="212"/>
    </row>
    <row r="118" spans="1:6" ht="15.75" customHeight="1">
      <c r="A118" s="181"/>
      <c r="B118" s="182"/>
      <c r="C118" s="212"/>
      <c r="D118" s="212"/>
      <c r="E118" s="213"/>
      <c r="F118" s="212"/>
    </row>
    <row r="119" spans="1:6" ht="15.75" customHeight="1">
      <c r="A119" s="181"/>
      <c r="B119" s="182"/>
      <c r="C119" s="212"/>
      <c r="D119" s="212"/>
      <c r="E119" s="213"/>
      <c r="F119" s="212"/>
    </row>
    <row r="120" spans="1:6" ht="15.75" customHeight="1">
      <c r="A120" s="181"/>
      <c r="B120" s="182"/>
      <c r="C120" s="212"/>
      <c r="D120" s="212"/>
      <c r="E120" s="213"/>
      <c r="F120" s="212"/>
    </row>
    <row r="121" spans="1:6" ht="15.75" customHeight="1">
      <c r="A121" s="181"/>
      <c r="B121" s="182"/>
      <c r="C121" s="212"/>
      <c r="D121" s="212"/>
      <c r="E121" s="213"/>
      <c r="F121" s="212"/>
    </row>
    <row r="122" spans="1:6" ht="15.75" customHeight="1">
      <c r="A122" s="181"/>
      <c r="B122" s="182"/>
      <c r="C122" s="212"/>
      <c r="D122" s="212"/>
      <c r="E122" s="213"/>
      <c r="F122" s="212"/>
    </row>
    <row r="123" spans="1:6" ht="15.75" customHeight="1">
      <c r="A123" s="181"/>
      <c r="B123" s="182"/>
      <c r="C123" s="212"/>
      <c r="D123" s="212"/>
      <c r="E123" s="213"/>
      <c r="F123" s="212"/>
    </row>
    <row r="124" spans="1:6" ht="15.75" customHeight="1">
      <c r="A124" s="181"/>
      <c r="B124" s="182"/>
      <c r="C124" s="212"/>
      <c r="D124" s="212"/>
      <c r="E124" s="213"/>
      <c r="F124" s="212"/>
    </row>
    <row r="125" spans="1:6" ht="15.75" customHeight="1">
      <c r="A125" s="181"/>
      <c r="B125" s="182"/>
      <c r="C125" s="212"/>
      <c r="D125" s="212"/>
      <c r="E125" s="213"/>
      <c r="F125" s="212"/>
    </row>
    <row r="126" spans="1:6" ht="15.75" customHeight="1">
      <c r="A126" s="181"/>
      <c r="B126" s="182"/>
      <c r="C126" s="212"/>
      <c r="D126" s="212"/>
      <c r="E126" s="213"/>
      <c r="F126" s="212"/>
    </row>
    <row r="127" spans="1:6" ht="15.75" customHeight="1">
      <c r="A127" s="181"/>
      <c r="B127" s="182"/>
      <c r="C127" s="212"/>
      <c r="D127" s="212"/>
      <c r="E127" s="213"/>
      <c r="F127" s="212"/>
    </row>
    <row r="128" spans="1:6" ht="15.75" customHeight="1">
      <c r="A128" s="181"/>
      <c r="B128" s="182"/>
      <c r="C128" s="212"/>
      <c r="D128" s="212"/>
      <c r="E128" s="213"/>
      <c r="F128" s="212"/>
    </row>
    <row r="129" spans="1:6" ht="15.75" customHeight="1">
      <c r="A129" s="181"/>
      <c r="B129" s="182"/>
      <c r="C129" s="212"/>
      <c r="D129" s="212"/>
      <c r="E129" s="213"/>
      <c r="F129" s="212"/>
    </row>
    <row r="130" spans="1:6" ht="15.75" customHeight="1">
      <c r="A130" s="181"/>
      <c r="B130" s="182"/>
      <c r="C130" s="212"/>
      <c r="D130" s="212"/>
      <c r="E130" s="213"/>
      <c r="F130" s="212"/>
    </row>
    <row r="131" spans="1:6" ht="15.75" customHeight="1">
      <c r="A131" s="181"/>
      <c r="B131" s="182"/>
      <c r="C131" s="212"/>
      <c r="D131" s="212"/>
      <c r="E131" s="213"/>
      <c r="F131" s="212"/>
    </row>
    <row r="132" spans="1:6" ht="15.75" customHeight="1">
      <c r="A132" s="181"/>
      <c r="B132" s="182"/>
      <c r="C132" s="212"/>
      <c r="D132" s="212"/>
      <c r="E132" s="213"/>
      <c r="F132" s="212"/>
    </row>
    <row r="133" spans="1:6" ht="15.75" customHeight="1">
      <c r="A133" s="181"/>
      <c r="B133" s="182"/>
      <c r="C133" s="212"/>
      <c r="D133" s="212"/>
      <c r="E133" s="213"/>
      <c r="F133" s="212"/>
    </row>
    <row r="134" spans="1:6" ht="15.75" customHeight="1">
      <c r="A134" s="181"/>
      <c r="B134" s="182"/>
      <c r="C134" s="212"/>
      <c r="D134" s="212"/>
      <c r="E134" s="213"/>
      <c r="F134" s="212"/>
    </row>
    <row r="135" spans="1:6" ht="15.75" customHeight="1">
      <c r="A135" s="181"/>
      <c r="B135" s="182"/>
      <c r="C135" s="212"/>
      <c r="D135" s="212"/>
      <c r="E135" s="213"/>
      <c r="F135" s="212"/>
    </row>
    <row r="136" spans="1:6" ht="15.75" customHeight="1">
      <c r="A136" s="181"/>
      <c r="B136" s="182"/>
      <c r="C136" s="212"/>
      <c r="D136" s="212"/>
      <c r="E136" s="213"/>
      <c r="F136" s="212"/>
    </row>
    <row r="137" spans="1:6" ht="15.75" customHeight="1">
      <c r="A137" s="181"/>
      <c r="B137" s="182"/>
      <c r="C137" s="212"/>
      <c r="D137" s="212"/>
      <c r="E137" s="213"/>
      <c r="F137" s="212"/>
    </row>
    <row r="138" spans="1:6" ht="15.75" customHeight="1">
      <c r="A138" s="181"/>
      <c r="B138" s="182"/>
      <c r="C138" s="212"/>
      <c r="D138" s="212"/>
      <c r="E138" s="213"/>
      <c r="F138" s="212"/>
    </row>
    <row r="139" spans="1:6" ht="15.75" customHeight="1">
      <c r="A139" s="181"/>
      <c r="B139" s="182"/>
      <c r="C139" s="212"/>
      <c r="D139" s="212"/>
      <c r="E139" s="213"/>
      <c r="F139" s="212"/>
    </row>
    <row r="140" spans="1:6" ht="15.75" customHeight="1">
      <c r="A140" s="181"/>
      <c r="B140" s="182"/>
      <c r="C140" s="212"/>
      <c r="D140" s="212"/>
      <c r="E140" s="213"/>
      <c r="F140" s="212"/>
    </row>
    <row r="141" spans="1:6" ht="15.75" customHeight="1">
      <c r="A141" s="181"/>
      <c r="B141" s="182"/>
      <c r="C141" s="212"/>
      <c r="D141" s="212"/>
      <c r="E141" s="213"/>
      <c r="F141" s="212"/>
    </row>
    <row r="142" spans="1:6" ht="15.75" customHeight="1">
      <c r="A142" s="181"/>
      <c r="B142" s="182"/>
      <c r="C142" s="212"/>
      <c r="D142" s="212"/>
      <c r="E142" s="213"/>
      <c r="F142" s="212"/>
    </row>
    <row r="143" spans="1:6" ht="15.75" customHeight="1">
      <c r="A143" s="181"/>
      <c r="B143" s="182"/>
      <c r="C143" s="212"/>
      <c r="D143" s="212"/>
      <c r="E143" s="213"/>
      <c r="F143" s="212"/>
    </row>
    <row r="144" spans="1:6" ht="15.75" customHeight="1">
      <c r="A144" s="181"/>
      <c r="B144" s="182"/>
      <c r="C144" s="212"/>
      <c r="D144" s="212"/>
      <c r="E144" s="213"/>
      <c r="F144" s="212"/>
    </row>
    <row r="145" spans="1:6" ht="15.75" customHeight="1">
      <c r="A145" s="181"/>
      <c r="B145" s="182"/>
      <c r="C145" s="212"/>
      <c r="D145" s="212"/>
      <c r="E145" s="213"/>
      <c r="F145" s="212"/>
    </row>
    <row r="146" spans="1:6" ht="15.75" customHeight="1">
      <c r="A146" s="181"/>
      <c r="B146" s="182"/>
      <c r="C146" s="212"/>
      <c r="D146" s="212"/>
      <c r="E146" s="213"/>
      <c r="F146" s="212"/>
    </row>
    <row r="147" spans="1:6" ht="15.75" customHeight="1">
      <c r="A147" s="181"/>
      <c r="B147" s="182"/>
      <c r="C147" s="212"/>
      <c r="D147" s="212"/>
      <c r="E147" s="213"/>
      <c r="F147" s="212"/>
    </row>
    <row r="148" spans="1:6" ht="15.75" customHeight="1">
      <c r="A148" s="181"/>
      <c r="B148" s="182"/>
      <c r="C148" s="212"/>
      <c r="D148" s="212"/>
      <c r="E148" s="213"/>
      <c r="F148" s="212"/>
    </row>
    <row r="149" spans="1:6" ht="15.75" customHeight="1">
      <c r="A149" s="181"/>
      <c r="B149" s="182"/>
      <c r="C149" s="212"/>
      <c r="D149" s="212"/>
      <c r="E149" s="213"/>
      <c r="F149" s="212"/>
    </row>
    <row r="150" spans="1:6" ht="15.75" customHeight="1">
      <c r="A150" s="181"/>
      <c r="B150" s="182"/>
      <c r="C150" s="212"/>
      <c r="D150" s="212"/>
      <c r="E150" s="213"/>
      <c r="F150" s="212"/>
    </row>
    <row r="151" spans="1:6" ht="15.75" customHeight="1">
      <c r="A151" s="181"/>
      <c r="B151" s="182"/>
      <c r="C151" s="212"/>
      <c r="D151" s="212"/>
      <c r="E151" s="213"/>
      <c r="F151" s="212"/>
    </row>
    <row r="152" spans="1:6" ht="15.75" customHeight="1">
      <c r="A152" s="181"/>
      <c r="B152" s="182"/>
      <c r="C152" s="212"/>
      <c r="D152" s="212"/>
      <c r="E152" s="213"/>
      <c r="F152" s="212"/>
    </row>
    <row r="153" spans="1:6" ht="15.75" customHeight="1">
      <c r="A153" s="181"/>
      <c r="B153" s="182"/>
      <c r="C153" s="212"/>
      <c r="D153" s="212"/>
      <c r="E153" s="213"/>
      <c r="F153" s="212"/>
    </row>
    <row r="154" spans="1:6" ht="15.75" customHeight="1">
      <c r="A154" s="181"/>
      <c r="B154" s="182"/>
      <c r="C154" s="212"/>
      <c r="D154" s="212"/>
      <c r="E154" s="213"/>
      <c r="F154" s="212"/>
    </row>
    <row r="155" spans="1:6" ht="15.75" customHeight="1">
      <c r="A155" s="181"/>
      <c r="B155" s="182"/>
      <c r="C155" s="212"/>
      <c r="D155" s="212"/>
      <c r="E155" s="213"/>
      <c r="F155" s="212"/>
    </row>
    <row r="156" spans="1:6" ht="15.75" customHeight="1">
      <c r="A156" s="181"/>
      <c r="B156" s="182"/>
      <c r="C156" s="212"/>
      <c r="D156" s="212"/>
      <c r="E156" s="213"/>
      <c r="F156" s="212"/>
    </row>
    <row r="157" spans="1:6" ht="15.75" customHeight="1">
      <c r="A157" s="181"/>
      <c r="B157" s="182"/>
      <c r="C157" s="212"/>
      <c r="D157" s="212"/>
      <c r="E157" s="213"/>
      <c r="F157" s="212"/>
    </row>
    <row r="158" spans="1:6" ht="15.75" customHeight="1">
      <c r="A158" s="181"/>
      <c r="B158" s="182"/>
      <c r="C158" s="212"/>
      <c r="D158" s="212"/>
      <c r="E158" s="213"/>
      <c r="F158" s="212"/>
    </row>
    <row r="159" spans="1:6" ht="15.75" customHeight="1">
      <c r="A159" s="181"/>
      <c r="B159" s="182"/>
      <c r="C159" s="212"/>
      <c r="D159" s="212"/>
      <c r="E159" s="213"/>
      <c r="F159" s="212"/>
    </row>
    <row r="160" spans="1:6" ht="15.75" customHeight="1">
      <c r="A160" s="181"/>
      <c r="B160" s="182"/>
      <c r="C160" s="212"/>
      <c r="D160" s="212"/>
      <c r="E160" s="213"/>
      <c r="F160" s="212"/>
    </row>
    <row r="161" spans="1:6" ht="15.75" customHeight="1">
      <c r="A161" s="181"/>
      <c r="B161" s="182"/>
      <c r="C161" s="212"/>
      <c r="D161" s="212"/>
      <c r="E161" s="213"/>
      <c r="F161" s="212"/>
    </row>
    <row r="162" spans="1:6" ht="15.75" customHeight="1">
      <c r="A162" s="181"/>
      <c r="B162" s="182"/>
      <c r="C162" s="212"/>
      <c r="D162" s="212"/>
      <c r="E162" s="213"/>
      <c r="F162" s="212"/>
    </row>
    <row r="163" spans="1:6" ht="15.75" customHeight="1">
      <c r="A163" s="181"/>
      <c r="B163" s="182"/>
      <c r="C163" s="212"/>
      <c r="D163" s="212"/>
      <c r="E163" s="213"/>
      <c r="F163" s="212"/>
    </row>
    <row r="164" spans="1:6" ht="15.75" customHeight="1">
      <c r="A164" s="181"/>
      <c r="B164" s="182"/>
      <c r="C164" s="212"/>
      <c r="D164" s="212"/>
      <c r="E164" s="213"/>
      <c r="F164" s="212"/>
    </row>
    <row r="165" spans="1:6" ht="15.75" customHeight="1">
      <c r="A165" s="181"/>
      <c r="B165" s="182"/>
      <c r="C165" s="212"/>
      <c r="D165" s="212"/>
      <c r="E165" s="213"/>
      <c r="F165" s="212"/>
    </row>
    <row r="166" spans="1:6" ht="15.75" customHeight="1">
      <c r="A166" s="181"/>
      <c r="B166" s="182"/>
      <c r="C166" s="212"/>
      <c r="D166" s="212"/>
      <c r="E166" s="213"/>
      <c r="F166" s="212"/>
    </row>
    <row r="167" spans="1:6" ht="15.75" customHeight="1">
      <c r="A167" s="181"/>
      <c r="B167" s="182"/>
      <c r="C167" s="212"/>
      <c r="D167" s="212"/>
      <c r="E167" s="213"/>
      <c r="F167" s="212"/>
    </row>
    <row r="168" spans="1:6" ht="15.75" customHeight="1">
      <c r="A168" s="181"/>
      <c r="B168" s="182"/>
      <c r="C168" s="212"/>
      <c r="D168" s="212"/>
      <c r="E168" s="213"/>
      <c r="F168" s="212"/>
    </row>
    <row r="169" spans="1:6" ht="15.75" customHeight="1">
      <c r="A169" s="181"/>
      <c r="B169" s="182"/>
      <c r="C169" s="212"/>
      <c r="D169" s="212"/>
      <c r="E169" s="213"/>
      <c r="F169" s="212"/>
    </row>
    <row r="170" spans="1:6" ht="15.75" customHeight="1">
      <c r="A170" s="181"/>
      <c r="B170" s="182"/>
      <c r="C170" s="212"/>
      <c r="D170" s="212"/>
      <c r="E170" s="213"/>
      <c r="F170" s="212"/>
    </row>
    <row r="171" spans="1:6" ht="15.75" customHeight="1">
      <c r="A171" s="181"/>
      <c r="B171" s="182"/>
      <c r="C171" s="212"/>
      <c r="D171" s="212"/>
      <c r="E171" s="213"/>
      <c r="F171" s="212"/>
    </row>
    <row r="172" spans="1:6" ht="15.75" customHeight="1">
      <c r="A172" s="181"/>
      <c r="B172" s="182"/>
      <c r="C172" s="212"/>
      <c r="D172" s="212"/>
      <c r="E172" s="213"/>
      <c r="F172" s="212"/>
    </row>
    <row r="173" spans="1:6" ht="15.75" customHeight="1">
      <c r="A173" s="181"/>
      <c r="B173" s="182"/>
      <c r="C173" s="212"/>
      <c r="D173" s="212"/>
      <c r="E173" s="213"/>
      <c r="F173" s="212"/>
    </row>
    <row r="174" spans="1:6" ht="15.75" customHeight="1">
      <c r="A174" s="181"/>
      <c r="B174" s="182"/>
      <c r="C174" s="212"/>
      <c r="D174" s="212"/>
      <c r="E174" s="213"/>
      <c r="F174" s="212"/>
    </row>
    <row r="175" spans="1:6" ht="15.75" customHeight="1">
      <c r="A175" s="181"/>
      <c r="B175" s="182"/>
      <c r="C175" s="212"/>
      <c r="D175" s="212"/>
      <c r="E175" s="213"/>
      <c r="F175" s="212"/>
    </row>
    <row r="176" spans="1:6" ht="15.75" customHeight="1">
      <c r="A176" s="181"/>
      <c r="B176" s="182"/>
      <c r="C176" s="212"/>
      <c r="D176" s="212"/>
      <c r="E176" s="213"/>
      <c r="F176" s="212"/>
    </row>
    <row r="177" spans="1:6" ht="15.75" customHeight="1">
      <c r="A177" s="181"/>
      <c r="B177" s="182"/>
      <c r="C177" s="212"/>
      <c r="D177" s="212"/>
      <c r="E177" s="213"/>
      <c r="F177" s="212"/>
    </row>
    <row r="178" spans="1:6" ht="15.75" customHeight="1">
      <c r="A178" s="181"/>
      <c r="B178" s="182"/>
      <c r="C178" s="212"/>
      <c r="D178" s="212"/>
      <c r="E178" s="213"/>
      <c r="F178" s="212"/>
    </row>
    <row r="179" spans="1:6" ht="15.75" customHeight="1">
      <c r="A179" s="181"/>
      <c r="B179" s="182"/>
      <c r="C179" s="212"/>
      <c r="D179" s="212"/>
      <c r="E179" s="213"/>
      <c r="F179" s="212"/>
    </row>
    <row r="180" spans="1:6" ht="15.75" customHeight="1">
      <c r="A180" s="181"/>
      <c r="B180" s="182"/>
      <c r="C180" s="212"/>
      <c r="D180" s="212"/>
      <c r="E180" s="213"/>
      <c r="F180" s="212"/>
    </row>
    <row r="181" spans="1:6" ht="15.75" customHeight="1">
      <c r="A181" s="181"/>
      <c r="B181" s="182"/>
      <c r="C181" s="212"/>
      <c r="D181" s="212"/>
      <c r="E181" s="213"/>
      <c r="F181" s="212"/>
    </row>
    <row r="182" spans="1:6" ht="15.75" customHeight="1">
      <c r="A182" s="181"/>
      <c r="B182" s="182"/>
      <c r="C182" s="212"/>
      <c r="D182" s="212"/>
      <c r="E182" s="213"/>
      <c r="F182" s="212"/>
    </row>
    <row r="183" spans="1:6" ht="15.75" customHeight="1">
      <c r="A183" s="181"/>
      <c r="B183" s="182"/>
      <c r="C183" s="212"/>
      <c r="D183" s="212"/>
      <c r="E183" s="213"/>
      <c r="F183" s="212"/>
    </row>
    <row r="184" spans="1:6" ht="15.75" customHeight="1">
      <c r="A184" s="181"/>
      <c r="B184" s="182"/>
      <c r="C184" s="212"/>
      <c r="D184" s="212"/>
      <c r="E184" s="213"/>
      <c r="F184" s="212"/>
    </row>
    <row r="185" spans="1:6" ht="15.75" customHeight="1">
      <c r="A185" s="181"/>
      <c r="B185" s="182"/>
      <c r="C185" s="212"/>
      <c r="D185" s="212"/>
      <c r="E185" s="213"/>
      <c r="F185" s="212"/>
    </row>
    <row r="186" spans="1:6" ht="15.75" customHeight="1">
      <c r="A186" s="181"/>
      <c r="B186" s="182"/>
      <c r="C186" s="212"/>
      <c r="D186" s="212"/>
      <c r="E186" s="213"/>
      <c r="F186" s="212"/>
    </row>
    <row r="187" spans="1:6" ht="15.75" customHeight="1">
      <c r="A187" s="181"/>
      <c r="B187" s="182"/>
      <c r="C187" s="212"/>
      <c r="D187" s="212"/>
      <c r="E187" s="213"/>
      <c r="F187" s="212"/>
    </row>
    <row r="188" spans="1:6" ht="15.75" customHeight="1">
      <c r="A188" s="181"/>
      <c r="B188" s="182"/>
      <c r="C188" s="212"/>
      <c r="D188" s="212"/>
      <c r="E188" s="213"/>
      <c r="F188" s="212"/>
    </row>
    <row r="189" spans="1:6" ht="15.75" customHeight="1">
      <c r="A189" s="181"/>
      <c r="B189" s="182"/>
      <c r="C189" s="212"/>
      <c r="D189" s="212"/>
      <c r="E189" s="213"/>
      <c r="F189" s="212"/>
    </row>
    <row r="190" spans="1:6" ht="15.75" customHeight="1">
      <c r="A190" s="181"/>
      <c r="B190" s="182"/>
      <c r="C190" s="212"/>
      <c r="D190" s="212"/>
      <c r="E190" s="213"/>
      <c r="F190" s="212"/>
    </row>
    <row r="191" spans="1:6" ht="15.75" customHeight="1">
      <c r="A191" s="181"/>
      <c r="B191" s="182"/>
      <c r="C191" s="212"/>
      <c r="D191" s="212"/>
      <c r="E191" s="213"/>
      <c r="F191" s="212"/>
    </row>
    <row r="192" spans="1:6" ht="15.75" customHeight="1">
      <c r="A192" s="181"/>
      <c r="B192" s="182"/>
      <c r="C192" s="212"/>
      <c r="D192" s="212"/>
      <c r="E192" s="213"/>
      <c r="F192" s="212"/>
    </row>
    <row r="193" spans="1:6" ht="15.75" customHeight="1">
      <c r="A193" s="181"/>
      <c r="B193" s="182"/>
      <c r="C193" s="212"/>
      <c r="D193" s="212"/>
      <c r="E193" s="213"/>
      <c r="F193" s="212"/>
    </row>
    <row r="194" spans="1:6" ht="15.75" customHeight="1">
      <c r="A194" s="181"/>
      <c r="B194" s="182"/>
      <c r="C194" s="212"/>
      <c r="D194" s="212"/>
      <c r="E194" s="213"/>
      <c r="F194" s="212"/>
    </row>
    <row r="195" spans="1:6" ht="15.75" customHeight="1">
      <c r="A195" s="181"/>
      <c r="B195" s="182"/>
      <c r="C195" s="212"/>
      <c r="D195" s="212"/>
      <c r="E195" s="213"/>
      <c r="F195" s="212"/>
    </row>
    <row r="196" spans="1:6" ht="15.75" customHeight="1">
      <c r="A196" s="181"/>
      <c r="B196" s="182"/>
      <c r="C196" s="212"/>
      <c r="D196" s="212"/>
      <c r="E196" s="213"/>
      <c r="F196" s="212"/>
    </row>
    <row r="197" spans="1:6" ht="15.75" customHeight="1">
      <c r="A197" s="181"/>
      <c r="B197" s="182"/>
      <c r="C197" s="212"/>
      <c r="D197" s="212"/>
      <c r="E197" s="213"/>
      <c r="F197" s="212"/>
    </row>
    <row r="198" spans="1:6" ht="15.75" customHeight="1">
      <c r="A198" s="181"/>
      <c r="B198" s="182"/>
      <c r="C198" s="212"/>
      <c r="D198" s="212"/>
      <c r="E198" s="213"/>
      <c r="F198" s="212"/>
    </row>
    <row r="199" spans="1:6" ht="15.75" customHeight="1">
      <c r="A199" s="181"/>
      <c r="B199" s="182"/>
      <c r="C199" s="212"/>
      <c r="D199" s="212"/>
      <c r="E199" s="213"/>
      <c r="F199" s="212"/>
    </row>
    <row r="200" spans="1:6" ht="15.75" customHeight="1">
      <c r="A200" s="181"/>
      <c r="B200" s="182"/>
      <c r="C200" s="212"/>
      <c r="D200" s="212"/>
      <c r="E200" s="213"/>
      <c r="F200" s="212"/>
    </row>
    <row r="201" spans="1:6" ht="15.75" customHeight="1">
      <c r="A201" s="181"/>
      <c r="B201" s="182"/>
      <c r="C201" s="212"/>
      <c r="D201" s="212"/>
      <c r="E201" s="213"/>
      <c r="F201" s="212"/>
    </row>
    <row r="202" spans="1:6" ht="15.75" customHeight="1">
      <c r="A202" s="181"/>
      <c r="B202" s="182"/>
      <c r="C202" s="212"/>
      <c r="D202" s="212"/>
      <c r="E202" s="213"/>
      <c r="F202" s="212"/>
    </row>
    <row r="203" spans="1:6" ht="15.75" customHeight="1">
      <c r="A203" s="181"/>
      <c r="B203" s="182"/>
      <c r="C203" s="212"/>
      <c r="D203" s="212"/>
      <c r="E203" s="213"/>
      <c r="F203" s="212"/>
    </row>
    <row r="204" spans="1:6" ht="15.75" customHeight="1">
      <c r="A204" s="181"/>
      <c r="B204" s="182"/>
      <c r="C204" s="212"/>
      <c r="D204" s="212"/>
      <c r="E204" s="213"/>
      <c r="F204" s="212"/>
    </row>
    <row r="205" spans="1:6" ht="15.75" customHeight="1">
      <c r="A205" s="181"/>
      <c r="B205" s="182"/>
      <c r="C205" s="212"/>
      <c r="D205" s="212"/>
      <c r="E205" s="213"/>
      <c r="F205" s="212"/>
    </row>
    <row r="206" spans="1:6" ht="15.75" customHeight="1">
      <c r="A206" s="181"/>
      <c r="B206" s="182"/>
      <c r="C206" s="212"/>
      <c r="D206" s="212"/>
      <c r="E206" s="213"/>
      <c r="F206" s="212"/>
    </row>
    <row r="207" spans="1:6" ht="15.75" customHeight="1">
      <c r="A207" s="181"/>
      <c r="B207" s="182"/>
      <c r="C207" s="212"/>
      <c r="D207" s="212"/>
      <c r="E207" s="213"/>
      <c r="F207" s="212"/>
    </row>
    <row r="208" spans="1:6" ht="15.75" customHeight="1">
      <c r="A208" s="181"/>
      <c r="B208" s="182"/>
      <c r="C208" s="212"/>
      <c r="D208" s="212"/>
      <c r="E208" s="213"/>
      <c r="F208" s="212"/>
    </row>
    <row r="209" spans="1:6" ht="15.75" customHeight="1">
      <c r="A209" s="181"/>
      <c r="B209" s="182"/>
      <c r="C209" s="212"/>
      <c r="D209" s="212"/>
      <c r="E209" s="213"/>
      <c r="F209" s="212"/>
    </row>
    <row r="210" spans="1:6" ht="15.75" customHeight="1">
      <c r="A210" s="181"/>
      <c r="B210" s="182"/>
      <c r="C210" s="212"/>
      <c r="D210" s="212"/>
      <c r="E210" s="213"/>
      <c r="F210" s="212"/>
    </row>
    <row r="211" spans="1:6" ht="15.75" customHeight="1">
      <c r="A211" s="181"/>
      <c r="B211" s="182"/>
      <c r="C211" s="212"/>
      <c r="D211" s="212"/>
      <c r="E211" s="213"/>
      <c r="F211" s="212"/>
    </row>
    <row r="212" spans="1:6" ht="15.75" customHeight="1">
      <c r="A212" s="181"/>
      <c r="B212" s="182"/>
      <c r="C212" s="212"/>
      <c r="D212" s="212"/>
      <c r="E212" s="213"/>
      <c r="F212" s="212"/>
    </row>
    <row r="213" spans="1:6" ht="15.75" customHeight="1">
      <c r="A213" s="181"/>
      <c r="B213" s="182"/>
      <c r="C213" s="212"/>
      <c r="D213" s="212"/>
      <c r="E213" s="213"/>
      <c r="F213" s="212"/>
    </row>
    <row r="214" spans="1:6" ht="15.75" customHeight="1">
      <c r="A214" s="181"/>
      <c r="B214" s="182"/>
      <c r="C214" s="212"/>
      <c r="D214" s="212"/>
      <c r="E214" s="213"/>
      <c r="F214" s="212"/>
    </row>
    <row r="215" spans="1:6" ht="15.75" customHeight="1">
      <c r="A215" s="181"/>
      <c r="B215" s="182"/>
      <c r="C215" s="212"/>
      <c r="D215" s="212"/>
      <c r="E215" s="213"/>
      <c r="F215" s="212"/>
    </row>
    <row r="216" spans="1:6" ht="15.75" customHeight="1">
      <c r="A216" s="181"/>
      <c r="B216" s="182"/>
      <c r="C216" s="212"/>
      <c r="D216" s="212"/>
      <c r="E216" s="213"/>
      <c r="F216" s="212"/>
    </row>
    <row r="217" spans="1:6" ht="15.75" customHeight="1">
      <c r="A217" s="181"/>
      <c r="B217" s="182"/>
      <c r="C217" s="212"/>
      <c r="D217" s="212"/>
      <c r="E217" s="213"/>
      <c r="F217" s="212"/>
    </row>
    <row r="218" spans="1:6" ht="15.75" customHeight="1">
      <c r="A218" s="181"/>
      <c r="B218" s="182"/>
      <c r="C218" s="212"/>
      <c r="D218" s="212"/>
      <c r="E218" s="213"/>
      <c r="F218" s="212"/>
    </row>
    <row r="219" spans="1:6" ht="15.75" customHeight="1">
      <c r="A219" s="181"/>
      <c r="B219" s="182"/>
      <c r="C219" s="212"/>
      <c r="D219" s="212"/>
      <c r="E219" s="213"/>
      <c r="F219" s="212"/>
    </row>
    <row r="220" spans="1:6" ht="15.75" customHeight="1">
      <c r="A220" s="181"/>
      <c r="B220" s="182"/>
      <c r="C220" s="212"/>
      <c r="D220" s="212"/>
      <c r="E220" s="213"/>
      <c r="F220" s="212"/>
    </row>
    <row r="221" spans="1:6" ht="15.75" customHeight="1">
      <c r="A221" s="181"/>
      <c r="B221" s="182"/>
      <c r="C221" s="212"/>
      <c r="D221" s="212"/>
      <c r="E221" s="213"/>
      <c r="F221" s="212"/>
    </row>
    <row r="222" spans="1:6" ht="15.75" customHeight="1">
      <c r="A222" s="181"/>
      <c r="B222" s="182"/>
      <c r="C222" s="212"/>
      <c r="D222" s="212"/>
      <c r="E222" s="213"/>
      <c r="F222" s="212"/>
    </row>
    <row r="223" spans="1:6" ht="15.75" customHeight="1">
      <c r="A223" s="181"/>
      <c r="B223" s="182"/>
      <c r="C223" s="212"/>
      <c r="D223" s="212"/>
      <c r="E223" s="213"/>
      <c r="F223" s="212"/>
    </row>
    <row r="224" spans="1:6" ht="15.75" customHeight="1">
      <c r="A224" s="181"/>
      <c r="B224" s="182"/>
      <c r="C224" s="212"/>
      <c r="D224" s="212"/>
      <c r="E224" s="213"/>
      <c r="F224" s="212"/>
    </row>
    <row r="225" spans="1:6" ht="15.75" customHeight="1">
      <c r="A225" s="181"/>
      <c r="B225" s="182"/>
      <c r="C225" s="212"/>
      <c r="D225" s="212"/>
      <c r="E225" s="213"/>
      <c r="F225" s="212"/>
    </row>
    <row r="226" spans="1:6" ht="15.75" customHeight="1">
      <c r="A226" s="181"/>
      <c r="B226" s="182"/>
      <c r="C226" s="212"/>
      <c r="D226" s="212"/>
      <c r="E226" s="213"/>
      <c r="F226" s="212"/>
    </row>
    <row r="227" spans="1:6" ht="15.75" customHeight="1">
      <c r="A227" s="181"/>
      <c r="B227" s="182"/>
      <c r="C227" s="212"/>
      <c r="D227" s="212"/>
      <c r="E227" s="213"/>
      <c r="F227" s="212"/>
    </row>
    <row r="228" spans="1:6" ht="15.75" customHeight="1">
      <c r="A228" s="181"/>
      <c r="B228" s="182"/>
      <c r="C228" s="212"/>
      <c r="D228" s="212"/>
      <c r="E228" s="213"/>
      <c r="F228" s="212"/>
    </row>
    <row r="229" spans="1:6" ht="15.75" customHeight="1">
      <c r="A229" s="181"/>
      <c r="B229" s="182"/>
      <c r="C229" s="212"/>
      <c r="D229" s="212"/>
      <c r="E229" s="213"/>
      <c r="F229" s="212"/>
    </row>
    <row r="230" spans="1:6" ht="15.75" customHeight="1">
      <c r="A230" s="209"/>
    </row>
    <row r="231" spans="1:6" ht="15.75" customHeight="1">
      <c r="A231" s="209"/>
    </row>
    <row r="232" spans="1:6" ht="15.75" customHeight="1">
      <c r="A232" s="209"/>
    </row>
    <row r="233" spans="1:6" ht="15.75" customHeight="1">
      <c r="A233" s="209"/>
    </row>
    <row r="234" spans="1:6" ht="15.75" customHeight="1">
      <c r="A234" s="209"/>
    </row>
    <row r="235" spans="1:6" ht="15.75" customHeight="1">
      <c r="A235" s="209"/>
    </row>
    <row r="236" spans="1:6" ht="15.75" customHeight="1">
      <c r="A236" s="209"/>
    </row>
    <row r="237" spans="1:6" ht="15.75" customHeight="1">
      <c r="A237" s="209"/>
    </row>
    <row r="238" spans="1:6" ht="15.75" customHeight="1">
      <c r="A238" s="209"/>
    </row>
    <row r="239" spans="1:6" ht="15.75" customHeight="1">
      <c r="A239" s="209"/>
    </row>
    <row r="240" spans="1:6" ht="15.75" customHeight="1">
      <c r="A240" s="209"/>
    </row>
    <row r="241" spans="1:1" ht="15.75" customHeight="1">
      <c r="A241" s="209"/>
    </row>
    <row r="242" spans="1:1" ht="15.75" customHeight="1">
      <c r="A242" s="209"/>
    </row>
    <row r="243" spans="1:1" ht="15.75" customHeight="1">
      <c r="A243" s="209"/>
    </row>
    <row r="244" spans="1:1" ht="15.75" customHeight="1">
      <c r="A244" s="209"/>
    </row>
    <row r="245" spans="1:1" ht="15.75" customHeight="1">
      <c r="A245" s="209"/>
    </row>
    <row r="246" spans="1:1" ht="15.75" customHeight="1">
      <c r="A246" s="209"/>
    </row>
    <row r="247" spans="1:1" ht="15.75" customHeight="1">
      <c r="A247" s="209"/>
    </row>
    <row r="248" spans="1:1" ht="15.75" customHeight="1">
      <c r="A248" s="209"/>
    </row>
    <row r="249" spans="1:1" ht="15.75" customHeight="1">
      <c r="A249" s="209"/>
    </row>
    <row r="250" spans="1:1" ht="15.75" customHeight="1">
      <c r="A250" s="209"/>
    </row>
    <row r="251" spans="1:1" ht="15.75" customHeight="1">
      <c r="A251" s="209"/>
    </row>
    <row r="252" spans="1:1" ht="15.75" customHeight="1">
      <c r="A252" s="209"/>
    </row>
    <row r="253" spans="1:1" ht="15.75" customHeight="1">
      <c r="A253" s="209"/>
    </row>
    <row r="254" spans="1:1" ht="15.75" customHeight="1">
      <c r="A254" s="209"/>
    </row>
    <row r="255" spans="1:1" ht="15.75" customHeight="1">
      <c r="A255" s="209"/>
    </row>
    <row r="256" spans="1:1" ht="15.75" customHeight="1">
      <c r="A256" s="209"/>
    </row>
    <row r="257" spans="1:1" ht="15.75" customHeight="1">
      <c r="A257" s="209"/>
    </row>
    <row r="258" spans="1:1" ht="15.75" customHeight="1">
      <c r="A258" s="209"/>
    </row>
    <row r="259" spans="1:1" ht="15.75" customHeight="1">
      <c r="A259" s="209"/>
    </row>
    <row r="260" spans="1:1" ht="15.75" customHeight="1">
      <c r="A260" s="209"/>
    </row>
    <row r="261" spans="1:1" ht="15.75" customHeight="1">
      <c r="A261" s="209"/>
    </row>
    <row r="262" spans="1:1" ht="15.75" customHeight="1">
      <c r="A262" s="209"/>
    </row>
    <row r="263" spans="1:1" ht="15.75" customHeight="1">
      <c r="A263" s="209"/>
    </row>
    <row r="264" spans="1:1" ht="15.75" customHeight="1">
      <c r="A264" s="209"/>
    </row>
    <row r="265" spans="1:1" ht="15.75" customHeight="1">
      <c r="A265" s="209"/>
    </row>
    <row r="266" spans="1:1" ht="15.75" customHeight="1">
      <c r="A266" s="209"/>
    </row>
    <row r="267" spans="1:1" ht="15.75" customHeight="1">
      <c r="A267" s="209"/>
    </row>
    <row r="268" spans="1:1" ht="15.75" customHeight="1">
      <c r="A268" s="209"/>
    </row>
    <row r="269" spans="1:1" ht="15.75" customHeight="1">
      <c r="A269" s="209"/>
    </row>
    <row r="270" spans="1:1" ht="15.75" customHeight="1">
      <c r="A270" s="209"/>
    </row>
    <row r="271" spans="1:1" ht="15.75" customHeight="1">
      <c r="A271" s="209"/>
    </row>
    <row r="272" spans="1:1" ht="15.75" customHeight="1">
      <c r="A272" s="209"/>
    </row>
    <row r="273" spans="1:1" ht="15.75" customHeight="1">
      <c r="A273" s="209"/>
    </row>
    <row r="274" spans="1:1" ht="15.75" customHeight="1">
      <c r="A274" s="209"/>
    </row>
    <row r="275" spans="1:1" ht="15.75" customHeight="1">
      <c r="A275" s="209"/>
    </row>
    <row r="276" spans="1:1" ht="15.75" customHeight="1">
      <c r="A276" s="209"/>
    </row>
    <row r="277" spans="1:1" ht="15.75" customHeight="1">
      <c r="A277" s="209"/>
    </row>
    <row r="278" spans="1:1" ht="15.75" customHeight="1">
      <c r="A278" s="209"/>
    </row>
    <row r="279" spans="1:1" ht="15.75" customHeight="1">
      <c r="A279" s="209"/>
    </row>
    <row r="280" spans="1:1" ht="15.75" customHeight="1">
      <c r="A280" s="209"/>
    </row>
    <row r="281" spans="1:1" ht="15.75" customHeight="1">
      <c r="A281" s="209"/>
    </row>
    <row r="282" spans="1:1" ht="15.75" customHeight="1">
      <c r="A282" s="209"/>
    </row>
    <row r="283" spans="1:1" ht="15.75" customHeight="1">
      <c r="A283" s="209"/>
    </row>
    <row r="284" spans="1:1" ht="15.75" customHeight="1">
      <c r="A284" s="209"/>
    </row>
    <row r="285" spans="1:1" ht="15.75" customHeight="1">
      <c r="A285" s="209"/>
    </row>
    <row r="286" spans="1:1" ht="15.75" customHeight="1">
      <c r="A286" s="209"/>
    </row>
    <row r="287" spans="1:1" ht="15.75" customHeight="1">
      <c r="A287" s="209"/>
    </row>
    <row r="288" spans="1:1" ht="15.75" customHeight="1">
      <c r="A288" s="209"/>
    </row>
    <row r="289" spans="1:1" ht="15.75" customHeight="1">
      <c r="A289" s="209"/>
    </row>
    <row r="290" spans="1:1" ht="15.75" customHeight="1">
      <c r="A290" s="209"/>
    </row>
    <row r="291" spans="1:1" ht="15.75" customHeight="1">
      <c r="A291" s="209"/>
    </row>
    <row r="292" spans="1:1" ht="15.75" customHeight="1">
      <c r="A292" s="209"/>
    </row>
    <row r="293" spans="1:1" ht="15.75" customHeight="1">
      <c r="A293" s="209"/>
    </row>
    <row r="294" spans="1:1" ht="15.75" customHeight="1">
      <c r="A294" s="209"/>
    </row>
    <row r="295" spans="1:1" ht="15.75" customHeight="1">
      <c r="A295" s="209"/>
    </row>
    <row r="296" spans="1:1" ht="15.75" customHeight="1">
      <c r="A296" s="209"/>
    </row>
    <row r="297" spans="1:1" ht="15.75" customHeight="1">
      <c r="A297" s="209"/>
    </row>
    <row r="298" spans="1:1" ht="15.75" customHeight="1">
      <c r="A298" s="209"/>
    </row>
    <row r="299" spans="1:1" ht="15.75" customHeight="1">
      <c r="A299" s="209"/>
    </row>
    <row r="300" spans="1:1" ht="15.75" customHeight="1">
      <c r="A300" s="209"/>
    </row>
    <row r="301" spans="1:1" ht="15.75" customHeight="1">
      <c r="A301" s="209"/>
    </row>
    <row r="302" spans="1:1" ht="15.75" customHeight="1">
      <c r="A302" s="209"/>
    </row>
    <row r="303" spans="1:1" ht="15.75" customHeight="1">
      <c r="A303" s="209"/>
    </row>
    <row r="304" spans="1:1" ht="15.75" customHeight="1">
      <c r="A304" s="209"/>
    </row>
    <row r="305" spans="1:1" ht="15.75" customHeight="1">
      <c r="A305" s="209"/>
    </row>
    <row r="306" spans="1:1" ht="15.75" customHeight="1">
      <c r="A306" s="209"/>
    </row>
    <row r="307" spans="1:1" ht="15.75" customHeight="1">
      <c r="A307" s="209"/>
    </row>
    <row r="308" spans="1:1" ht="15.75" customHeight="1">
      <c r="A308" s="209"/>
    </row>
    <row r="309" spans="1:1" ht="15.75" customHeight="1">
      <c r="A309" s="209"/>
    </row>
    <row r="310" spans="1:1" ht="15.75" customHeight="1">
      <c r="A310" s="209"/>
    </row>
    <row r="311" spans="1:1" ht="15.75" customHeight="1">
      <c r="A311" s="209"/>
    </row>
    <row r="312" spans="1:1" ht="15.75" customHeight="1">
      <c r="A312" s="209"/>
    </row>
    <row r="313" spans="1:1" ht="15.75" customHeight="1">
      <c r="A313" s="209"/>
    </row>
    <row r="314" spans="1:1" ht="15.75" customHeight="1">
      <c r="A314" s="209"/>
    </row>
    <row r="315" spans="1:1" ht="15.75" customHeight="1">
      <c r="A315" s="209"/>
    </row>
    <row r="316" spans="1:1" ht="15.75" customHeight="1">
      <c r="A316" s="209"/>
    </row>
    <row r="317" spans="1:1" ht="15.75" customHeight="1">
      <c r="A317" s="209"/>
    </row>
    <row r="318" spans="1:1" ht="15.75" customHeight="1">
      <c r="A318" s="209"/>
    </row>
    <row r="319" spans="1:1" ht="15.75" customHeight="1">
      <c r="A319" s="209"/>
    </row>
    <row r="320" spans="1:1"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row r="971" spans="1:1" ht="15.75" customHeight="1">
      <c r="A971" s="209"/>
    </row>
    <row r="972" spans="1:1" ht="15.75" customHeight="1">
      <c r="A972" s="209"/>
    </row>
    <row r="973" spans="1:1" ht="15.75" customHeight="1">
      <c r="A973" s="209"/>
    </row>
    <row r="974" spans="1:1" ht="15.75" customHeight="1">
      <c r="A974" s="209"/>
    </row>
    <row r="975" spans="1:1" ht="15.75" customHeight="1">
      <c r="A975" s="209"/>
    </row>
    <row r="976" spans="1:1" ht="15.75" customHeight="1">
      <c r="A976" s="209"/>
    </row>
    <row r="977" spans="1:1" ht="15.75" customHeight="1">
      <c r="A977" s="209"/>
    </row>
    <row r="978" spans="1:1" ht="15.75" customHeight="1">
      <c r="A978" s="209"/>
    </row>
    <row r="979" spans="1:1" ht="15.75" customHeight="1">
      <c r="A979" s="209"/>
    </row>
    <row r="980" spans="1:1" ht="15.75" customHeight="1">
      <c r="A980" s="209"/>
    </row>
    <row r="981" spans="1:1" ht="15.75" customHeight="1">
      <c r="A981" s="209"/>
    </row>
    <row r="982" spans="1:1" ht="15.75" customHeight="1">
      <c r="A982" s="209"/>
    </row>
    <row r="983" spans="1:1" ht="15.75" customHeight="1">
      <c r="A983" s="209"/>
    </row>
    <row r="984" spans="1:1" ht="15.75" customHeight="1">
      <c r="A984" s="209"/>
    </row>
    <row r="985" spans="1:1" ht="15.75" customHeight="1">
      <c r="A985" s="209"/>
    </row>
    <row r="986" spans="1:1" ht="15.75" customHeight="1">
      <c r="A986" s="209"/>
    </row>
    <row r="987" spans="1:1" ht="15.75" customHeight="1">
      <c r="A987" s="209"/>
    </row>
    <row r="988" spans="1:1" ht="15.75" customHeight="1">
      <c r="A988" s="209"/>
    </row>
    <row r="989" spans="1:1" ht="15.75" customHeight="1">
      <c r="A989" s="209"/>
    </row>
    <row r="990" spans="1:1" ht="15.75" customHeight="1">
      <c r="A990" s="209"/>
    </row>
    <row r="991" spans="1:1" ht="15.75" customHeight="1">
      <c r="A991" s="209"/>
    </row>
    <row r="992" spans="1:1" ht="15.75" customHeight="1">
      <c r="A992" s="209"/>
    </row>
    <row r="993" spans="1:1" ht="15.75" customHeight="1">
      <c r="A993" s="209"/>
    </row>
    <row r="994" spans="1:1" ht="15.75" customHeight="1">
      <c r="A994" s="209"/>
    </row>
    <row r="995" spans="1:1" ht="15.75" customHeight="1">
      <c r="A995" s="209"/>
    </row>
    <row r="996" spans="1:1" ht="15.75" customHeight="1">
      <c r="A996" s="209"/>
    </row>
    <row r="997" spans="1:1" ht="15.75" customHeight="1">
      <c r="A997" s="209"/>
    </row>
    <row r="998" spans="1:1" ht="15.75" customHeight="1">
      <c r="A998" s="209"/>
    </row>
    <row r="999" spans="1:1" ht="15.75" customHeight="1">
      <c r="A999" s="209"/>
    </row>
    <row r="1000" spans="1:1" ht="15.75" customHeight="1">
      <c r="A1000" s="20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Usage Guidelines</vt:lpstr>
      <vt:lpstr>Process Definitions</vt:lpstr>
      <vt:lpstr>Process  Mapping</vt:lpstr>
      <vt:lpstr>Overall Assessment</vt:lpstr>
      <vt:lpstr>Conformance Criteria</vt:lpstr>
      <vt:lpstr>Qualifiers</vt:lpstr>
      <vt:lpstr>Issue Log</vt:lpstr>
      <vt:lpstr>CAN</vt:lpstr>
      <vt:lpstr>FINTRAC</vt:lpstr>
      <vt:lpstr>US</vt:lpstr>
      <vt:lpstr>UK</vt:lpstr>
      <vt:lpstr>AUS</vt:lpstr>
      <vt:lpstr>EU 1502</vt:lpstr>
      <vt:lpstr>FATF</vt:lpstr>
      <vt:lpstr>PD Translation</vt:lpstr>
      <vt:lpstr>References</vt:lpstr>
      <vt:lpstr>ProcessDefinitionsTab</vt:lpstr>
      <vt:lpstr>target_lang</vt:lpstr>
      <vt:lpstr>TargetLang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Roberts</dc:creator>
  <cp:lastModifiedBy>David Roberts</cp:lastModifiedBy>
  <dcterms:created xsi:type="dcterms:W3CDTF">2020-12-17T15:12:00Z</dcterms:created>
  <dcterms:modified xsi:type="dcterms:W3CDTF">2021-05-14T16:08:27Z</dcterms:modified>
</cp:coreProperties>
</file>