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mc:AlternateContent xmlns:mc="http://schemas.openxmlformats.org/markup-compatibility/2006">
    <mc:Choice Requires="x15">
      <x15ac:absPath xmlns:x15ac="http://schemas.microsoft.com/office/spreadsheetml/2010/11/ac" url="https://056gc-my.sharepoint.com/personal/tbouma_tbs-sct_gc_ca/Documents/_for GitHub/PCTF Ver1_4/"/>
    </mc:Choice>
  </mc:AlternateContent>
  <xr:revisionPtr revIDLastSave="241" documentId="11_3C42C4805F132ABC3B1C1C899C98C091C34FFE67" xr6:coauthVersionLast="46" xr6:coauthVersionMax="46" xr10:uidLastSave="{D4F72F6C-4FC2-4F56-A836-84819B443446}"/>
  <bookViews>
    <workbookView xWindow="4590" yWindow="-16320" windowWidth="29040" windowHeight="16440" xr2:uid="{00000000-000D-0000-FFFF-FFFF00000000}"/>
  </bookViews>
  <sheets>
    <sheet name="Usage Guidelines" sheetId="1" r:id="rId1"/>
    <sheet name="Process Definitions" sheetId="2" r:id="rId2"/>
    <sheet name="Process  Mapping" sheetId="3" r:id="rId3"/>
    <sheet name="Overall Assessment" sheetId="4" r:id="rId4"/>
    <sheet name="Conformance Criteria" sheetId="5" r:id="rId5"/>
    <sheet name="Qualifiers" sheetId="6" r:id="rId6"/>
    <sheet name="Issue Log" sheetId="7" r:id="rId7"/>
    <sheet name="CAN" sheetId="8" r:id="rId8"/>
    <sheet name="FINTRAC" sheetId="9" r:id="rId9"/>
    <sheet name="US" sheetId="10" r:id="rId10"/>
    <sheet name="UK" sheetId="11" r:id="rId11"/>
    <sheet name="AUS" sheetId="12" r:id="rId12"/>
    <sheet name="EU 1502" sheetId="13" r:id="rId13"/>
    <sheet name="FATF" sheetId="14" r:id="rId14"/>
    <sheet name="PD Translation" sheetId="15" r:id="rId15"/>
    <sheet name="References" sheetId="16" r:id="rId16"/>
  </sheets>
  <definedNames>
    <definedName name="Google_Sheet_Link_1174405335" hidden="1">'Usage Guidelines'!$A$16</definedName>
    <definedName name="Google_Sheet_Link_1218331657" hidden="1">TargetLang</definedName>
    <definedName name="Google_Sheet_Link_135841067" hidden="1">'Usage Guidelines'!$A$35</definedName>
    <definedName name="Google_Sheet_Link_1426168542" hidden="1">'Usage Guidelines'!$A$46</definedName>
    <definedName name="Google_Sheet_Link_1479204673" hidden="1">ProcessDefinitionsTab</definedName>
    <definedName name="Google_Sheet_Link_1832455674" hidden="1">target_lang</definedName>
    <definedName name="Google_Sheet_Link_387744640" hidden="1">'Usage Guidelines'!$B$16</definedName>
    <definedName name="Google_Sheet_Link_433724687" hidden="1">'Usage Guidelines'!$A$35</definedName>
    <definedName name="Google_Sheet_Link_463188640" hidden="1">'Usage Guidelines'!$A$46</definedName>
    <definedName name="Google_Sheet_Link_981258559" hidden="1">'Usage Guidelines'!$B$10</definedName>
    <definedName name="Google_Sheet_Link_989628462" hidden="1">'Usage Guidelines'!$A$10</definedName>
    <definedName name="ProcessDefinitionsTab">'Process Definitions'!$A$3:$I$48</definedName>
    <definedName name="target_lang">'PD Translation'!$C$2</definedName>
    <definedName name="TargetLang">'PD Translation'!$C$2</definedName>
    <definedName name="TRUSTEDPROCESSDEFINITION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21" roundtripDataSignature="AMtx7mjURXy7UsqFdvZxdl0G4wi8EeawGA=="/>
    </ext>
  </extLst>
</workbook>
</file>

<file path=xl/calcChain.xml><?xml version="1.0" encoding="utf-8"?>
<calcChain xmlns="http://schemas.openxmlformats.org/spreadsheetml/2006/main">
  <c r="C11" i="14" l="1"/>
  <c r="B11" i="14"/>
  <c r="C10" i="14"/>
  <c r="B10" i="14"/>
  <c r="C9" i="14"/>
  <c r="B9" i="14"/>
  <c r="C8" i="14"/>
  <c r="B8" i="14"/>
  <c r="C7" i="14"/>
  <c r="B7" i="14"/>
  <c r="C6" i="14"/>
  <c r="B6" i="14"/>
  <c r="C5" i="14"/>
  <c r="B5" i="14"/>
  <c r="C4" i="14"/>
  <c r="B4" i="14"/>
  <c r="C3" i="14"/>
  <c r="B3" i="14"/>
  <c r="C2" i="14"/>
  <c r="B2" i="14"/>
  <c r="B87" i="13"/>
  <c r="B86" i="13"/>
  <c r="B82" i="13"/>
  <c r="B81" i="13"/>
  <c r="B77" i="13"/>
  <c r="B76" i="13"/>
  <c r="B73" i="13"/>
  <c r="B72" i="13"/>
  <c r="B59" i="13"/>
  <c r="B58" i="13"/>
  <c r="B54" i="13"/>
  <c r="B53" i="13"/>
  <c r="B42" i="13"/>
  <c r="B41" i="13"/>
  <c r="B39" i="13"/>
  <c r="B38" i="13"/>
  <c r="B32" i="13"/>
  <c r="B31" i="13"/>
  <c r="B23" i="13"/>
  <c r="B22" i="13"/>
  <c r="B16" i="13"/>
  <c r="B15" i="13"/>
  <c r="B13" i="13"/>
  <c r="B12" i="13"/>
  <c r="B2" i="13"/>
  <c r="B51" i="12"/>
  <c r="B50" i="12"/>
  <c r="B48" i="12"/>
  <c r="B47" i="12"/>
  <c r="B45" i="12"/>
  <c r="B44" i="12"/>
  <c r="B42" i="12"/>
  <c r="B41" i="12"/>
  <c r="B39" i="12"/>
  <c r="B38" i="12"/>
  <c r="B36" i="12"/>
  <c r="B35" i="12"/>
  <c r="B33" i="12"/>
  <c r="B32" i="12"/>
  <c r="B30" i="12"/>
  <c r="B29" i="12"/>
  <c r="B27" i="12"/>
  <c r="B26" i="12"/>
  <c r="B24" i="12"/>
  <c r="B23" i="12"/>
  <c r="B21" i="12"/>
  <c r="B20" i="12"/>
  <c r="B18" i="12"/>
  <c r="B17" i="12"/>
  <c r="B15" i="12"/>
  <c r="B14" i="12"/>
  <c r="B12" i="12"/>
  <c r="B11" i="12"/>
  <c r="B9" i="12"/>
  <c r="B8" i="12"/>
  <c r="B6" i="12"/>
  <c r="B5" i="12"/>
  <c r="B3" i="12"/>
  <c r="B2" i="12"/>
  <c r="B42" i="11"/>
  <c r="B41" i="11"/>
  <c r="B39" i="11"/>
  <c r="B38" i="11"/>
  <c r="B36" i="11"/>
  <c r="B35" i="11"/>
  <c r="B33" i="11"/>
  <c r="B32" i="11"/>
  <c r="B30" i="11"/>
  <c r="B29" i="11"/>
  <c r="B27" i="11"/>
  <c r="B26" i="11"/>
  <c r="B24" i="11"/>
  <c r="B23" i="11"/>
  <c r="B21" i="11"/>
  <c r="B20" i="11"/>
  <c r="B18" i="11"/>
  <c r="B17" i="11"/>
  <c r="B15" i="11"/>
  <c r="B14" i="11"/>
  <c r="B12" i="11"/>
  <c r="B11" i="11"/>
  <c r="B9" i="11"/>
  <c r="B8" i="11"/>
  <c r="B6" i="11"/>
  <c r="B5" i="11"/>
  <c r="B3" i="11"/>
  <c r="B2" i="11"/>
  <c r="B152" i="10"/>
  <c r="B151" i="10"/>
  <c r="B146" i="10"/>
  <c r="B145" i="10"/>
  <c r="B132" i="10"/>
  <c r="B131" i="10"/>
  <c r="B121" i="10"/>
  <c r="B120" i="10"/>
  <c r="B92" i="10"/>
  <c r="B91" i="10"/>
  <c r="B89" i="10"/>
  <c r="B88" i="10"/>
  <c r="B69" i="10"/>
  <c r="B68" i="10"/>
  <c r="B51" i="10"/>
  <c r="B50" i="10"/>
  <c r="B32" i="10"/>
  <c r="B31" i="10"/>
  <c r="B19" i="10"/>
  <c r="B18" i="10"/>
  <c r="B16" i="10"/>
  <c r="B15" i="10"/>
  <c r="B6" i="10"/>
  <c r="B5" i="10"/>
  <c r="B3" i="10"/>
  <c r="B2" i="10"/>
  <c r="B21" i="9"/>
  <c r="B20" i="9"/>
  <c r="B15" i="9"/>
  <c r="B14" i="9"/>
  <c r="B9" i="9"/>
  <c r="B8" i="9"/>
  <c r="B3" i="9"/>
  <c r="B2" i="9"/>
  <c r="B40" i="8"/>
  <c r="B39" i="8"/>
  <c r="B37" i="8"/>
  <c r="B36" i="8"/>
  <c r="B31" i="8"/>
  <c r="B30" i="8"/>
  <c r="B25" i="8"/>
  <c r="B24" i="8"/>
  <c r="B20" i="8"/>
  <c r="B19" i="8"/>
  <c r="B14" i="8"/>
  <c r="B13" i="8"/>
  <c r="B9" i="8"/>
  <c r="B8" i="8"/>
  <c r="B3" i="8"/>
  <c r="B2" i="8"/>
  <c r="B479" i="5"/>
  <c r="B478" i="5"/>
  <c r="B467" i="5"/>
  <c r="B466" i="5"/>
  <c r="B462" i="5"/>
  <c r="B461" i="5"/>
  <c r="B451" i="5"/>
  <c r="B450" i="5"/>
  <c r="B442" i="5"/>
  <c r="B441" i="5"/>
  <c r="B434" i="5"/>
  <c r="B433" i="5"/>
  <c r="B428" i="5"/>
  <c r="B427" i="5"/>
  <c r="B417" i="5"/>
  <c r="B416" i="5"/>
  <c r="B405" i="5"/>
  <c r="B404" i="5"/>
  <c r="B398" i="5"/>
  <c r="B397" i="5"/>
  <c r="B389" i="5"/>
  <c r="B388" i="5"/>
  <c r="B379" i="5"/>
  <c r="B378" i="5"/>
  <c r="B366" i="5"/>
  <c r="B365" i="5"/>
  <c r="B353" i="5"/>
  <c r="B352" i="5"/>
  <c r="B338" i="5"/>
  <c r="B337" i="5"/>
  <c r="B330" i="5"/>
  <c r="B329" i="5"/>
  <c r="B322" i="5"/>
  <c r="B321" i="5"/>
  <c r="B315" i="5"/>
  <c r="B314" i="5"/>
  <c r="B305" i="5"/>
  <c r="B304" i="5"/>
  <c r="B293" i="5"/>
  <c r="B292" i="5"/>
  <c r="B279" i="5"/>
  <c r="B278" i="5"/>
  <c r="B265" i="5"/>
  <c r="B264" i="5"/>
  <c r="B252" i="5"/>
  <c r="B251" i="5"/>
  <c r="B236" i="5"/>
  <c r="B235" i="5"/>
  <c r="B225" i="5"/>
  <c r="B224" i="5"/>
  <c r="B219" i="5"/>
  <c r="B218" i="5"/>
  <c r="B212" i="5"/>
  <c r="B211" i="5"/>
  <c r="B199" i="5"/>
  <c r="B198" i="5"/>
  <c r="B193" i="5"/>
  <c r="B192" i="5"/>
  <c r="B183" i="5"/>
  <c r="B182" i="5"/>
  <c r="B172" i="5"/>
  <c r="B171" i="5"/>
  <c r="B163" i="5"/>
  <c r="B162" i="5"/>
  <c r="B153" i="5"/>
  <c r="B152" i="5"/>
  <c r="B139" i="5"/>
  <c r="B138" i="5"/>
  <c r="B129" i="5"/>
  <c r="B128" i="5"/>
  <c r="B115" i="5"/>
  <c r="B114" i="5"/>
  <c r="B109" i="5"/>
  <c r="B108" i="5"/>
  <c r="B101" i="5"/>
  <c r="B100" i="5"/>
  <c r="B86" i="5"/>
  <c r="B85" i="5"/>
  <c r="B80" i="5"/>
  <c r="B79" i="5"/>
  <c r="B69" i="5"/>
  <c r="B68" i="5"/>
  <c r="B57" i="5"/>
  <c r="B56" i="5"/>
  <c r="B47" i="5"/>
  <c r="B46" i="5"/>
  <c r="B40" i="5"/>
  <c r="B39" i="5"/>
  <c r="B24" i="5"/>
  <c r="B23" i="5"/>
  <c r="B4" i="5"/>
  <c r="B3" i="5"/>
  <c r="C47" i="3"/>
  <c r="B47" i="3"/>
  <c r="C46" i="3"/>
  <c r="B46" i="3"/>
  <c r="C45" i="3"/>
  <c r="B45" i="3"/>
  <c r="C44" i="3"/>
  <c r="B44" i="3"/>
  <c r="C43" i="3"/>
  <c r="B43" i="3"/>
  <c r="C42" i="3"/>
  <c r="B42" i="3"/>
  <c r="C41" i="3"/>
  <c r="B41" i="3"/>
  <c r="C40" i="3"/>
  <c r="B40" i="3"/>
  <c r="C39" i="3"/>
  <c r="B39" i="3"/>
  <c r="C38" i="3"/>
  <c r="B38" i="3"/>
  <c r="C37" i="3"/>
  <c r="B37" i="3"/>
  <c r="C36" i="3"/>
  <c r="B36" i="3"/>
  <c r="C35" i="3"/>
  <c r="B35" i="3"/>
  <c r="C34" i="3"/>
  <c r="B34" i="3"/>
  <c r="C33" i="3"/>
  <c r="B33" i="3"/>
  <c r="C32" i="3"/>
  <c r="B32" i="3"/>
  <c r="C31" i="3"/>
  <c r="B31" i="3"/>
  <c r="C30" i="3"/>
  <c r="B30" i="3"/>
  <c r="C29" i="3"/>
  <c r="B29" i="3"/>
  <c r="C28" i="3"/>
  <c r="B28" i="3"/>
  <c r="C27" i="3"/>
  <c r="B27" i="3"/>
  <c r="C26" i="3"/>
  <c r="B26" i="3"/>
  <c r="C25" i="3"/>
  <c r="B25" i="3"/>
  <c r="C24" i="3"/>
  <c r="B24" i="3"/>
  <c r="C23" i="3"/>
  <c r="B23" i="3"/>
  <c r="C22" i="3"/>
  <c r="B22" i="3"/>
  <c r="C21" i="3"/>
  <c r="B21" i="3"/>
  <c r="C20" i="3"/>
  <c r="B20" i="3"/>
  <c r="C19" i="3"/>
  <c r="B19" i="3"/>
  <c r="C18" i="3"/>
  <c r="B18" i="3"/>
  <c r="C17" i="3"/>
  <c r="B17" i="3"/>
  <c r="C16" i="3"/>
  <c r="B16" i="3"/>
  <c r="C15" i="3"/>
  <c r="B15" i="3"/>
  <c r="C14" i="3"/>
  <c r="B14" i="3"/>
  <c r="C13" i="3"/>
  <c r="B13" i="3"/>
  <c r="C12" i="3"/>
  <c r="B12" i="3"/>
  <c r="C11" i="3"/>
  <c r="B11" i="3"/>
  <c r="C10" i="3"/>
  <c r="B10" i="3"/>
  <c r="C9" i="3"/>
  <c r="B9" i="3"/>
  <c r="C8" i="3"/>
  <c r="B8" i="3"/>
  <c r="C7" i="3"/>
  <c r="B7" i="3"/>
  <c r="C6" i="3"/>
  <c r="B6" i="3"/>
  <c r="C5" i="3"/>
  <c r="B5" i="3"/>
  <c r="C4" i="3"/>
  <c r="B4" i="3"/>
  <c r="C3" i="3"/>
  <c r="B3" i="3"/>
  <c r="C2" i="3"/>
  <c r="B2" i="3"/>
  <c r="I11" i="2"/>
  <c r="I9" i="2"/>
  <c r="I7" i="2"/>
  <c r="A8" i="1"/>
  <c r="A7" i="1"/>
  <c r="A6" i="1"/>
  <c r="E40" i="15"/>
  <c r="B44" i="15"/>
  <c r="C44" i="15"/>
  <c r="E35" i="15"/>
  <c r="C18" i="15"/>
  <c r="E45" i="15"/>
  <c r="D13" i="15"/>
  <c r="C41" i="15"/>
  <c r="E44" i="15"/>
  <c r="B42" i="15"/>
  <c r="E36" i="15"/>
  <c r="C32" i="15"/>
  <c r="D7" i="15"/>
  <c r="C20" i="15"/>
  <c r="C40" i="15"/>
  <c r="C16" i="15"/>
  <c r="C22" i="15"/>
  <c r="E25" i="15"/>
  <c r="C5" i="15"/>
  <c r="C31" i="15"/>
  <c r="B18" i="15"/>
  <c r="B34" i="15"/>
  <c r="B41" i="15"/>
  <c r="E23" i="15"/>
  <c r="B28" i="15"/>
  <c r="B39" i="15"/>
  <c r="E12" i="15"/>
  <c r="D17" i="15"/>
  <c r="D48" i="15"/>
  <c r="B12" i="15"/>
  <c r="B11" i="15"/>
  <c r="E33" i="15"/>
  <c r="D14" i="15"/>
  <c r="E37" i="15"/>
  <c r="D12" i="15"/>
  <c r="C10" i="15"/>
  <c r="B20" i="15"/>
  <c r="E13" i="15"/>
  <c r="D9" i="15"/>
  <c r="B16" i="15"/>
  <c r="D20" i="15"/>
  <c r="D19" i="15"/>
  <c r="E7" i="15"/>
  <c r="E14" i="15"/>
  <c r="D8" i="15"/>
  <c r="B14" i="15"/>
  <c r="C30" i="15"/>
  <c r="E43" i="15"/>
  <c r="B7" i="15"/>
  <c r="B22" i="15"/>
  <c r="B27" i="15"/>
  <c r="C19" i="15"/>
  <c r="D28" i="15"/>
  <c r="C49" i="15"/>
  <c r="E49" i="15"/>
  <c r="D15" i="15"/>
  <c r="C12" i="15"/>
  <c r="C4" i="15"/>
  <c r="B38" i="15"/>
  <c r="B8" i="15"/>
  <c r="D22" i="15"/>
  <c r="D33" i="15"/>
  <c r="C28" i="15"/>
  <c r="B29" i="15"/>
  <c r="E11" i="15"/>
  <c r="D18" i="15"/>
  <c r="E34" i="15"/>
  <c r="B6" i="15"/>
  <c r="E15" i="15"/>
  <c r="D42" i="15"/>
  <c r="C36" i="15"/>
  <c r="E27" i="15"/>
  <c r="B25" i="15"/>
  <c r="C25" i="15"/>
  <c r="C11" i="15"/>
  <c r="B48" i="15"/>
  <c r="B45" i="15"/>
  <c r="C46" i="15"/>
  <c r="B13" i="15"/>
  <c r="D45" i="15"/>
  <c r="C29" i="15"/>
  <c r="C7" i="15"/>
  <c r="B5" i="15"/>
  <c r="C24" i="15"/>
  <c r="E39" i="15"/>
  <c r="B40" i="15"/>
  <c r="E26" i="15"/>
  <c r="D11" i="15"/>
  <c r="B15" i="15"/>
  <c r="D36" i="15"/>
  <c r="C33" i="15"/>
  <c r="E6" i="15"/>
  <c r="B43" i="15"/>
  <c r="B19" i="15"/>
  <c r="D41" i="15"/>
  <c r="E18" i="15"/>
  <c r="B24" i="15"/>
  <c r="C8" i="15"/>
  <c r="B32" i="15"/>
  <c r="D25" i="15"/>
  <c r="D43" i="15"/>
  <c r="D23" i="15"/>
  <c r="D40" i="15"/>
  <c r="E9" i="15"/>
  <c r="C26" i="15"/>
  <c r="B49" i="15"/>
  <c r="E42" i="15"/>
  <c r="C38" i="15"/>
  <c r="E22" i="15"/>
  <c r="C6" i="15"/>
  <c r="D46" i="15"/>
  <c r="E46" i="15"/>
  <c r="B26" i="15"/>
  <c r="E31" i="15"/>
  <c r="E8" i="15"/>
  <c r="B9" i="15"/>
  <c r="B47" i="15"/>
  <c r="D34" i="15"/>
  <c r="C27" i="15"/>
  <c r="C14" i="15"/>
  <c r="D10" i="15"/>
  <c r="E10" i="15"/>
  <c r="C39" i="15"/>
  <c r="D24" i="15"/>
  <c r="B10" i="15"/>
  <c r="C47" i="15"/>
  <c r="E32" i="15"/>
  <c r="B46" i="15"/>
  <c r="E30" i="15"/>
  <c r="B4" i="15"/>
  <c r="E24" i="15"/>
  <c r="C21" i="15"/>
  <c r="B33" i="15"/>
  <c r="D32" i="15"/>
  <c r="E17" i="15"/>
  <c r="D30" i="15"/>
  <c r="C42" i="15"/>
  <c r="D39" i="15"/>
  <c r="B37" i="15"/>
  <c r="C45" i="15"/>
  <c r="C13" i="15"/>
  <c r="E28" i="15"/>
  <c r="B23" i="15"/>
  <c r="D6" i="15"/>
  <c r="C37" i="15"/>
  <c r="D21" i="15"/>
  <c r="D49" i="15"/>
  <c r="B30" i="15"/>
  <c r="C35" i="15"/>
  <c r="C17" i="15"/>
  <c r="E41" i="15"/>
  <c r="D35" i="15"/>
  <c r="D31" i="15"/>
  <c r="B35" i="15"/>
  <c r="B36" i="15"/>
  <c r="B21" i="15"/>
  <c r="D26" i="15"/>
  <c r="C9" i="15"/>
  <c r="E19" i="15"/>
  <c r="E48" i="15"/>
  <c r="B31" i="15"/>
  <c r="C34" i="15"/>
  <c r="B17" i="15"/>
  <c r="C48" i="15"/>
  <c r="D27" i="15"/>
  <c r="C15" i="15"/>
  <c r="C43" i="15"/>
  <c r="D37" i="15"/>
  <c r="E21" i="15"/>
  <c r="C23" i="15"/>
  <c r="D44" i="15"/>
  <c r="E20" i="1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79" authorId="0" shapeId="0" xr:uid="{00000000-0006-0000-0400-000001000000}">
      <text>
        <r>
          <rPr>
            <sz val="10"/>
            <color rgb="FF000000"/>
            <rFont val="Arial"/>
          </rPr>
          <t>======
ID#AAAALaszRKI
Nomaan Khan    (2021-02-05 15:23:38)
A business registry process that attempts to uniquely identify an organization based on the organization’s legal name, date of creation, address, and identification number/name on an authoritative record.
For indiv: resolve an asserted identity against the potential universe of users as defined by social insurance registry</t>
        </r>
      </text>
    </comment>
  </commentList>
  <extLst>
    <ext xmlns:r="http://schemas.openxmlformats.org/officeDocument/2006/relationships" uri="GoogleSheetsCustomDataVersion1">
      <go:sheetsCustomData xmlns:go="http://customooxmlschemas.google.com/" r:id="rId1" roundtripDataSignature="AMtx7mg8z13U3hm18E2G5KdlQvDq3kGaDg=="/>
    </ext>
  </extLst>
</comments>
</file>

<file path=xl/sharedStrings.xml><?xml version="1.0" encoding="utf-8"?>
<sst xmlns="http://schemas.openxmlformats.org/spreadsheetml/2006/main" count="2660" uniqueCount="1670">
  <si>
    <t>Meaning</t>
  </si>
  <si>
    <t>THIS ASSESSMENT WORKBOOK IS SUBJECT TO THE FOLLOWING:</t>
  </si>
  <si>
    <t>Overview</t>
  </si>
  <si>
    <t>These usage guidelines provide context to aid users in the use of the PCTF Assessment Workbook. They are not meant to provide guidance to prepare for an assessment; rather, these guidelines are intended to aid in the interpretation of the workbook organization and the terminology used throughout.</t>
  </si>
  <si>
    <t>The PCTF Assessment Workbook assumes that the reader is familiar with the PSP PCTF Consolidated Overview document. The Consolidated Overview document sets context and provides critical background information to ensure proper interpretation of the material contained in this workbook.</t>
  </si>
  <si>
    <t>Worksheets</t>
  </si>
  <si>
    <t>Process Definitions</t>
  </si>
  <si>
    <t>Process Mapping</t>
  </si>
  <si>
    <t>Overall Assessment</t>
  </si>
  <si>
    <t>Conformance Criteria</t>
  </si>
  <si>
    <t>This worksheet contains the detailed conformance criteria that relate to each of the PSP PCTF processes. There are several significant elements to this worksheet that should be noted to improve interpretation.</t>
  </si>
  <si>
    <r>
      <rPr>
        <b/>
        <sz val="12"/>
        <color theme="1"/>
        <rFont val="Calibri"/>
      </rPr>
      <t>1</t>
    </r>
    <r>
      <rPr>
        <sz val="12"/>
        <color theme="1"/>
        <rFont val="Calibri"/>
      </rPr>
      <t>.        The first process is not a “process” per se, but rather a set of enterprise-wide conformance criteria that identify the best practice requirements that help define a solid foundation upon which a secure, privacy-enhancing, program or service can be offered.</t>
    </r>
  </si>
  <si>
    <r>
      <rPr>
        <b/>
        <sz val="12"/>
        <color theme="1"/>
        <rFont val="Calibri"/>
      </rPr>
      <t>2</t>
    </r>
    <r>
      <rPr>
        <sz val="12"/>
        <color theme="1"/>
        <rFont val="Calibri"/>
      </rPr>
      <t>.        Each subject matter domain (e.g., the set of Identity Domain atomic processes) begins with a set of conformance criteria termed “Xxxx Domain General” (e.g., “Identity Domain General”). These contain broader conformance criteria that have bearing on one or more of the atomic processes that follow.</t>
    </r>
  </si>
  <si>
    <r>
      <rPr>
        <b/>
        <sz val="12"/>
        <color theme="1"/>
        <rFont val="Calibri"/>
      </rPr>
      <t>3.</t>
    </r>
    <r>
      <rPr>
        <sz val="12"/>
        <color theme="1"/>
        <rFont val="Calibri"/>
      </rPr>
      <t xml:space="preserve">        Each process contains 3 information cells at its beginning. These are:
     </t>
    </r>
    <r>
      <rPr>
        <b/>
        <sz val="12"/>
        <color theme="1"/>
        <rFont val="Calibri"/>
      </rPr>
      <t>a</t>
    </r>
    <r>
      <rPr>
        <sz val="12"/>
        <color theme="1"/>
        <rFont val="Calibri"/>
      </rPr>
      <t xml:space="preserve">.        The definition, copied from the PSP PCTF Consolidated Overview document for reference purposes.
     </t>
    </r>
    <r>
      <rPr>
        <b/>
        <sz val="12"/>
        <color theme="1"/>
        <rFont val="Calibri"/>
      </rPr>
      <t>b</t>
    </r>
    <r>
      <rPr>
        <sz val="12"/>
        <color theme="1"/>
        <rFont val="Calibri"/>
      </rPr>
      <t xml:space="preserve">.        “Precursor Process(es)” are processes that must be executed prior to the execution of the process being examined.
     </t>
    </r>
    <r>
      <rPr>
        <b/>
        <sz val="12"/>
        <color theme="1"/>
        <rFont val="Calibri"/>
      </rPr>
      <t>c</t>
    </r>
    <r>
      <rPr>
        <sz val="12"/>
        <color theme="1"/>
        <rFont val="Calibri"/>
      </rPr>
      <t>.        “Related Process(es)” are processes related to the process being examined. This may be a process that is explicitly identified in one or more of the conformance criteria of the process being examined, or a process that is often (but not always) executed prior to the process being examined.</t>
    </r>
  </si>
  <si>
    <t>4.        The Conformance Criteria column contains the conformance criteria and the Qualifier column indicates the assessment levels based on risk to which the conformance criteria apply.</t>
  </si>
  <si>
    <r>
      <rPr>
        <b/>
        <sz val="12"/>
        <color theme="1"/>
        <rFont val="Calibri"/>
      </rPr>
      <t>5</t>
    </r>
    <r>
      <rPr>
        <sz val="12"/>
        <color theme="1"/>
        <rFont val="Calibri"/>
      </rPr>
      <t>.        Several CC ID X-Ref columns contain cross references to previous PCTF versions and are used by internal working groups to support traceability as the conformance criteria evolve.</t>
    </r>
  </si>
  <si>
    <r>
      <rPr>
        <b/>
        <sz val="12"/>
        <color rgb="FF000000"/>
        <rFont val="Calibri"/>
      </rPr>
      <t>6</t>
    </r>
    <r>
      <rPr>
        <sz val="12"/>
        <color rgb="FF000000"/>
        <rFont val="Calibri"/>
      </rPr>
      <t>.        Obsolete conformance criteria rows may appear in some processes. These are used by internal working groups to support traceability as the conformance criteria evolve.</t>
    </r>
  </si>
  <si>
    <r>
      <rPr>
        <b/>
        <sz val="12"/>
        <color rgb="FF000000"/>
        <rFont val="Calibri"/>
      </rPr>
      <t>7</t>
    </r>
    <r>
      <rPr>
        <sz val="12"/>
        <color rgb="FF000000"/>
        <rFont val="Calibri"/>
      </rPr>
      <t>.        The Working Notes column is used by internal working groups to record informal notes used during the development and ratification of conformance criteria as they evolve.</t>
    </r>
  </si>
  <si>
    <r>
      <rPr>
        <b/>
        <sz val="12"/>
        <color rgb="FF000000"/>
        <rFont val="Calibri"/>
      </rPr>
      <t>8</t>
    </r>
    <r>
      <rPr>
        <sz val="12"/>
        <color rgb="FF000000"/>
        <rFont val="Calibri"/>
      </rPr>
      <t>.        The Assessment/Conditions-Observations columns are intended for use by an assessor during an active assessment.</t>
    </r>
  </si>
  <si>
    <t>Qualifiers</t>
  </si>
  <si>
    <t>These are the qualifiers of the conformance criteria. The qualifiers are assessment levels based on risk.</t>
  </si>
  <si>
    <t>Issue Log</t>
  </si>
  <si>
    <t>This worksheet is used by the assessor to note structural or individual conformance criteria issues that should be looked at in future versions of the PSP PCTF.</t>
  </si>
  <si>
    <t>Mapping to Other Frameworks</t>
  </si>
  <si>
    <t>These are additional worksheets (e.g., CAN, FINTRAC) that help inform the mapping of the PSP PCTF to other trust framework schemes and guidance (under development).</t>
  </si>
  <si>
    <t>References</t>
  </si>
  <si>
    <t>These are references to documents or standards that were consulted in the development of the conformance criteria.</t>
  </si>
  <si>
    <t>Additional Notes</t>
  </si>
  <si>
    <t>Throughout the conformance criteria several broad terms (e.g., “timely manner”) have been used. These terms are subject to interpretation. However, the significant variability of the nature of entities and programs that may be assessed precluded more precise definition. Any terms requiring additional definition to enable assessment will be defined, in the program/service context, in collaboration with the assessor.</t>
  </si>
  <si>
    <r>
      <rPr>
        <sz val="12"/>
        <color theme="1"/>
        <rFont val="Calibri"/>
      </rPr>
      <t xml:space="preserve">The conformance criteria requirement statements will always contain at least one of the following keywords (in </t>
    </r>
    <r>
      <rPr>
        <b/>
        <sz val="12"/>
        <color theme="1"/>
        <rFont val="Calibri"/>
      </rPr>
      <t>BOLD CAPS</t>
    </r>
    <r>
      <rPr>
        <sz val="12"/>
        <color theme="1"/>
        <rFont val="Calibri"/>
      </rPr>
      <t>):</t>
    </r>
  </si>
  <si>
    <r>
      <rPr>
        <b/>
        <sz val="12"/>
        <color theme="1"/>
        <rFont val="Calibri"/>
      </rPr>
      <t xml:space="preserve">    MUST </t>
    </r>
    <r>
      <rPr>
        <sz val="12"/>
        <color theme="1"/>
        <rFont val="Calibri"/>
      </rPr>
      <t>means that the requirement is absolute as part of the conformance criteria.</t>
    </r>
  </si>
  <si>
    <r>
      <rPr>
        <b/>
        <sz val="12"/>
        <color theme="1"/>
        <rFont val="Calibri"/>
      </rPr>
      <t xml:space="preserve">    MUST NOT</t>
    </r>
    <r>
      <rPr>
        <sz val="12"/>
        <color theme="1"/>
        <rFont val="Calibri"/>
      </rPr>
      <t xml:space="preserve"> means that the requirement is an absolute prohibition of the conformance criteria.</t>
    </r>
  </si>
  <si>
    <r>
      <rPr>
        <b/>
        <sz val="12"/>
        <color theme="1"/>
        <rFont val="Calibri"/>
      </rPr>
      <t xml:space="preserve">    SHOULD </t>
    </r>
    <r>
      <rPr>
        <sz val="12"/>
        <color theme="1"/>
        <rFont val="Calibri"/>
      </rPr>
      <t>means that while there may exist valid reasons in particular circumstances to ignore the requirment, the full implications must be understood and carefully weighed before not choosing to adhere to the conformance criteria or choosing a different option as specified by the conformance criteria.</t>
    </r>
  </si>
  <si>
    <r>
      <rPr>
        <b/>
        <sz val="12"/>
        <color theme="1"/>
        <rFont val="Calibri"/>
      </rPr>
      <t xml:space="preserve">    SHOULD NOT </t>
    </r>
    <r>
      <rPr>
        <sz val="12"/>
        <color theme="1"/>
        <rFont val="Calibri"/>
      </rPr>
      <t>means that a valid reason may exist in particular circumstances when the requirement is acceptable or even useful, however the full implications should be understoon and the case carefully weighed before choosing to not to conform to the requirement as described.</t>
    </r>
  </si>
  <si>
    <r>
      <rPr>
        <b/>
        <sz val="12"/>
        <color theme="1"/>
        <rFont val="Calibri"/>
      </rPr>
      <t xml:space="preserve">    MAY </t>
    </r>
    <r>
      <rPr>
        <sz val="12"/>
        <color theme="1"/>
        <rFont val="Calibri"/>
      </rPr>
      <t>means the requirement is discretionary but recommended.</t>
    </r>
  </si>
  <si>
    <t>Definitions</t>
  </si>
  <si>
    <t xml:space="preserve"> </t>
  </si>
  <si>
    <t>Most of the terms used in the PCTF Assessment Workbook can be found in the Terms and Definitions appendix of the PSP PCTF Consolidated Overview document. However, there are three terms that are specific to the PCTF Assessment Workbook:</t>
  </si>
  <si>
    <r>
      <rPr>
        <b/>
        <sz val="12"/>
        <color theme="1"/>
        <rFont val="Calibri"/>
      </rPr>
      <t>Acceptable information provider</t>
    </r>
    <r>
      <rPr>
        <sz val="12"/>
        <color theme="1"/>
        <rFont val="Calibri"/>
      </rPr>
      <t>: Within the context of the conformance criteria in which the term appears, this is the party that provides the information referenced in the criteria. This may be a role (e.g., Subject, Holder, etc.) as defined in the PSP PCTF Consolidated Overview, an unregistered entity, an internal operational role, a service provider, or an automated process. Acceptable information providers will be defined by specific program/service policy.</t>
    </r>
  </si>
  <si>
    <r>
      <rPr>
        <b/>
        <sz val="12"/>
        <color theme="1"/>
        <rFont val="Calibri"/>
      </rPr>
      <t>Initiating party</t>
    </r>
    <r>
      <rPr>
        <sz val="12"/>
        <color theme="1"/>
        <rFont val="Calibri"/>
      </rPr>
      <t>: Within the context of the conformance criteria in which the term appears, this is the party that initiates the action referenced in the criteria. This may be a role (e.g., Subject, Holder, etc.) as defined in the PSP PCTF Consolidated Overview, an unregistered entity, an internal operational role, a service provider, or an automated process.</t>
    </r>
  </si>
  <si>
    <r>
      <rPr>
        <b/>
        <sz val="12"/>
        <color theme="1"/>
        <rFont val="Calibri"/>
      </rPr>
      <t>Parties in the relationship</t>
    </r>
    <r>
      <rPr>
        <sz val="12"/>
        <color theme="1"/>
        <rFont val="Calibri"/>
      </rPr>
      <t>: These are the parties identified as having a relationship in the program/service context. These may be a role (e.g., Subject, Holder, etc.) as defined in the PSP PCTF Consolidated Overview or an unregistered entity, as defined in the program/service context.</t>
    </r>
  </si>
  <si>
    <t>PSP PCTF Process Definitions</t>
  </si>
  <si>
    <t>Discovery Questions</t>
  </si>
  <si>
    <t>Additonal Guidance</t>
  </si>
  <si>
    <t>ID</t>
  </si>
  <si>
    <t>Process Name</t>
  </si>
  <si>
    <t>Process Description</t>
  </si>
  <si>
    <t>Input State</t>
  </si>
  <si>
    <t>Output State</t>
  </si>
  <si>
    <t>ENWM</t>
  </si>
  <si>
    <t>Enterprise-Wide Management</t>
  </si>
  <si>
    <t xml:space="preserve">General requirements for enterprise-wide management that are applicable to all processes identified in the PCTF </t>
  </si>
  <si>
    <t>IDDG</t>
  </si>
  <si>
    <t>Identity Domain General</t>
  </si>
  <si>
    <t>General requirements for the identity domain atomic processes</t>
  </si>
  <si>
    <t>Who is responsible for the program?
Are there one or serveral ministries, departments, agencies, commericial providers involved? 
Who are they and what to they do?</t>
  </si>
  <si>
    <t>IDID</t>
  </si>
  <si>
    <t>Identity Information Determination</t>
  </si>
  <si>
    <t>Identity Information Determination is the process of determining the identity context, the identity information requirements, and the identifier.</t>
  </si>
  <si>
    <t>As a result of the successful implementation of the Identity Information Determination process, the identity context and identity information requirements have been defined.</t>
  </si>
  <si>
    <t>The organization shall define its requirements  to meet the Identity Information Determination</t>
  </si>
  <si>
    <t>What information do you use to identify: Individial Organizations.
Have you done a Privacy Impact Assessment? (this info may already be documented)</t>
  </si>
  <si>
    <t>IDED</t>
  </si>
  <si>
    <t>Identity Evidence Determination</t>
  </si>
  <si>
    <t>Identity Evidence Determination is the process of determining the acceptable evidence of identity (whether physical or electronic).</t>
  </si>
  <si>
    <t>As a result of the successful implementation of the Identity Evidence Determination process, the evidence of identity has been determined to be acceptable.</t>
  </si>
  <si>
    <t>The organization shall define its processes for Identity Resolution and Identity Evidence Acceptance  to meet the Identity Evidence Determination Outcomes</t>
  </si>
  <si>
    <t>What are the acceptable documents to be used as evidence?
What else do you allow or accept as evidence?
Is it just for identity, or for other purposes as well?</t>
  </si>
  <si>
    <t>IDEA</t>
  </si>
  <si>
    <t>Identity Evidence Acceptance</t>
  </si>
  <si>
    <t>Identity Evidence Acceptance is the process of confirming that the evidence of identity presented (whether physical or electronic) is acceptable.</t>
  </si>
  <si>
    <t>As a result of the successful implementation of the Identity Evidence Acceptance process, the evidence of identity has been confirmed as admissible.</t>
  </si>
  <si>
    <t>The organization shall define its processes for Identity Resolution, Identity Establishment, Identity Verification, and Identity Evidence Determination to meet the Identity Evidence Acceptance Outcomes</t>
  </si>
  <si>
    <t>IDIV</t>
  </si>
  <si>
    <t>Identity Information Validation</t>
  </si>
  <si>
    <t xml:space="preserve">Identity Information Validation is the process of confirming the accuracy of identity information about a Subject as established by the Issuer. </t>
  </si>
  <si>
    <t>As a result of the successful implementation of the Identity Information Validation process, the identity information has been confirmed with the Issuer.</t>
  </si>
  <si>
    <t>The organization shall define its processes for Identity Evidence Acceptance, Identity  Maintenance, Credential Issuance, Credential Verification, Credential Recovery, and Credential Revocation to meet the Identity Information Validation Outcomes</t>
  </si>
  <si>
    <t>How is the identity information confirmed as being accurate? Is it being accepted from the evidence at face-value? Is it being checked back to the authoritative source? Are security features being use to ensure no tampering etc? What are the documented procedures in place?</t>
  </si>
  <si>
    <t>IDRE</t>
  </si>
  <si>
    <t>Identity Resolution</t>
  </si>
  <si>
    <t>As a result of the successful implementation of the Identity Resolution process, identity information is unique to one and only one Subject.</t>
  </si>
  <si>
    <t>The organization shall define its Identity Resolution requirements for a Subject in terms of identity attributes; and whether such specified identity attributes should be of foundational identity and or contextual identity, in order to achieve Identity Resolution within its service population for its identity context.</t>
  </si>
  <si>
    <t>What is your service population?
How do you make sure everyone is uniquely identified within your service population?
Do you have assigned identifier(s)?
What attributes do you use to describe persons, organizations?</t>
  </si>
  <si>
    <t>IDES</t>
  </si>
  <si>
    <t>Identity Establishment</t>
  </si>
  <si>
    <t>The organization shall  define its Identity Establishment process  such that  each Subject of its service population has its own identity record; that identifiers for each Identity record are unique and not reused; and that changes to its Identity Maintenance process are linked to it.</t>
  </si>
  <si>
    <t>Where is your authoritative record of identity stored?
Who is responsible for maintaining these records?</t>
  </si>
  <si>
    <t>IDVE</t>
  </si>
  <si>
    <t>Identity Verification</t>
  </si>
  <si>
    <t>Identity Verification is the process of confirming that the identity information is under the control of the Subject.</t>
  </si>
  <si>
    <t>As a result of the successful implementation of the Identity Verification process, the identity information has been verified as being under the control of the Subject.</t>
  </si>
  <si>
    <t>The organization shall  define its processes for Identity Maintenance,  Identity Continuity, Identity Linking, and Credential Verification to meet the Identity Verification Outcomes</t>
  </si>
  <si>
    <t>How do you ensure that users are claiming their own information (not others as impostors)
Reliable methods to verify: Knowledge-Based Confirmation, Physical Possession,...</t>
  </si>
  <si>
    <t>IDCO</t>
  </si>
  <si>
    <t>Identity Continuity</t>
  </si>
  <si>
    <t>Identity Continuity is the process of dynamically confirming that the Subject has a continuous existence over time (i.e., “genuine presence”). This process can be used to ensure that there is no malicious or fraudulent activity (past or present) and to address identity spoofing concerns.</t>
  </si>
  <si>
    <t>As a result of the successful implementation of the Identity Continuity process, the identity is confirmed to exist continuously over time in association with many transactions.</t>
  </si>
  <si>
    <t>The organization shall define its processes for Identity Resolution, Identity Establishment, Identity Verification, Credential Verification, Credential Revocation, Consent Expiration, and Consent Revocation Process to meet the Identity Continuity Outcomes</t>
  </si>
  <si>
    <t>IDMA</t>
  </si>
  <si>
    <t>Identity Maintenance</t>
  </si>
  <si>
    <t>Identity Maintenance is the process of ensuring that a Subject’s identity information is accurate, complete, and up-to-date.</t>
  </si>
  <si>
    <t>As a result of the successful implementation of the Identity Maintenance process, the identity information is accurate, complete and up-to-date.</t>
  </si>
  <si>
    <t>The organization shall define its processes for Identity Resolution, Identity Establishment, Identity Information Validation, Identity Linking, Credential Verification, Credential Suspension, Credential Revocation, Consent Expiration, and Consent Revocation Process to meet the Identity Maintenance Outcomes</t>
  </si>
  <si>
    <t>IDLI</t>
  </si>
  <si>
    <t>Identity Linking</t>
  </si>
  <si>
    <t>Identity Linking is the process of mapping one or more assigned identifiers to a Subject.</t>
  </si>
  <si>
    <t>As a result of the successful implementation of the Identity Linking process, one or more assigned identifiers have been mapped to the Subject.</t>
  </si>
  <si>
    <t xml:space="preserve">The organization shall define its processes for Identity Resolution, Identity Information Validation, Identity Maintenance, Identity Evidence Acceptance, and Identity Continuity to meet the Identity Linking Outcomes </t>
  </si>
  <si>
    <t>REDG</t>
  </si>
  <si>
    <t>Relationship Domain General</t>
  </si>
  <si>
    <t>General requirements for the relationship domain atomic processes</t>
  </si>
  <si>
    <t>REID</t>
  </si>
  <si>
    <t>Relationship Information Determination</t>
  </si>
  <si>
    <t xml:space="preserve">Relationship Information Determination is the process of determining the relationship context, the relationship information requirements, and the relationship identifier. </t>
  </si>
  <si>
    <t>REED</t>
  </si>
  <si>
    <t>Relationship Evidence Determination</t>
  </si>
  <si>
    <t>REEA</t>
  </si>
  <si>
    <t>Relationship Evidence Acceptance</t>
  </si>
  <si>
    <t>REIV</t>
  </si>
  <si>
    <t>Relationship Information Validation</t>
  </si>
  <si>
    <t>RERE</t>
  </si>
  <si>
    <t>Relationship Resolution</t>
  </si>
  <si>
    <t>REES</t>
  </si>
  <si>
    <t>Relationship Establishment</t>
  </si>
  <si>
    <t>REVE</t>
  </si>
  <si>
    <t>Relationship Verification</t>
  </si>
  <si>
    <t>Relationship Verification is the process of confirming that the relationship information is under the control of the Subjects.</t>
  </si>
  <si>
    <t>RECO</t>
  </si>
  <si>
    <t>Relationship Continuity</t>
  </si>
  <si>
    <t>REMA</t>
  </si>
  <si>
    <t>Relationship Maintenance</t>
  </si>
  <si>
    <t>RESU</t>
  </si>
  <si>
    <t>Relationship Suspension</t>
  </si>
  <si>
    <t>RERI</t>
  </si>
  <si>
    <t>Relationship Reinstatement</t>
  </si>
  <si>
    <t>RERV</t>
  </si>
  <si>
    <t>Relationship Revocation</t>
  </si>
  <si>
    <t>CRDG</t>
  </si>
  <si>
    <t>Credential Domain General</t>
  </si>
  <si>
    <t>General requirements for the credential domain atomic processes</t>
  </si>
  <si>
    <t>CRIS</t>
  </si>
  <si>
    <t>Credential Issuance</t>
  </si>
  <si>
    <t>Credential Issuance is the process of creating a Credential from a set of Claims and assigning the Credential to a Holder.</t>
  </si>
  <si>
    <t>As a result of the successful implementation of the Credential Issuance process, a unique Credential has been assigned to the Holder.</t>
  </si>
  <si>
    <t>The organization shall define its processes for Credential Issuance, Identity Continuity, Identity Linking, and Credential Authenticator Binding to meet the Credential Issuance Outcomes</t>
  </si>
  <si>
    <t>CRAB</t>
  </si>
  <si>
    <t>Credential Authenticator Binding</t>
  </si>
  <si>
    <t>Credential Authenticator Binding is the process of associating a Credential issued to a Holder with one or more authenticators. This process also includes authenticator life-cycle activities such as suspending authenticators (caused by a forgotten password or a lockout due to successive failed authentications, inactivity, or suspicious activity), removing authenticators, binding new authenticators, and updating authenticators (e.g., changing a password, updating security questions and answers, having a new facial photo taken).</t>
  </si>
  <si>
    <t>As a result of the successful implementation of the Credential Authenticator Binding process, an issued Credential has been associated with one or more authenticators</t>
  </si>
  <si>
    <t>The organization shall define its processes for Credential Suspension, Credential Recovery, and Credential Revocation to meet the Credential Authenticator Binding Outcomes</t>
  </si>
  <si>
    <t>CRVA</t>
  </si>
  <si>
    <t>Credential Validation</t>
  </si>
  <si>
    <t>Credential Validation is the process of verifying that the issued Credential is valid (e.g., not tampered with, corrupted, modified, suspended, or revoked). The validity of the issued Credential can be used to generate a level of assurance.</t>
  </si>
  <si>
    <t>As a result of the successful implementation of the Credential Validation process, the issued Credential is valid.</t>
  </si>
  <si>
    <t>The organization shall define its processes for Credential Issuance, Credential Verification, Identity Coninuity, Credential Suspension, Credential Recovery, and Credential Revocation to meet the Credential Validation Outcomes</t>
  </si>
  <si>
    <t>CRVE</t>
  </si>
  <si>
    <t>Credential Verification</t>
  </si>
  <si>
    <t xml:space="preserve">Credential Verification is the process of verifying that a Holder has control over an issued Credential. Control of an issued Credential is verified by means of one or more authenticators. The degree of control over the issued Credential can be used to generate a level of assurance.
</t>
  </si>
  <si>
    <t xml:space="preserve">As a result of the successful implementation of the Credential Verification process, the Holder has proven control of the issued Credential. </t>
  </si>
  <si>
    <t>The organization shall define its processes for Credential Issuance, Credential Validation, Identity Continuity, Credential Suspension, Credential Recovery, and Credential Revocation to meet the Credential Verification Outcomes</t>
  </si>
  <si>
    <t>CRMA</t>
  </si>
  <si>
    <t>Credential Maintenance</t>
  </si>
  <si>
    <t>CRSU</t>
  </si>
  <si>
    <t>Credential Suspension</t>
  </si>
  <si>
    <t xml:space="preserve">Credential Suspension is the process of transforming an issued Credential into a suspended Credential by flagging the issued Credential as temporarily unusable. </t>
  </si>
  <si>
    <t>As a result of the successful implementation of the Credential Suspension process, the Holder is not able to use the Credential.</t>
  </si>
  <si>
    <t>The organization shall define its processes for Credential Verification, Credential Authenticator Binding, and Credential Revocation to meet the Credential Suspension Outcomes</t>
  </si>
  <si>
    <t>CRRC</t>
  </si>
  <si>
    <t>Credential Recovery</t>
  </si>
  <si>
    <t>Credential Recovery is the process of transforming a suspended Credential back to a usable state (i.e., an issued Credential).</t>
  </si>
  <si>
    <t>As a result of the successful implementation of the Credential Recovery process, a unique Credential has been assigned to the Holder.</t>
  </si>
  <si>
    <t>The organization shall define its processes for Credential Verification, Credential Authenticator Binding, Credential Suspension, and Credential Revocation to meet the Credential Suspension Outcomes</t>
  </si>
  <si>
    <t>CRRV</t>
  </si>
  <si>
    <t>Credential Revocation</t>
  </si>
  <si>
    <t>Credential Revocation is the process of ensuring that an issued Credential is permanently flagged as unusable.</t>
  </si>
  <si>
    <t>As a result of the successful implementation of the Credential Revocation process, the Holder is not able to use the Credential.</t>
  </si>
  <si>
    <t xml:space="preserve">The organization shall define its processes for Credential Issuance, Credential Authenticator Binding, Credential Verification, and Credential Recovery to meet the Credential Revocation Outcomes </t>
  </si>
  <si>
    <t>CODG</t>
  </si>
  <si>
    <t>Consent Domain General</t>
  </si>
  <si>
    <t>General requirements for the consent domain atomic processes</t>
  </si>
  <si>
    <t>CONF</t>
  </si>
  <si>
    <t>Consent Notice Formulation</t>
  </si>
  <si>
    <t>Consent Notice Formulation is the process of producing a consent notice statement that describes what personal information is being, or may be, collected; with which parties the personal information is being shared and what type of personal information is being shared (as known at the time of presentation); for what purposes the personal information is being collected, used, or disclosed; the risk of harm and other consequences as a result of the collection, use, or disclosure; how the personal information will be handled and protected; the time period for which the consent notice statement is applicable; and under whose jurisdiction or authority the consent notice statement is issued. This process should be carried out in accordance with any requirements of jurisdictional legislation and regulation.</t>
  </si>
  <si>
    <t>As a result of the successful implementation of the Consent Notice Formulation process, a consent notice statement exists.</t>
  </si>
  <si>
    <t>The organization shall produce a consent notice statement that:
describes what personal information is being, or may be, collected; 
with which parties the personal information is being shared and what type of personal information is being shared;
describes for what purposes the personal information is being collected, used, or disclosed;
the risk of harm and other consequences as a result of the collection, use, or disclosure; 
how the personal information will be handled and protected; 
the time period for which the consent notice statement is applicable; 
under whose jurisdiction or authority the consent notice statement is issued; and
the rights of and process to revoke any consent given in whole or in part pursuant to such consent notice</t>
  </si>
  <si>
    <t>CONP</t>
  </si>
  <si>
    <t>Consent Notice Presentation</t>
  </si>
  <si>
    <t>Consent Notice Presentation is the process of presenting a consent notice statement to a person.</t>
  </si>
  <si>
    <t>As a result of the successful implementation of the Consent Notice Presentation process, a consent notice statement has been presented to a Person.</t>
  </si>
  <si>
    <t>The organization shall define its processes for Consent Notice Presentation to meet the Consent Notice Presentation Outcomes</t>
  </si>
  <si>
    <t>CORQ</t>
  </si>
  <si>
    <t>Consent Request</t>
  </si>
  <si>
    <t>Consent Request is the process of asking a person to agree to provide consent (“Yes”) or decline to provide consent (“No”) based on the contents of a presented consent notice statement, resulting in either a “yes” or “no” consent decision.</t>
  </si>
  <si>
    <t>As a result of the successful implementation of the Consent Request process, a unique record of a consent decision exists</t>
  </si>
  <si>
    <t>The organization shall define its processes for Identity Evidence Acceptance, Consent Notice Formulation, Consent Registration, Consent Review, Consent Renewal, and Consent Expiration to meet the Consent Request Outcomes</t>
  </si>
  <si>
    <t>CORG</t>
  </si>
  <si>
    <t>Consent Registration</t>
  </si>
  <si>
    <t>Consent Registration is the process of storing the consent notice statement and the person’s related consent decision. In addition, information about the person, the version of the consent notice statement that was presented, the date and time that the consent notice statement was presented, and, if applicable, the expiration date for the consent decision may be stored. Once the consent information has been stored, a notification on the consent decision made is issued to the relevant parties to the consent decision.</t>
  </si>
  <si>
    <t>As a result of the successful implementation of the Consent Registration process, a stored consent decision exists.</t>
  </si>
  <si>
    <t>The organization shall store as a record the following information related to consent decisions:
the identity information about the person;
the version of the consent notice statement that was presented;
 the ‘Yes’ or ‘No’ outcome and date of the Consent decision;
the date and time that the consent notice statement was presented, and, if applicable, the expiration date, or revocation date  for the consent decision;
Once the consent information has been stored, a notification on the consent decision made shall be issued by the organization to the relevant parties of the consent decision</t>
  </si>
  <si>
    <t>CORE</t>
  </si>
  <si>
    <t>Consent Review</t>
  </si>
  <si>
    <t>Consent Review is the process of making the details of a stored consent decision visible to the person who provided the consent.</t>
  </si>
  <si>
    <t>As a result of the successful implementation of the Consent Review process, a stored consent decision exists.</t>
  </si>
  <si>
    <t>The organization shall define its Consent Review Process to expose the minimal data required to confirm the ‘Yes’ or ‘No’ decision of the subject to the consent notice statement presented, together with a copy of the consent notice statement for which the consent decision was given. Where the authorized reviewer is part of a federation trust framework, a record of such inquiry shall also be retained as part of the processes for Identity Evidence Acceptance and Consent Request. Further where a subsequent Consent Renewal, Consent Expiration, or Consent Revocation occurs this shall be made available as part of the Consent Review process and shall specifically be sent as a notice to the authorized reviewer who is part of a federation</t>
  </si>
  <si>
    <t>CORN</t>
  </si>
  <si>
    <t>Consent Renewal</t>
  </si>
  <si>
    <t>Consent Renewal is the process of extending the validity period of a “yes” consent decision by means of increasing an expiration date limit.</t>
  </si>
  <si>
    <t>As a result of the successful implementation of the Consent Renewal process, a stored consent decision exists.</t>
  </si>
  <si>
    <t>The organization shall define its processes for Identity Evidence Acceptance, Consent Notice Formulation, Consent Request, Consent Registration, and Consent Review to meet the Consent Renewal Outcomes</t>
  </si>
  <si>
    <t>COEX</t>
  </si>
  <si>
    <t>Consent Expiration</t>
  </si>
  <si>
    <t>Consent Expiration is the process of suspending the validity of a “yes” consent decision as a result of exceeding an expiration date limit.</t>
  </si>
  <si>
    <t>As a result of the successful implementation of the Consent Expiration process, a stored consent decision exists.</t>
  </si>
  <si>
    <t>The organization shall define its processes for Identity Evidence Acceptance, Consent Notice Formulation, Consent Request, Consent Registration, Consent Review, and Consent Renewal to meet the Consent Expiration Outcomes</t>
  </si>
  <si>
    <t>CORV</t>
  </si>
  <si>
    <t>Consent Revocation</t>
  </si>
  <si>
    <t>Consent Revocation is the process of suspending the validity of a “yes” consent decision as a result of an explicit withdrawal of consent by the person (i.e., a “yes” consent decision is converted into a “no” consent decision).</t>
  </si>
  <si>
    <t>As a result of the successful implementation of the Consent Revocation process, a stored consent decision exists.</t>
  </si>
  <si>
    <t>The organization shall define its processes for Identity Evidence Acceptance, Consent Notice Formulation, Consent Request, Consent Registration, Consent Review, and Consent Expiration to meet the Consent Revocation Outcomes</t>
  </si>
  <si>
    <t>SIDG</t>
  </si>
  <si>
    <t>Signature Domain General</t>
  </si>
  <si>
    <t>General requirements for the signature domain atomic processes</t>
  </si>
  <si>
    <t>SICR</t>
  </si>
  <si>
    <t>Signature Creation</t>
  </si>
  <si>
    <t>Signature Creation is the process of creating a signature.</t>
  </si>
  <si>
    <t>SICH</t>
  </si>
  <si>
    <t>Signature Checking</t>
  </si>
  <si>
    <t xml:space="preserve">Signature Checking is the process of confirming that the signature is valid.  </t>
  </si>
  <si>
    <t>PSP PCTF Process Name</t>
  </si>
  <si>
    <t>PSP PCTF Process Description</t>
  </si>
  <si>
    <t>Business Process/Service Solution Description</t>
  </si>
  <si>
    <t>Input</t>
  </si>
  <si>
    <t>Output</t>
  </si>
  <si>
    <t>TRUSTED DIGITAL IDENTITY ACCEPTANCE: OVERALL ASSESSMENT</t>
  </si>
  <si>
    <t>Issuer Jurisdiction:</t>
  </si>
  <si>
    <t>Program Name / Business Line:</t>
  </si>
  <si>
    <t>Providers:</t>
  </si>
  <si>
    <t>Verifier Jurisdiction:</t>
  </si>
  <si>
    <t>Additional Verifiers (if any):</t>
  </si>
  <si>
    <t>Assessment Policy Authorities:</t>
  </si>
  <si>
    <t>OVERALL ASSESSMENT</t>
  </si>
  <si>
    <t>TARGET QUALIFIER</t>
  </si>
  <si>
    <t>CONDITIONS / OBSERVATIONS / RECOMMENDATIONS</t>
  </si>
  <si>
    <t>Enterprise-Wide Management:</t>
  </si>
  <si>
    <t>GEN</t>
  </si>
  <si>
    <t>Identity Domain Processes:</t>
  </si>
  <si>
    <t>IP3 and IO3</t>
  </si>
  <si>
    <t>Relationship Domain Processes:</t>
  </si>
  <si>
    <t>R3</t>
  </si>
  <si>
    <t>Credential Domain Processes:</t>
  </si>
  <si>
    <t>C3</t>
  </si>
  <si>
    <t>Consent Domain Processes:</t>
  </si>
  <si>
    <t>Signature Domain Processes:</t>
  </si>
  <si>
    <t>SES</t>
  </si>
  <si>
    <t>Additional Observations:</t>
  </si>
  <si>
    <t>Potential Risks and Issues:</t>
  </si>
  <si>
    <t>Name</t>
  </si>
  <si>
    <t>Date</t>
  </si>
  <si>
    <t>Signature</t>
  </si>
  <si>
    <t>Assessor(s):</t>
  </si>
  <si>
    <t>Approver(s):</t>
  </si>
  <si>
    <t>PSP PCTF Process</t>
  </si>
  <si>
    <t>Working Notes</t>
  </si>
  <si>
    <t>Assessment</t>
  </si>
  <si>
    <t>Conditions / Observations / Recommendations</t>
  </si>
  <si>
    <t>Description</t>
  </si>
  <si>
    <r>
      <rPr>
        <b/>
        <sz val="12"/>
        <color theme="1"/>
        <rFont val="Calibri"/>
      </rPr>
      <t>Precursor Process(es):</t>
    </r>
    <r>
      <rPr>
        <sz val="12"/>
        <color theme="1"/>
        <rFont val="Calibri"/>
      </rPr>
      <t xml:space="preserve">
    None</t>
    </r>
  </si>
  <si>
    <r>
      <rPr>
        <b/>
        <sz val="12"/>
        <color theme="1"/>
        <rFont val="Calibri"/>
      </rPr>
      <t>Related Process(es)</t>
    </r>
    <r>
      <rPr>
        <sz val="12"/>
        <color theme="1"/>
        <rFont val="Calibri"/>
      </rPr>
      <t>:
    None</t>
    </r>
  </si>
  <si>
    <t>ENWM.01</t>
  </si>
  <si>
    <t>The entity under assessment MUST ensure that policies and plans are developed, documented, and disseminated within the organization that address at the enterprise level: 
  ● Risk assessment; 
  ● Audit and accountability; 
  ● Security assessment; 
  ● Disaster or contingency planning; 
  ● Identification and authorization; 
  ● Systems and communication protection; 
  ● Incident response; 
  ● System and information integrity; 
  ● Information management and privacy protection; 
  ● System maintenance; 
  ● Technical access control (e.g. lockdown of operating systems, intrusion detection, password management, encryption, and network access management); and
  ● Physical access to technology assets.</t>
  </si>
  <si>
    <t>ENWM.02</t>
  </si>
  <si>
    <t>The entity under assessment MUST ensure that the formal operational policy and procedures, identified in ENWM.01, are reviewed and updated regularly on a fixed schedule appropriate to the context of the program/service being delivered. 
Policies/plans may also require update on an ad hoc basis based on operational events or extraordinary need.</t>
  </si>
  <si>
    <t>ENWM.03</t>
  </si>
  <si>
    <t>The entity under assessment MUST have active procedures that reflect the operational policy requirements for:
  ● provision of notice,
  ● activity audit,
  ● information maintenance
  ● information protection
  ● information archiving and destruction, and
  ● provision of redress or dispute resolution.</t>
  </si>
  <si>
    <t>ENWM.04</t>
  </si>
  <si>
    <t>The entity under assessment MUST specify its mandate and authority as these relate to the identification of entities and to the relationships between entities.</t>
  </si>
  <si>
    <t>ENWM.05</t>
  </si>
  <si>
    <t>The entity under assessment MUST provide a description of the program or service, including:
1. The type and nature of the program or service;
2. The intended clients of the program or service; AND
3. The approximate size, characteristics, and composition of the client population.</t>
  </si>
  <si>
    <t>ENWM.06</t>
  </si>
  <si>
    <t>The entity under assessment MUST ensure that personal information, organizational information, and relationship information are collected and managed under relevant law, regulation, and policy.</t>
  </si>
  <si>
    <t>ENWM.07</t>
  </si>
  <si>
    <t>The entity under assessment MUST identify the authorized operational roles, access management processes, and modification processes pertaining to the collection and management of information.</t>
  </si>
  <si>
    <t>ENWM.08</t>
  </si>
  <si>
    <t>The entity under assessment MUST have quality assurance processes (e.g., monitoring, measurement) in place to ensure consistent execution of operational tasks. 
Specifically, this pertains to operational activities such as:
  ● front counter activities; 
  ● back office activities such as information processing and adjudication; and, 
  ● information maintenance and modification activities.</t>
  </si>
  <si>
    <t>ENWM.09</t>
  </si>
  <si>
    <t>The entity under assessment MUST provide notice to entities providing identity evidence or relationship evidence that false or misleading statements may result in violation of the terms and conditions of the program or service.</t>
  </si>
  <si>
    <t>ENWM.10</t>
  </si>
  <si>
    <t>The entity under assessment MAY rely on another entity to carry out program or service activities that are subject to these conformance criteria. In such cases, the entity under assessment MUST:
1. Provide documentation of the written agreement for the arrangement in effect; AND
2. Provide documentation of the agreed upon conformance criteria.</t>
  </si>
  <si>
    <t>ENWM.11</t>
  </si>
  <si>
    <t>The entity under assessment MUST ensure that service providers to whom they have delegated service provision tasks adhere to applicable conformance criteria.</t>
  </si>
  <si>
    <t>ENWM.12</t>
  </si>
  <si>
    <t>The entity under assessment MUST manage system components using its defined system development life cycle that incorporates security concerns.</t>
  </si>
  <si>
    <t>ENWM.13</t>
  </si>
  <si>
    <t>The entity under assessment MUST have formal technology change management processes in place to evaluate and manage risk associated with technology evolution.</t>
  </si>
  <si>
    <t>ENWM.14</t>
  </si>
  <si>
    <t>The entity under assessment MUST ensure that its personnel responsible for operations affecting personal information, organizational information, and relationship information have received privacy and security training.</t>
  </si>
  <si>
    <t>ENWM.15</t>
  </si>
  <si>
    <t>The entity under assessment MUST uniquely identify and authenticate non-organizational personnel or users, or processes acting on behalf of non-organizational personnnel or users, where authentication is appropriate.</t>
  </si>
  <si>
    <t>ENWM.16</t>
  </si>
  <si>
    <t>The entity under assessment MUST enforce access controls to ensure that only authorized personnel can update identity information or relationship information.</t>
  </si>
  <si>
    <r>
      <rPr>
        <b/>
        <sz val="12"/>
        <color theme="1"/>
        <rFont val="Calibri"/>
      </rPr>
      <t>Precursor Process(es):</t>
    </r>
    <r>
      <rPr>
        <sz val="12"/>
        <color theme="1"/>
        <rFont val="Calibri"/>
      </rPr>
      <t xml:space="preserve">
    Enterprise-Wide Management</t>
    </r>
  </si>
  <si>
    <r>
      <rPr>
        <b/>
        <sz val="12"/>
        <color theme="1"/>
        <rFont val="Calibri"/>
      </rPr>
      <t>Related Process(es)</t>
    </r>
    <r>
      <rPr>
        <sz val="12"/>
        <color theme="1"/>
        <rFont val="Calibri"/>
      </rPr>
      <t>:
    Identity Information Validation
    Identity Verification</t>
    </r>
  </si>
  <si>
    <t>IDDG.01</t>
  </si>
  <si>
    <t/>
  </si>
  <si>
    <r>
      <rPr>
        <sz val="12"/>
        <color rgb="FF000000"/>
        <rFont val="Calibri"/>
      </rPr>
      <t xml:space="preserve">IP1 </t>
    </r>
    <r>
      <rPr>
        <b/>
        <sz val="12"/>
        <color rgb="FF000000"/>
        <rFont val="Calibri"/>
      </rPr>
      <t xml:space="preserve">AND 
</t>
    </r>
    <r>
      <rPr>
        <sz val="12"/>
        <color rgb="FF000000"/>
        <rFont val="Calibri"/>
      </rPr>
      <t>IO1</t>
    </r>
  </si>
  <si>
    <t>The entity under assessment SHOULD adhere to applicable identity management controls, standards, and guidelines, and SHOULD have an auditable process to demonstrate adherence.</t>
  </si>
  <si>
    <t>IDDG.02</t>
  </si>
  <si>
    <r>
      <rPr>
        <sz val="12"/>
        <color rgb="FF000000"/>
        <rFont val="Calibri"/>
      </rPr>
      <t xml:space="preserve">IP2,IP3 </t>
    </r>
    <r>
      <rPr>
        <b/>
        <sz val="12"/>
        <color rgb="FF000000"/>
        <rFont val="Calibri"/>
      </rPr>
      <t xml:space="preserve">AND 
</t>
    </r>
    <r>
      <rPr>
        <sz val="12"/>
        <color rgb="FF000000"/>
        <rFont val="Calibri"/>
      </rPr>
      <t xml:space="preserve">IO2,IO3 </t>
    </r>
    <r>
      <rPr>
        <b/>
        <sz val="12"/>
        <color rgb="FF000000"/>
        <rFont val="Calibri"/>
      </rPr>
      <t>AND</t>
    </r>
    <r>
      <rPr>
        <sz val="12"/>
        <color rgb="FF000000"/>
        <rFont val="Calibri"/>
      </rPr>
      <t xml:space="preserve">
PFID,OFID</t>
    </r>
  </si>
  <si>
    <t>The entity under assessment MUST adhere to applicable identity management controls, standards, and guidelines, and MUST have an auditable process to demonstrate adherence.</t>
  </si>
  <si>
    <t>IDDG.03</t>
  </si>
  <si>
    <r>
      <rPr>
        <sz val="12"/>
        <color rgb="FF000000"/>
        <rFont val="Calibri"/>
      </rPr>
      <t xml:space="preserve">IP2,IP3 </t>
    </r>
    <r>
      <rPr>
        <b/>
        <sz val="12"/>
        <color rgb="FF000000"/>
        <rFont val="Calibri"/>
      </rPr>
      <t xml:space="preserve">AND 
</t>
    </r>
    <r>
      <rPr>
        <sz val="12"/>
        <color rgb="FF000000"/>
        <rFont val="Calibri"/>
      </rPr>
      <t xml:space="preserve">IO2,IO3 </t>
    </r>
    <r>
      <rPr>
        <b/>
        <sz val="12"/>
        <color rgb="FF000000"/>
        <rFont val="Calibri"/>
      </rPr>
      <t>AND</t>
    </r>
    <r>
      <rPr>
        <sz val="12"/>
        <color rgb="FF000000"/>
        <rFont val="Calibri"/>
      </rPr>
      <t xml:space="preserve">
PFID,OFID</t>
    </r>
  </si>
  <si>
    <t>The entity under assessment MUST provide a list of the applicable identity management controls, standards, and guidelines that are in effect.</t>
  </si>
  <si>
    <t>IDDG.04</t>
  </si>
  <si>
    <r>
      <rPr>
        <sz val="12"/>
        <color rgb="FF000000"/>
        <rFont val="Calibri"/>
      </rPr>
      <t xml:space="preserve">IP2,IP3 </t>
    </r>
    <r>
      <rPr>
        <b/>
        <sz val="12"/>
        <color rgb="FF000000"/>
        <rFont val="Calibri"/>
      </rPr>
      <t xml:space="preserve">AND 
</t>
    </r>
    <r>
      <rPr>
        <sz val="12"/>
        <color rgb="FF000000"/>
        <rFont val="Calibri"/>
      </rPr>
      <t xml:space="preserve">IO2,IO3 </t>
    </r>
    <r>
      <rPr>
        <b/>
        <sz val="12"/>
        <color rgb="FF000000"/>
        <rFont val="Calibri"/>
      </rPr>
      <t>AND</t>
    </r>
    <r>
      <rPr>
        <sz val="12"/>
        <color rgb="FF000000"/>
        <rFont val="Calibri"/>
      </rPr>
      <t xml:space="preserve">
PFID,OFID</t>
    </r>
  </si>
  <si>
    <t xml:space="preserve">The entity under assessment MUST demonstrate the equivalency of the applicable identity management controls, standards, and guidelines to those used by the assessor. </t>
  </si>
  <si>
    <t>IDDG.05</t>
  </si>
  <si>
    <t>VP-ESTAB-3</t>
  </si>
  <si>
    <r>
      <rPr>
        <sz val="12"/>
        <color rgb="FF000000"/>
        <rFont val="Calibri"/>
      </rPr>
      <t xml:space="preserve">IP1,IP2,IP3 </t>
    </r>
    <r>
      <rPr>
        <b/>
        <sz val="12"/>
        <color rgb="FF000000"/>
        <rFont val="Calibri"/>
      </rPr>
      <t>AND</t>
    </r>
    <r>
      <rPr>
        <sz val="12"/>
        <color rgb="FF000000"/>
        <rFont val="Calibri"/>
      </rPr>
      <t xml:space="preserve">
PFID</t>
    </r>
  </si>
  <si>
    <t>The entity under assessment MUST have in place policies and procedures to safeguard the identity information of a person.</t>
  </si>
  <si>
    <t>IDDG.06</t>
  </si>
  <si>
    <t>VP-ESTAB-4</t>
  </si>
  <si>
    <r>
      <rPr>
        <sz val="12"/>
        <color rgb="FF000000"/>
        <rFont val="Calibri"/>
      </rPr>
      <t xml:space="preserve">IP1,IP2,IP3 </t>
    </r>
    <r>
      <rPr>
        <b/>
        <sz val="12"/>
        <color rgb="FF000000"/>
        <rFont val="Calibri"/>
      </rPr>
      <t>AND</t>
    </r>
    <r>
      <rPr>
        <sz val="12"/>
        <color rgb="FF000000"/>
        <rFont val="Calibri"/>
      </rPr>
      <t xml:space="preserve">
PFID</t>
    </r>
  </si>
  <si>
    <t>The entity under assessment MUST have in place policies and procedures to detect the misuse of the identity information of a person.</t>
  </si>
  <si>
    <t>IDDG.07</t>
  </si>
  <si>
    <t>The entity under assessment SHOULD ensure that identity information validation of acceptable information providers who are persons, meets or exceeds the requirements applicable to the IP1 (for persons) qualifier in Identity Information Validation.</t>
  </si>
  <si>
    <t>IDDG.08</t>
  </si>
  <si>
    <t>The entity under assessment MUST ensure that identity information validation of acceptable information providers who are persons, meets or exceeds the requirements applicable to the IP2 (for persons) qualifier in Identity Information Validation.</t>
  </si>
  <si>
    <t>IDDG.09</t>
  </si>
  <si>
    <t>The entity under assessment MUST ensure that identity information validation of acceptable information providers who are persons, meets the requirements applicable to the IP3 (for persons) qualifier in Identity Information Validation.</t>
  </si>
  <si>
    <t>IDDG.10</t>
  </si>
  <si>
    <t>The entity under assessment MUST ensure that identity verification of acceptable information providers who are persons, meets the requirements applicable to the IP3 (for persons) qualifier in Identity Verification.</t>
  </si>
  <si>
    <t>IDDG.11</t>
  </si>
  <si>
    <t>VP-BASE-8</t>
  </si>
  <si>
    <r>
      <rPr>
        <sz val="12"/>
        <color rgb="FF000000"/>
        <rFont val="Calibri"/>
      </rPr>
      <t xml:space="preserve">IP1,IP2,IP3 </t>
    </r>
    <r>
      <rPr>
        <b/>
        <sz val="12"/>
        <color rgb="FF000000"/>
        <rFont val="Calibri"/>
      </rPr>
      <t>AND</t>
    </r>
    <r>
      <rPr>
        <sz val="12"/>
        <color rgb="FF000000"/>
        <rFont val="Calibri"/>
      </rPr>
      <t xml:space="preserve">
PFID</t>
    </r>
  </si>
  <si>
    <t>In cases involving children, minors, and other vulnerable individuals, the entity under assessment MUST:    
1. Have in place additional safeguards, compensating factors, or a documented exception process to reduce risk and to initiate interventions, as appropriate; AND
2. Confirm that the applicant (for example, a parent or guardian) has the legal authority to carry out a request or obtain a service on behalf of the child, minor, or other vulnerable individual.</t>
  </si>
  <si>
    <r>
      <rPr>
        <b/>
        <sz val="12"/>
        <color theme="1"/>
        <rFont val="Calibri"/>
      </rPr>
      <t>Precursor Process(es):</t>
    </r>
    <r>
      <rPr>
        <sz val="12"/>
        <color theme="1"/>
        <rFont val="Calibri"/>
      </rPr>
      <t xml:space="preserve">
    None</t>
    </r>
  </si>
  <si>
    <r>
      <rPr>
        <b/>
        <sz val="12"/>
        <color theme="1"/>
        <rFont val="Calibri"/>
      </rPr>
      <t>Related Process(es)</t>
    </r>
    <r>
      <rPr>
        <sz val="12"/>
        <color theme="1"/>
        <rFont val="Calibri"/>
      </rPr>
      <t>:
    Identity Domain General</t>
    </r>
  </si>
  <si>
    <t>IDID.01</t>
  </si>
  <si>
    <r>
      <rPr>
        <sz val="12"/>
        <color rgb="FF000000"/>
        <rFont val="Calibri"/>
      </rPr>
      <t xml:space="preserve">IP1,IP2,IP3 </t>
    </r>
    <r>
      <rPr>
        <b/>
        <sz val="12"/>
        <color rgb="FF000000"/>
        <rFont val="Calibri"/>
      </rPr>
      <t xml:space="preserve">AND 
</t>
    </r>
    <r>
      <rPr>
        <sz val="12"/>
        <color rgb="FF000000"/>
        <rFont val="Calibri"/>
      </rPr>
      <t xml:space="preserve">IO1,IO2,IO3 </t>
    </r>
    <r>
      <rPr>
        <b/>
        <sz val="12"/>
        <color rgb="FF000000"/>
        <rFont val="Calibri"/>
      </rPr>
      <t>AND</t>
    </r>
    <r>
      <rPr>
        <sz val="12"/>
        <color rgb="FF000000"/>
        <rFont val="Calibri"/>
      </rPr>
      <t xml:space="preserve">
PFID,OFID</t>
    </r>
  </si>
  <si>
    <t>The entity under assessment MUST specify the identity context of the program or service.
The following considerations should be kept in mind when defining the identity context of a program or service: 
  ● Intended recipients of the program or service – recipients may be external to the program/service provider (e.g., citizens, businesses, non-profit organizations), or internal to the program/service provider (e.g., employees, departments)
  ● Size, characteristics, and composition of the client population
  ● Commonalities with other programs and services (i.e., across program/service providers)
  ● Program/service providers with similar mandates
  ● Use of shared services where the shared service delivery context may differ from the program context</t>
  </si>
  <si>
    <t>IDID.02</t>
  </si>
  <si>
    <r>
      <rPr>
        <sz val="12"/>
        <color rgb="FF000000"/>
        <rFont val="Calibri"/>
      </rPr>
      <t xml:space="preserve">IP1,IP2,IP3 </t>
    </r>
    <r>
      <rPr>
        <b/>
        <sz val="12"/>
        <color rgb="FF000000"/>
        <rFont val="Calibri"/>
      </rPr>
      <t xml:space="preserve">AND 
</t>
    </r>
    <r>
      <rPr>
        <sz val="12"/>
        <color rgb="FF000000"/>
        <rFont val="Calibri"/>
      </rPr>
      <t xml:space="preserve">IO1,IO2,IO3 </t>
    </r>
    <r>
      <rPr>
        <b/>
        <sz val="12"/>
        <color rgb="FF000000"/>
        <rFont val="Calibri"/>
      </rPr>
      <t>AND</t>
    </r>
    <r>
      <rPr>
        <sz val="12"/>
        <color rgb="FF000000"/>
        <rFont val="Calibri"/>
      </rPr>
      <t xml:space="preserve">
PFID,OFID</t>
    </r>
  </si>
  <si>
    <t>The entity under assessment MUST define the identity information requirements of the program or service.
For any given program or service, identity information is the set of identity attributes that is both:
  ● Sufficient to distinguish between different entities within the program/service population (i.e., achieve the uniqueness requirement for identity); and
  ● Sufficient to describe the entity as required by the program or service.</t>
  </si>
  <si>
    <t>IDID.03</t>
  </si>
  <si>
    <r>
      <rPr>
        <sz val="12"/>
        <color rgb="FF000000"/>
        <rFont val="Calibri"/>
      </rPr>
      <t xml:space="preserve">IP1,IP2,IP3 </t>
    </r>
    <r>
      <rPr>
        <b/>
        <sz val="12"/>
        <color rgb="FF000000"/>
        <rFont val="Calibri"/>
      </rPr>
      <t xml:space="preserve">AND 
</t>
    </r>
    <r>
      <rPr>
        <sz val="12"/>
        <color rgb="FF000000"/>
        <rFont val="Calibri"/>
      </rPr>
      <t xml:space="preserve">IO1,IO2,IO3 </t>
    </r>
    <r>
      <rPr>
        <b/>
        <sz val="12"/>
        <color rgb="FF000000"/>
        <rFont val="Calibri"/>
      </rPr>
      <t>AND</t>
    </r>
    <r>
      <rPr>
        <sz val="12"/>
        <color rgb="FF000000"/>
        <rFont val="Calibri"/>
      </rPr>
      <t xml:space="preserve">
PFID,OFID</t>
    </r>
  </si>
  <si>
    <t>The entity under assessment MUST define the set of identity attributes that will be used to uniquely distinguish a particular entity within the program/service population. This set of identity attributes is referred to as the identifier.</t>
  </si>
  <si>
    <r>
      <rPr>
        <b/>
        <sz val="12"/>
        <color theme="1"/>
        <rFont val="Calibri"/>
      </rPr>
      <t>Precursor Process(es):</t>
    </r>
    <r>
      <rPr>
        <sz val="12"/>
        <color theme="1"/>
        <rFont val="Calibri"/>
      </rPr>
      <t xml:space="preserve">
    Identity Information Determination</t>
    </r>
  </si>
  <si>
    <r>
      <rPr>
        <b/>
        <sz val="12"/>
        <color theme="1"/>
        <rFont val="Calibri"/>
      </rPr>
      <t>Related Process(es)</t>
    </r>
    <r>
      <rPr>
        <sz val="12"/>
        <color theme="1"/>
        <rFont val="Calibri"/>
      </rPr>
      <t>:
    Identity Domain General</t>
    </r>
  </si>
  <si>
    <t>IDED.01</t>
  </si>
  <si>
    <r>
      <rPr>
        <sz val="12"/>
        <color rgb="FF000000"/>
        <rFont val="Calibri"/>
      </rPr>
      <t xml:space="preserve">IP1,IP2,IP3 </t>
    </r>
    <r>
      <rPr>
        <b/>
        <sz val="12"/>
        <color rgb="FF000000"/>
        <rFont val="Calibri"/>
      </rPr>
      <t xml:space="preserve">AND 
</t>
    </r>
    <r>
      <rPr>
        <sz val="12"/>
        <color rgb="FF000000"/>
        <rFont val="Calibri"/>
      </rPr>
      <t>IO1,IO2,IO3</t>
    </r>
  </si>
  <si>
    <t>The entity under assessment MUST determine the acceptable evidence of foundational identity (whether physical or electronic) for its programs and services.
The entity under assessment MUST ensure that the evidence of foundational identity originates from an authoritative source that:
1. Is under the control of a federal, provincial, or territorial government, or the local equivalent abroad (Note: When the authoritative source is outside Canadian jurisdiction, the acceptability criteria will be determined through a risk-managed approach); and
2. Registers specific foundational events, or determines legal status.
Acceptable authoritative records and credentials are:
1. Vital statistics records used in the issuance of birth certificates;
2. Legal status records used in the issuance of citizenship certificates, naturalization certificates, and permanent resident cards; 
3. Business registration records; and
4. Other authoritative records enabled by government legislation.</t>
  </si>
  <si>
    <t>IDED.02</t>
  </si>
  <si>
    <r>
      <rPr>
        <sz val="12"/>
        <color rgb="FF000000"/>
        <rFont val="Calibri"/>
      </rPr>
      <t xml:space="preserve">IP1,IP2,IP3 </t>
    </r>
    <r>
      <rPr>
        <b/>
        <sz val="12"/>
        <color rgb="FF000000"/>
        <rFont val="Calibri"/>
      </rPr>
      <t xml:space="preserve">AND 
</t>
    </r>
    <r>
      <rPr>
        <sz val="12"/>
        <color rgb="FF000000"/>
        <rFont val="Calibri"/>
      </rPr>
      <t>IO1,IO2,IO3</t>
    </r>
  </si>
  <si>
    <r>
      <rPr>
        <sz val="12"/>
        <color theme="1"/>
        <rFont val="Calibri"/>
      </rPr>
      <t>The entity under assessment MUST determine the acceptable evidence of contextual identity (whether physical or electronic)</t>
    </r>
    <r>
      <rPr>
        <sz val="12"/>
        <color rgb="FFFF0000"/>
        <rFont val="Calibri"/>
      </rPr>
      <t xml:space="preserve"> </t>
    </r>
    <r>
      <rPr>
        <sz val="12"/>
        <color theme="1"/>
        <rFont val="Calibri"/>
      </rPr>
      <t>for it programs and services.  
The entity under assessment MUST ensure that the evidence of contextual identity originates from an authoritative source that is under the control of an organization that has been approved by the entity under assessment.
Some examples of acceptable authoritative records and credentials are:
 ● Licensing and registration records used in the issuance of a health insurance card or a driver's licence;
 ● Records of professional qualifications used in the issuance of professional credentials; and
 ● Membership records used in the issuance of membership credentials.</t>
    </r>
  </si>
  <si>
    <t>IDED.03</t>
  </si>
  <si>
    <t>VP-SOUR-1</t>
  </si>
  <si>
    <r>
      <rPr>
        <sz val="12"/>
        <color rgb="FF000000"/>
        <rFont val="Calibri"/>
      </rPr>
      <t xml:space="preserve">IP1,IP2,IP3 </t>
    </r>
    <r>
      <rPr>
        <b/>
        <sz val="12"/>
        <color rgb="FF000000"/>
        <rFont val="Calibri"/>
      </rPr>
      <t xml:space="preserve">AND 
</t>
    </r>
    <r>
      <rPr>
        <sz val="12"/>
        <color rgb="FF000000"/>
        <rFont val="Calibri"/>
      </rPr>
      <t>IO1,IO2,IO3</t>
    </r>
  </si>
  <si>
    <t>When assessing authoritative souces of evidence of contextual identity (whether physical or electronic), the entity under assessment MUST take the following into consideration: 
1. The recognition of the authoritative source in law;
2. The ability of the authoritative source to satisfy relevant regulatory authorities;
3. The historic performance of the authoritative source;
4. The provenance of the evidence of contextual identity; and
5. The robustness of the processes employed to collect and store the evidence of contextual identity.</t>
  </si>
  <si>
    <t>IDED.04</t>
  </si>
  <si>
    <t>VP-SOUR-2</t>
  </si>
  <si>
    <r>
      <rPr>
        <sz val="12"/>
        <color rgb="FF000000"/>
        <rFont val="Calibri"/>
      </rPr>
      <t xml:space="preserve">IP1,IP2,IP3 </t>
    </r>
    <r>
      <rPr>
        <b/>
        <sz val="12"/>
        <color rgb="FF000000"/>
        <rFont val="Calibri"/>
      </rPr>
      <t xml:space="preserve">AND 
</t>
    </r>
    <r>
      <rPr>
        <sz val="12"/>
        <color rgb="FF000000"/>
        <rFont val="Calibri"/>
      </rPr>
      <t>IO1,IO2,IO3</t>
    </r>
  </si>
  <si>
    <t>For evidence of contextual identity, the entity under assessment MAY rely on a recognized independent accreditation of an authoritative source instead of conducting their own assessment.</t>
  </si>
  <si>
    <t>IDED.05</t>
  </si>
  <si>
    <r>
      <rPr>
        <sz val="12"/>
        <color rgb="FF000000"/>
        <rFont val="Calibri"/>
      </rPr>
      <t xml:space="preserve">IP1,IP2,IP3 </t>
    </r>
    <r>
      <rPr>
        <b/>
        <sz val="12"/>
        <color rgb="FF000000"/>
        <rFont val="Calibri"/>
      </rPr>
      <t xml:space="preserve">AND 
</t>
    </r>
    <r>
      <rPr>
        <sz val="12"/>
        <color rgb="FF000000"/>
        <rFont val="Calibri"/>
      </rPr>
      <t>IO1,IO2,IO3</t>
    </r>
  </si>
  <si>
    <t>The entity under assessment MUST identify the acceptable information providers from which evidence of contextual or foundational identity will be accepted.</t>
  </si>
  <si>
    <r>
      <rPr>
        <b/>
        <sz val="12"/>
        <color theme="1"/>
        <rFont val="Calibri"/>
      </rPr>
      <t>Precursor Process(es):</t>
    </r>
    <r>
      <rPr>
        <sz val="12"/>
        <color theme="1"/>
        <rFont val="Calibri"/>
      </rPr>
      <t xml:space="preserve">
    Identity Evidence Determination</t>
    </r>
  </si>
  <si>
    <r>
      <rPr>
        <b/>
        <sz val="12"/>
        <color theme="1"/>
        <rFont val="Calibri"/>
      </rPr>
      <t>Related Process(es)</t>
    </r>
    <r>
      <rPr>
        <sz val="12"/>
        <color theme="1"/>
        <rFont val="Calibri"/>
      </rPr>
      <t>:
    Identity Domain General</t>
    </r>
  </si>
  <si>
    <t>IDEA.01</t>
  </si>
  <si>
    <r>
      <rPr>
        <sz val="12"/>
        <color rgb="FF000000"/>
        <rFont val="Calibri"/>
      </rPr>
      <t xml:space="preserve">IP2,IP3 </t>
    </r>
    <r>
      <rPr>
        <b/>
        <sz val="12"/>
        <color rgb="FF000000"/>
        <rFont val="Calibri"/>
      </rPr>
      <t xml:space="preserve">AND 
</t>
    </r>
    <r>
      <rPr>
        <sz val="12"/>
        <color rgb="FF000000"/>
        <rFont val="Calibri"/>
      </rPr>
      <t xml:space="preserve">IO2,IO3 </t>
    </r>
  </si>
  <si>
    <t xml:space="preserve">The entity under assessment MUST ensure that the entities presenting evidence of contextual or foundational identity are acceptable information providers as defined in Identity Evidence Determination.  </t>
  </si>
  <si>
    <t>IDEA.02</t>
  </si>
  <si>
    <t>VP-EVID-1</t>
  </si>
  <si>
    <r>
      <rPr>
        <sz val="12"/>
        <color rgb="FF000000"/>
        <rFont val="Calibri"/>
      </rPr>
      <t xml:space="preserve">IP1 </t>
    </r>
    <r>
      <rPr>
        <b/>
        <sz val="12"/>
        <color rgb="FF000000"/>
        <rFont val="Calibri"/>
      </rPr>
      <t xml:space="preserve">AND 
</t>
    </r>
    <r>
      <rPr>
        <sz val="12"/>
        <color rgb="FF000000"/>
        <rFont val="Calibri"/>
      </rPr>
      <t>IO1</t>
    </r>
  </si>
  <si>
    <t>The entity under assessment MUST NOT restrict what is provided as evidence of identity.</t>
  </si>
  <si>
    <t>IDEA.03</t>
  </si>
  <si>
    <t>VP-EVID-2</t>
  </si>
  <si>
    <r>
      <rPr>
        <sz val="12"/>
        <color rgb="FF000000"/>
        <rFont val="Calibri"/>
      </rPr>
      <t xml:space="preserve">IP2 </t>
    </r>
    <r>
      <rPr>
        <b/>
        <sz val="12"/>
        <color rgb="FF000000"/>
        <rFont val="Calibri"/>
      </rPr>
      <t xml:space="preserve">AND 
</t>
    </r>
    <r>
      <rPr>
        <sz val="12"/>
        <color rgb="FF000000"/>
        <rFont val="Calibri"/>
      </rPr>
      <t>IO2</t>
    </r>
  </si>
  <si>
    <t>The entity under assessment MUST require that one instance of evidence of identity (either foundational or contextual) be provided.</t>
  </si>
  <si>
    <t>IDEA.04</t>
  </si>
  <si>
    <t>VP-EVID-3</t>
  </si>
  <si>
    <r>
      <rPr>
        <sz val="12"/>
        <color rgb="FF000000"/>
        <rFont val="Calibri"/>
      </rPr>
      <t xml:space="preserve">IP3 </t>
    </r>
    <r>
      <rPr>
        <b/>
        <sz val="12"/>
        <color rgb="FF000000"/>
        <rFont val="Calibri"/>
      </rPr>
      <t xml:space="preserve">AND 
</t>
    </r>
    <r>
      <rPr>
        <sz val="12"/>
        <color rgb="FF000000"/>
        <rFont val="Calibri"/>
      </rPr>
      <t>IO3</t>
    </r>
  </si>
  <si>
    <t>The entity under assessment MUST require that two instances of evidence of identity (at least one of which must be evidence of foundational identity) be provided.</t>
  </si>
  <si>
    <t>IDEA.05</t>
  </si>
  <si>
    <t>VP-EVID-4</t>
  </si>
  <si>
    <r>
      <rPr>
        <sz val="12"/>
        <color rgb="FF000000"/>
        <rFont val="Calibri"/>
      </rPr>
      <t xml:space="preserve">IP2,IP3 </t>
    </r>
    <r>
      <rPr>
        <b/>
        <sz val="12"/>
        <color rgb="FF000000"/>
        <rFont val="Calibri"/>
      </rPr>
      <t xml:space="preserve">AND 
</t>
    </r>
    <r>
      <rPr>
        <sz val="12"/>
        <color rgb="FF000000"/>
        <rFont val="Calibri"/>
      </rPr>
      <t xml:space="preserve">IO2,IO3 </t>
    </r>
  </si>
  <si>
    <t>In cases where evidence of foundational Identity is inconsistent with the identity information provided by an entity about a Subject (e.g., due to a name change), the entity under assessment MAY require additional confirmation by the authoritative source of foundational identity, or additional evidence of contextual identity.</t>
  </si>
  <si>
    <t>IDEA.06</t>
  </si>
  <si>
    <t>VP-EVID-5</t>
  </si>
  <si>
    <r>
      <rPr>
        <sz val="12"/>
        <color rgb="FF000000"/>
        <rFont val="Calibri"/>
      </rPr>
      <t xml:space="preserve">IP3 </t>
    </r>
    <r>
      <rPr>
        <b/>
        <sz val="12"/>
        <color rgb="FF000000"/>
        <rFont val="Calibri"/>
      </rPr>
      <t xml:space="preserve">AND 
</t>
    </r>
    <r>
      <rPr>
        <sz val="12"/>
        <color rgb="FF000000"/>
        <rFont val="Calibri"/>
      </rPr>
      <t>IO3</t>
    </r>
  </si>
  <si>
    <t>In cases where evidence of contextual identity is incomplete or inconsistent with the identity information provided by the evidence of foundational identity (e.g., due to a name change), the entity under assessment MAY require additional evidence of contextual identity.
The entity under assessment MAY require an endorsement or certification to verify that the evidence of contextual identity is a true copy of the original.</t>
  </si>
  <si>
    <t>IDEA.07</t>
  </si>
  <si>
    <t>VP-VERIF-5</t>
  </si>
  <si>
    <t>IP3</t>
  </si>
  <si>
    <t>In cases involving children, minors, and other vulnerable individuals, the entity under assessment MUST require evidence of identity of the applicant (for example, a parent or guardian) in addition to evidence of identity of the child, minor, or other vulnerable individual. For example, the passport of a parent could be used as evidence of contextual identity of the child.</t>
  </si>
  <si>
    <r>
      <rPr>
        <b/>
        <sz val="12"/>
        <color theme="1"/>
        <rFont val="Calibri"/>
      </rPr>
      <t>Precursor Process(es):</t>
    </r>
    <r>
      <rPr>
        <sz val="12"/>
        <color theme="1"/>
        <rFont val="Calibri"/>
      </rPr>
      <t xml:space="preserve">
    None</t>
    </r>
  </si>
  <si>
    <r>
      <rPr>
        <b/>
        <sz val="12"/>
        <color theme="1"/>
        <rFont val="Calibri"/>
      </rPr>
      <t>Related Process(es)</t>
    </r>
    <r>
      <rPr>
        <sz val="12"/>
        <color theme="1"/>
        <rFont val="Calibri"/>
      </rPr>
      <t>:
    Identity Domain General
    Identity Evidence Acceptance</t>
    </r>
  </si>
  <si>
    <t>IDIV.01</t>
  </si>
  <si>
    <t>VP-VALID-3</t>
  </si>
  <si>
    <r>
      <rPr>
        <sz val="12"/>
        <color rgb="FF000000"/>
        <rFont val="Calibri"/>
      </rPr>
      <t xml:space="preserve">IP1 </t>
    </r>
    <r>
      <rPr>
        <b/>
        <sz val="12"/>
        <color rgb="FF000000"/>
        <rFont val="Calibri"/>
      </rPr>
      <t xml:space="preserve">AND 
</t>
    </r>
    <r>
      <rPr>
        <sz val="12"/>
        <color rgb="FF000000"/>
        <rFont val="Calibri"/>
      </rPr>
      <t>IO1</t>
    </r>
  </si>
  <si>
    <t>The entity under assessment MAY accept assertions of identity information made by an entity about a Subject.</t>
  </si>
  <si>
    <t>IDIV.02</t>
  </si>
  <si>
    <r>
      <rPr>
        <sz val="12"/>
        <color rgb="FF000000"/>
        <rFont val="Calibri"/>
      </rPr>
      <t xml:space="preserve">IP1 </t>
    </r>
    <r>
      <rPr>
        <b/>
        <sz val="12"/>
        <color rgb="FF000000"/>
        <rFont val="Calibri"/>
      </rPr>
      <t xml:space="preserve">AND 
</t>
    </r>
    <r>
      <rPr>
        <sz val="12"/>
        <color rgb="FF000000"/>
        <rFont val="Calibri"/>
      </rPr>
      <t>IO1</t>
    </r>
  </si>
  <si>
    <t>The entity under assessment SHOULD ensure that the evidence of identity has a defined validity period.</t>
  </si>
  <si>
    <t>IDIV.03</t>
  </si>
  <si>
    <r>
      <rPr>
        <sz val="12"/>
        <color rgb="FF000000"/>
        <rFont val="Calibri"/>
      </rPr>
      <t xml:space="preserve">IP2,IP3 </t>
    </r>
    <r>
      <rPr>
        <b/>
        <sz val="12"/>
        <color rgb="FF000000"/>
        <rFont val="Calibri"/>
      </rPr>
      <t xml:space="preserve">AND 
</t>
    </r>
    <r>
      <rPr>
        <sz val="12"/>
        <color rgb="FF000000"/>
        <rFont val="Calibri"/>
      </rPr>
      <t>IO2,IO3</t>
    </r>
  </si>
  <si>
    <t>The entity under assessment MUST ensure that the evidence of identity has a defined validity period.</t>
  </si>
  <si>
    <t>IDIV.04</t>
  </si>
  <si>
    <t>VP-VALID-1</t>
  </si>
  <si>
    <r>
      <rPr>
        <sz val="12"/>
        <color rgb="FF000000"/>
        <rFont val="Calibri"/>
      </rPr>
      <t xml:space="preserve">IP2,IP3 </t>
    </r>
    <r>
      <rPr>
        <b/>
        <sz val="12"/>
        <color rgb="FF000000"/>
        <rFont val="Calibri"/>
      </rPr>
      <t xml:space="preserve">AND 
</t>
    </r>
    <r>
      <rPr>
        <sz val="12"/>
        <color rgb="FF000000"/>
        <rFont val="Calibri"/>
      </rPr>
      <t>IO2,IO3</t>
    </r>
  </si>
  <si>
    <t>The entity under assessment MUST ensure that assertions of identity information made by an entity about a Subject acceptably match all instances of evidence of identity (foundational and/or contextual) provided by the Holder.</t>
  </si>
  <si>
    <t>IDIV.05</t>
  </si>
  <si>
    <t>VP-VALID-12
VO-OIDVA-2</t>
  </si>
  <si>
    <r>
      <rPr>
        <sz val="12"/>
        <color rgb="FF000000"/>
        <rFont val="Calibri"/>
      </rPr>
      <t xml:space="preserve">IP2 </t>
    </r>
    <r>
      <rPr>
        <b/>
        <sz val="12"/>
        <color rgb="FF000000"/>
        <rFont val="Calibri"/>
      </rPr>
      <t xml:space="preserve">AND 
</t>
    </r>
    <r>
      <rPr>
        <sz val="12"/>
        <color rgb="FF000000"/>
        <rFont val="Calibri"/>
      </rPr>
      <t>IO2</t>
    </r>
  </si>
  <si>
    <t>The entity under assessment MUST confirm the the evidence of contextual identity with the issuing authority AND MUST validate the identity information against the authoritative record AND SHOULD request the status of the Subject from the issuing authority.
If confirmation with the issuing authority or validation of the identity information is not feasible, then the entity under assessment MUST ensure that the evidence of contextual identity is confirmed by a trained examiner.</t>
  </si>
  <si>
    <t>IDIV.06</t>
  </si>
  <si>
    <t>VP-VALID-13
VO-OIDVA-1</t>
  </si>
  <si>
    <r>
      <rPr>
        <sz val="12"/>
        <color rgb="FF000000"/>
        <rFont val="Calibri"/>
      </rPr>
      <t xml:space="preserve">IP3 </t>
    </r>
    <r>
      <rPr>
        <b/>
        <sz val="12"/>
        <color rgb="FF000000"/>
        <rFont val="Calibri"/>
      </rPr>
      <t xml:space="preserve">AND 
</t>
    </r>
    <r>
      <rPr>
        <sz val="12"/>
        <color rgb="FF000000"/>
        <rFont val="Calibri"/>
      </rPr>
      <t>IO3</t>
    </r>
  </si>
  <si>
    <t>The entity under assessment MUST confirm the the evidence of foundational identity with the issuing authority AND MUST validate the identity information against the authoritative record AND MUST request the status of the Subject from the issuing authority.
If confirmation with the issuing authority or validation of the identity information is not feasible, then the entity under assessment MUST ensure that the evidence of foundational identity is confirmed by a trained examiner.</t>
  </si>
  <si>
    <r>
      <rPr>
        <b/>
        <sz val="12"/>
        <color theme="1"/>
        <rFont val="Calibri"/>
      </rPr>
      <t>Precursor Process(es):</t>
    </r>
    <r>
      <rPr>
        <sz val="12"/>
        <color theme="1"/>
        <rFont val="Calibri"/>
      </rPr>
      <t xml:space="preserve">
    None</t>
    </r>
  </si>
  <si>
    <r>
      <rPr>
        <b/>
        <sz val="12"/>
        <color theme="1"/>
        <rFont val="Calibri"/>
      </rPr>
      <t>Related Process(es)</t>
    </r>
    <r>
      <rPr>
        <sz val="12"/>
        <color theme="1"/>
        <rFont val="Calibri"/>
      </rPr>
      <t>:
    Identity Domain General
    Identity Evidence Acceptance
    Identity Information Validation</t>
    </r>
  </si>
  <si>
    <t>IDRE.01</t>
  </si>
  <si>
    <t>VP-RESO-2
VO-OIDRE-2</t>
  </si>
  <si>
    <r>
      <rPr>
        <sz val="12"/>
        <color rgb="FF000000"/>
        <rFont val="Calibri"/>
      </rPr>
      <t xml:space="preserve">IP1,IP2,IP3 </t>
    </r>
    <r>
      <rPr>
        <b/>
        <sz val="12"/>
        <color rgb="FF000000"/>
        <rFont val="Calibri"/>
      </rPr>
      <t xml:space="preserve">AND 
</t>
    </r>
    <r>
      <rPr>
        <sz val="12"/>
        <color rgb="FF000000"/>
        <rFont val="Calibri"/>
      </rPr>
      <t xml:space="preserve">IO1,IO2,IO3 </t>
    </r>
    <r>
      <rPr>
        <b/>
        <sz val="12"/>
        <color rgb="FF000000"/>
        <rFont val="Calibri"/>
      </rPr>
      <t>AND</t>
    </r>
    <r>
      <rPr>
        <sz val="12"/>
        <color rgb="FF000000"/>
        <rFont val="Calibri"/>
      </rPr>
      <t xml:space="preserve">
PFID,OFID</t>
    </r>
  </si>
  <si>
    <t>The entity under assessment MUST ensure that the identity information provided uniquely resolves to only one entity within its program/service population.</t>
  </si>
  <si>
    <r>
      <rPr>
        <b/>
        <sz val="12"/>
        <color theme="1"/>
        <rFont val="Calibri"/>
      </rPr>
      <t>Precursor Process(es):</t>
    </r>
    <r>
      <rPr>
        <sz val="12"/>
        <color theme="1"/>
        <rFont val="Calibri"/>
      </rPr>
      <t xml:space="preserve">
    Identity Evidence Acceptance
    Identity Information Validation
    Identity Resolution</t>
    </r>
  </si>
  <si>
    <r>
      <rPr>
        <b/>
        <sz val="12"/>
        <color theme="1"/>
        <rFont val="Calibri"/>
      </rPr>
      <t>Related Process(es)</t>
    </r>
    <r>
      <rPr>
        <sz val="12"/>
        <color theme="1"/>
        <rFont val="Calibri"/>
      </rPr>
      <t>:
    Identity Domain General</t>
    </r>
  </si>
  <si>
    <t>IDES.01</t>
  </si>
  <si>
    <t>VP-BASE-3
VO-BASE-3</t>
  </si>
  <si>
    <r>
      <rPr>
        <sz val="12"/>
        <color rgb="FF000000"/>
        <rFont val="Calibri"/>
      </rPr>
      <t xml:space="preserve">IP1 </t>
    </r>
    <r>
      <rPr>
        <b/>
        <sz val="12"/>
        <color rgb="FF000000"/>
        <rFont val="Calibri"/>
      </rPr>
      <t xml:space="preserve">AND 
</t>
    </r>
    <r>
      <rPr>
        <sz val="12"/>
        <color rgb="FF000000"/>
        <rFont val="Calibri"/>
      </rPr>
      <t xml:space="preserve">IO1
</t>
    </r>
  </si>
  <si>
    <t>The entity under assessment SHOULD be a registered public sector or private sector entity (e.g., a government department, agency, or ministry, a proprietorship, corporation, association, etc.).</t>
  </si>
  <si>
    <t>IDES.02</t>
  </si>
  <si>
    <t>VP-BASE-4
VO-BASE-3</t>
  </si>
  <si>
    <r>
      <rPr>
        <sz val="12"/>
        <color rgb="FF000000"/>
        <rFont val="Calibri"/>
      </rPr>
      <t xml:space="preserve">IP2 </t>
    </r>
    <r>
      <rPr>
        <b/>
        <sz val="12"/>
        <color rgb="FF000000"/>
        <rFont val="Calibri"/>
      </rPr>
      <t xml:space="preserve">AND 
</t>
    </r>
    <r>
      <rPr>
        <sz val="12"/>
        <color rgb="FF000000"/>
        <rFont val="Calibri"/>
      </rPr>
      <t xml:space="preserve">IO2
</t>
    </r>
  </si>
  <si>
    <t>The entity under assessment MUST be a registered public sector  or private sector entity (e.g., a government department, agency, or ministry, a proprietorship, corporation, association, etc.).</t>
  </si>
  <si>
    <t>IDES.03</t>
  </si>
  <si>
    <r>
      <rPr>
        <sz val="12"/>
        <color rgb="FF000000"/>
        <rFont val="Calibri"/>
      </rPr>
      <t xml:space="preserve">IP3 </t>
    </r>
    <r>
      <rPr>
        <b/>
        <sz val="12"/>
        <color rgb="FF000000"/>
        <rFont val="Calibri"/>
      </rPr>
      <t xml:space="preserve">AND 
</t>
    </r>
    <r>
      <rPr>
        <sz val="12"/>
        <color rgb="FF000000"/>
        <rFont val="Calibri"/>
      </rPr>
      <t xml:space="preserve">IO3
</t>
    </r>
  </si>
  <si>
    <t>The entity under assessment MUST be a government department, agency, ministry, or other public sector entity operating under the authority of a Canadian federal, provincial, or territorial government, or a government-regulated private sector entity.</t>
  </si>
  <si>
    <t>IDES.04</t>
  </si>
  <si>
    <t>VO-BASE-3</t>
  </si>
  <si>
    <t>PFID,OFID</t>
  </si>
  <si>
    <t>The entity under assessment MUST be a provincial or territorial vital statistics registrar, IRCC, a provincial or territorial business registrar, or Corporations Canada.</t>
  </si>
  <si>
    <t>IDES.05</t>
  </si>
  <si>
    <t>VP-ESTAB-2
VO-OIDES-1</t>
  </si>
  <si>
    <r>
      <rPr>
        <sz val="12"/>
        <color rgb="FF000000"/>
        <rFont val="Calibri"/>
      </rPr>
      <t xml:space="preserve">IP1,IP2,IP3 </t>
    </r>
    <r>
      <rPr>
        <b/>
        <sz val="12"/>
        <color rgb="FF000000"/>
        <rFont val="Calibri"/>
      </rPr>
      <t xml:space="preserve">AND 
</t>
    </r>
    <r>
      <rPr>
        <sz val="12"/>
        <color rgb="FF000000"/>
        <rFont val="Calibri"/>
      </rPr>
      <t>IO1,IO2,IO3</t>
    </r>
  </si>
  <si>
    <t>The entity under assessment MUST ensure that the creation of the record of contextual identity is confirmed by and referenceable to a relevant event or activity.</t>
  </si>
  <si>
    <t>IDES.06</t>
  </si>
  <si>
    <t>VO-OIDES-2</t>
  </si>
  <si>
    <t>PFID</t>
  </si>
  <si>
    <t>The entity under assessment MUST ensure that the creation of the record of foundational identity of a person is confirmed by and referenceable to one of the following events:
  ● Birth in Canada
  ● Acquired Status 
      o Canadian birth abroad (outside of Canada)
      o Confirmation of status of parent(s)
  ● Grant of Status 
      o Citizenship
      o Permanent residency
      o Temporary residency (including protected persons)
The entity under assessment MUST ensure that an inspection of all the relevant documents and evidence is conducted by a trained examiner using a risk-based approach.</t>
  </si>
  <si>
    <t>IDES.07</t>
  </si>
  <si>
    <t>OFID</t>
  </si>
  <si>
    <t>The entity under assessment MUST ensure that the creation of the record of foundational identity of an organization is confirmed by and referenceable to one of the following events:
  ● Incorporation
  ● Amalgamation (of one or more incoporated entities)
  ● Continuence (an incorporated entity moves from one Canadian jurisdiction to another jurisdiction)
The entity under assessment MUST ensure that an inspection of all the relevant documents and evidence is conducted by a trained examiner using a risk-based approach.</t>
  </si>
  <si>
    <t>IDES.08</t>
  </si>
  <si>
    <t>VO-OIDES-3</t>
  </si>
  <si>
    <t>IP1,IP2,IP3</t>
  </si>
  <si>
    <r>
      <rPr>
        <sz val="12"/>
        <color rgb="FF000000"/>
        <rFont val="Calibri"/>
      </rPr>
      <t>The entity under assessment MUST ensure that the record of contextual identity</t>
    </r>
    <r>
      <rPr>
        <sz val="12"/>
        <color rgb="FFFF0000"/>
        <rFont val="Calibri"/>
      </rPr>
      <t xml:space="preserve"> </t>
    </r>
    <r>
      <rPr>
        <sz val="12"/>
        <color rgb="FF000000"/>
        <rFont val="Calibri"/>
      </rPr>
      <t>of a person contains the following minimum identity information:
  ● PERSON NAME indicating the name by which a person is known or referred to
  ● The initiating party for the establishment of the identity record
  ● Any other Identity information requirements that are specified in applicable regulations</t>
    </r>
  </si>
  <si>
    <t>IDES.09</t>
  </si>
  <si>
    <t>IO1,IO2,IO3</t>
  </si>
  <si>
    <t>The entity under assessment MUST ensure that the record of contextual identity of an organization contains the following minimum identity information:
  ● LEGAL NAME indicating the name by which an organization is legally recognized or referred to
  ● JURISDICTION OF INCORPORATION indicating the jurisdiction in which the organization is incorporated
  ● The initiating party for the establishment of the identity record
  ● Any other Identity information requirements that are specified in applicable regulations</t>
  </si>
  <si>
    <t>IDES.10</t>
  </si>
  <si>
    <t>VO-OIDES-4</t>
  </si>
  <si>
    <t xml:space="preserve">PFID  </t>
  </si>
  <si>
    <t>The entity under assessment MUST ensure that the record of foundational identity of a person contains the following minimum identity information:
For Birth in Canada: 
  ● ASSIGNED IDENTIFIER that uniquely distinguishes a person from all other persons within a population
  ● PERSON NAME indicating the name by which a person is registered
  ● EVENT TYPE (indicatig birth or stillbirth)
  ● EVENT DATE
      o Event Year, Event Month, Event Day
  ● PLACE OF EVENT
      o At least one of: Municipality Name, Province/Territory Code, Province/Territory Name
  ● ASSOCIATED PERSON
      o At least one other person who has an affiliation with or a legal authority to act on behalf of a person (e.g., spouse, parent, guardian, power of attorney, etc.)
  ● The initiating party for the establishment of the identity record
  ● Any other Identity information requirements that are specified in applicable regulations
For Acquired Status: 
  ● ASSIGNED IDENTIFIER that uniquely distinguishes a person from all other persons within a population 
  ● PERSON NAME indicating the name by which a person is registered
  ● EVENT TYPE (indicating birth)
  ● EVENT DATE (whether available in whole or in part)
      o Event Year, Event Month, Event Day (if available)
  ● PLACE OF EVENT
      o At least one of: Country Code, Country Name
  ● PARENT(S) STATUS at time of the person’s birth abroad
  ● The initiating party for the establishment of the identity record
  ● Any other Identity information requirements that are specified in applicable regulations
For Grant of Status:
  ● ASSIGNED IDENTIFIER that uniquely distinguishes a person from all other persons within a population
  ● PERSON NAME indicating the name by which a person is registered
  ● EVENT TYPE (indicating birth)
  ● EVENT DATE (whether available in whole or in part)
      o Event Year, Event Month, Event Day (if available)
  ● PLACE OF EVENT
      o At least one of: Country Code, Country Name
  ● The initiating party for the establishment of the identity record
  ● Any other Identity information requirements that are specified in applicable regulations</t>
  </si>
  <si>
    <t>IDES.11</t>
  </si>
  <si>
    <r>
      <rPr>
        <sz val="12"/>
        <color rgb="FF000000"/>
        <rFont val="Calibri"/>
      </rPr>
      <t>The entity under assessment MUST ensure that the record of foundational identity of an organization</t>
    </r>
    <r>
      <rPr>
        <sz val="12"/>
        <color rgb="FFFF0000"/>
        <rFont val="Calibri"/>
      </rPr>
      <t xml:space="preserve"> </t>
    </r>
    <r>
      <rPr>
        <sz val="12"/>
        <color rgb="FF000000"/>
        <rFont val="Calibri"/>
      </rPr>
      <t>contains the following minimum identity information:
  ● ASSIGNED IDENTIFIER that uniquely distinguishes an organization from all other organizations within a population
  ● LEGAL NAME indicating the name by which an organization is legally recognized or referred to
  ● JURISDICTION OF INCORPORATION indicating the jurisdiction in which the organization is incorporated 
  ● EVENT TYPE
  ● EVENT DATE (whether available in whole or in part)
      o Event Year, Event Month, Event Day (if available)
  ● PLACE OF EVENT
      o At least one of: Municipality Name, Province/Territory Code, Province/Territory Name
  ● ORGANIZATION TYPE (e.g., Association, Corporation, Trust, Sole Proprietorships, Partnerships, Co-Operatives, Credit Unions, Other, etc.)
  ● The initiating party for the establishment of the identity record
  ● Any other Identity information requirements that are specified in applicable regulations</t>
    </r>
  </si>
  <si>
    <r>
      <rPr>
        <b/>
        <sz val="12"/>
        <color theme="1"/>
        <rFont val="Calibri"/>
      </rPr>
      <t>Precursor Process(es):</t>
    </r>
    <r>
      <rPr>
        <sz val="12"/>
        <color theme="1"/>
        <rFont val="Calibri"/>
      </rPr>
      <t xml:space="preserve">
    Identity Establishment</t>
    </r>
  </si>
  <si>
    <r>
      <rPr>
        <b/>
        <sz val="12"/>
        <color theme="1"/>
        <rFont val="Calibri"/>
      </rPr>
      <t>Related Process(es)</t>
    </r>
    <r>
      <rPr>
        <sz val="12"/>
        <color theme="1"/>
        <rFont val="Calibri"/>
      </rPr>
      <t>:
    Identity Domain General</t>
    </r>
  </si>
  <si>
    <t>IDVE.01</t>
  </si>
  <si>
    <t>VP-VERIF-1
VO-OIDVE-1</t>
  </si>
  <si>
    <t>IP1</t>
  </si>
  <si>
    <t xml:space="preserve">There is no requirement that the entity under assessment confirm that the identity information of a person is under the control of the Subject. </t>
  </si>
  <si>
    <t>IDVE.02</t>
  </si>
  <si>
    <t>VP-VERIF-2
VO-OIDVE-2</t>
  </si>
  <si>
    <t>IP2</t>
  </si>
  <si>
    <t>The entity under assessment SHOULD use appropriate methods to confirm that the identity information of a person is under the control of the Subject.</t>
  </si>
  <si>
    <t>IDVE.03</t>
  </si>
  <si>
    <t>VP-VERIF-4
VO-OIDVE-3</t>
  </si>
  <si>
    <t>The entity under assessment MUST use at least one of the following methods to confirm that the identity information of a person is under the control of the Subject: 
 ● Knowledge-based confirmation
 ● Biological or behavioural characteristic confirmation
 ● Physical possession confirmation
 ● Trusted referee confirmation
If the above methods are not feasible then the entity under assessment MUST define and document alternative methods in an exception process. These alternative methods MAY include:
 ● Additional safeguards
 ● Compensating factors</t>
  </si>
  <si>
    <r>
      <rPr>
        <b/>
        <sz val="12"/>
        <color theme="1"/>
        <rFont val="Calibri"/>
      </rPr>
      <t>Precursor Process(es):</t>
    </r>
    <r>
      <rPr>
        <sz val="12"/>
        <color theme="1"/>
        <rFont val="Calibri"/>
      </rPr>
      <t xml:space="preserve">
    Identity Establishment</t>
    </r>
  </si>
  <si>
    <r>
      <rPr>
        <b/>
        <sz val="12"/>
        <color theme="1"/>
        <rFont val="Calibri"/>
      </rPr>
      <t>Related Process(es)</t>
    </r>
    <r>
      <rPr>
        <sz val="12"/>
        <color theme="1"/>
        <rFont val="Calibri"/>
      </rPr>
      <t>:
    Identity Domain General</t>
    </r>
  </si>
  <si>
    <t>IDCO.01</t>
  </si>
  <si>
    <t>VP-PRES</t>
  </si>
  <si>
    <t>Currently, no conformance criteria exist for Identity Continuity due to the uncertain status of this process.
If it is decided to proceed with the creation of conformance criteria the following points should be considered:
 ● Main players in this may include credit bureaus and financial institutions.
 ● Transaction Monitoring: Enable capture of additional information such as geolocation, IP address, or identity of digital device used.
 ● Organizations can define a non-refutable source and/or could participate in a common shared registry (of company names and data). For a person, this might be more difficult.</t>
  </si>
  <si>
    <r>
      <rPr>
        <b/>
        <sz val="12"/>
        <color theme="1"/>
        <rFont val="Calibri"/>
      </rPr>
      <t>Precursor Process(es):</t>
    </r>
    <r>
      <rPr>
        <sz val="12"/>
        <color theme="1"/>
        <rFont val="Calibri"/>
      </rPr>
      <t xml:space="preserve">
    Identity Establishment</t>
    </r>
  </si>
  <si>
    <r>
      <rPr>
        <b/>
        <sz val="12"/>
        <color theme="1"/>
        <rFont val="Calibri"/>
      </rPr>
      <t>Related Process(es)</t>
    </r>
    <r>
      <rPr>
        <sz val="12"/>
        <color theme="1"/>
        <rFont val="Calibri"/>
      </rPr>
      <t>:
    Identity Domain General</t>
    </r>
  </si>
  <si>
    <t>IDMA.01</t>
  </si>
  <si>
    <r>
      <rPr>
        <sz val="12"/>
        <color rgb="FF000000"/>
        <rFont val="Calibri"/>
      </rPr>
      <t xml:space="preserve">IP1,IP2,IP3 </t>
    </r>
    <r>
      <rPr>
        <b/>
        <sz val="12"/>
        <color rgb="FF000000"/>
        <rFont val="Calibri"/>
      </rPr>
      <t xml:space="preserve">AND 
</t>
    </r>
    <r>
      <rPr>
        <sz val="12"/>
        <color rgb="FF000000"/>
        <rFont val="Calibri"/>
      </rPr>
      <t xml:space="preserve">IO1,IO2,IO3 </t>
    </r>
    <r>
      <rPr>
        <b/>
        <sz val="12"/>
        <color rgb="FF000000"/>
        <rFont val="Calibri"/>
      </rPr>
      <t>AND</t>
    </r>
    <r>
      <rPr>
        <sz val="12"/>
        <color rgb="FF000000"/>
        <rFont val="Calibri"/>
      </rPr>
      <t xml:space="preserve">
PFID,OFID</t>
    </r>
  </si>
  <si>
    <t>The entity under assessment MUST ensure that records of identity are updated in a timely manner.</t>
  </si>
  <si>
    <t>IDMA.02</t>
  </si>
  <si>
    <t>VP-MAINT-1
VO-OIDMA-1</t>
  </si>
  <si>
    <t>The entity under assessment SHOULD confirm with the foundational identity authority any changes to the identity information of a person for the following events:
  ● Name change 
  ● Gender change
  ● Death</t>
  </si>
  <si>
    <t>IDMA.03</t>
  </si>
  <si>
    <t>IO1</t>
  </si>
  <si>
    <t>The entity under assessment SHOULD confirm with the foundational identity authority any changes to the identity information of an organization for the following events:
  ● Legal Name change 
  ● Registered Office Address change
  ● Board of Directors Composition change
  ● Changes to provisions in the corporation articles
  ● Dissolution or insolvency</t>
  </si>
  <si>
    <t>IDMA.04</t>
  </si>
  <si>
    <t>VP-MAINT-4
VO-OIDMA-3</t>
  </si>
  <si>
    <t>IP2,IP3</t>
  </si>
  <si>
    <t>The entity under assessment MUST confirm with the foundational identity authority any changes to the identity information of a person for the following events:
  ● Name change 
  ● Gender change
  ● Death</t>
  </si>
  <si>
    <t>IDMA.05</t>
  </si>
  <si>
    <t>IO2,IO3</t>
  </si>
  <si>
    <t>The entity under assessment MUST confirm with the foundational identity authority any changes to the identity information of an organization for the following events:
  ● Legal Name change 
  ● Registered Office Address change
  ● Board of Directors Composition change
  ● Changes to provisions in the corporation articles
  ● Dissolution or insolvency
  ● Discontinuence (an incorporated entity moves from one Canadian jurisdiction to another jurisdiction)</t>
  </si>
  <si>
    <t>IDMA.06</t>
  </si>
  <si>
    <r>
      <rPr>
        <sz val="12"/>
        <color rgb="FF000000"/>
        <rFont val="Calibri"/>
      </rPr>
      <t xml:space="preserve">IP1 </t>
    </r>
    <r>
      <rPr>
        <b/>
        <sz val="12"/>
        <color rgb="FF000000"/>
        <rFont val="Calibri"/>
      </rPr>
      <t xml:space="preserve">AND 
</t>
    </r>
    <r>
      <rPr>
        <sz val="12"/>
        <color rgb="FF000000"/>
        <rFont val="Calibri"/>
      </rPr>
      <t>IO1</t>
    </r>
  </si>
  <si>
    <t>The entity under assessment SHOULD ensure that the identity information is automatically updated from the authoritative record of identity at pre-established intervals.</t>
  </si>
  <si>
    <t>IDMA.07</t>
  </si>
  <si>
    <r>
      <rPr>
        <sz val="12"/>
        <color rgb="FF000000"/>
        <rFont val="Calibri"/>
      </rPr>
      <t xml:space="preserve">IP2,IP3 </t>
    </r>
    <r>
      <rPr>
        <b/>
        <sz val="12"/>
        <color rgb="FF000000"/>
        <rFont val="Calibri"/>
      </rPr>
      <t xml:space="preserve">AND 
</t>
    </r>
    <r>
      <rPr>
        <sz val="12"/>
        <color rgb="FF000000"/>
        <rFont val="Calibri"/>
      </rPr>
      <t>IO2,IO3</t>
    </r>
  </si>
  <si>
    <t>The entity under assessment MUST ensure that the identity information is periodically updated from the authoritative record of identity.</t>
  </si>
  <si>
    <t>IDMA.08</t>
  </si>
  <si>
    <r>
      <rPr>
        <sz val="12"/>
        <color rgb="FF000000"/>
        <rFont val="Calibri"/>
      </rPr>
      <t xml:space="preserve">IP1,IP2,IP3 </t>
    </r>
    <r>
      <rPr>
        <b/>
        <sz val="12"/>
        <color rgb="FF000000"/>
        <rFont val="Calibri"/>
      </rPr>
      <t xml:space="preserve">AND 
</t>
    </r>
    <r>
      <rPr>
        <sz val="12"/>
        <color rgb="FF000000"/>
        <rFont val="Calibri"/>
      </rPr>
      <t xml:space="preserve">IO1,IO2,IO3 </t>
    </r>
    <r>
      <rPr>
        <b/>
        <sz val="12"/>
        <color rgb="FF000000"/>
        <rFont val="Calibri"/>
      </rPr>
      <t>AND</t>
    </r>
    <r>
      <rPr>
        <sz val="12"/>
        <color rgb="FF000000"/>
        <rFont val="Calibri"/>
      </rPr>
      <t xml:space="preserve">
PFID,OFID</t>
    </r>
  </si>
  <si>
    <t>The entity under assessment MUST ensure that they undertake a reassessment of the updated identity information and, where warranted, they MUST ensure that appropriate administrative action is subsequently taken.</t>
  </si>
  <si>
    <t>IDMA.09</t>
  </si>
  <si>
    <r>
      <rPr>
        <sz val="12"/>
        <color rgb="FF000000"/>
        <rFont val="Calibri"/>
      </rPr>
      <t xml:space="preserve">IP1,IP2,IP3 </t>
    </r>
    <r>
      <rPr>
        <b/>
        <sz val="12"/>
        <color rgb="FF000000"/>
        <rFont val="Calibri"/>
      </rPr>
      <t xml:space="preserve">AND 
</t>
    </r>
    <r>
      <rPr>
        <sz val="12"/>
        <color rgb="FF000000"/>
        <rFont val="Calibri"/>
      </rPr>
      <t xml:space="preserve">IO1,IO2,IO3 </t>
    </r>
    <r>
      <rPr>
        <b/>
        <sz val="12"/>
        <color rgb="FF000000"/>
        <rFont val="Calibri"/>
      </rPr>
      <t>AND</t>
    </r>
    <r>
      <rPr>
        <sz val="12"/>
        <color rgb="FF000000"/>
        <rFont val="Calibri"/>
      </rPr>
      <t xml:space="preserve">
PFID,OFID</t>
    </r>
  </si>
  <si>
    <t>The entity under assessment MUST record the initiating party of the identity record modification and the date of the modification of the identity record.</t>
  </si>
  <si>
    <r>
      <rPr>
        <b/>
        <sz val="12"/>
        <color theme="1"/>
        <rFont val="Calibri"/>
      </rPr>
      <t>Precursor Process(es):</t>
    </r>
    <r>
      <rPr>
        <sz val="12"/>
        <color theme="1"/>
        <rFont val="Calibri"/>
      </rPr>
      <t xml:space="preserve">
    Identity Establishment</t>
    </r>
  </si>
  <si>
    <r>
      <rPr>
        <b/>
        <sz val="12"/>
        <color theme="1"/>
        <rFont val="Calibri"/>
      </rPr>
      <t>Related Process(es)</t>
    </r>
    <r>
      <rPr>
        <sz val="12"/>
        <color theme="1"/>
        <rFont val="Calibri"/>
      </rPr>
      <t>:
    Identity Domain General
    Identity Verification</t>
    </r>
  </si>
  <si>
    <t>IDLI.01</t>
  </si>
  <si>
    <r>
      <rPr>
        <sz val="12"/>
        <color rgb="FF000000"/>
        <rFont val="Calibri"/>
      </rPr>
      <t xml:space="preserve">IP1,IP2,IP3 </t>
    </r>
    <r>
      <rPr>
        <b/>
        <sz val="12"/>
        <color rgb="FF000000"/>
        <rFont val="Calibri"/>
      </rPr>
      <t xml:space="preserve">AND 
</t>
    </r>
    <r>
      <rPr>
        <sz val="12"/>
        <color rgb="FF000000"/>
        <rFont val="Calibri"/>
      </rPr>
      <t xml:space="preserve">IO1,IO2,IO3 </t>
    </r>
    <r>
      <rPr>
        <b/>
        <sz val="12"/>
        <color rgb="FF000000"/>
        <rFont val="Calibri"/>
      </rPr>
      <t>AND</t>
    </r>
    <r>
      <rPr>
        <sz val="12"/>
        <color rgb="FF000000"/>
        <rFont val="Calibri"/>
      </rPr>
      <t xml:space="preserve">
PFID,OFID</t>
    </r>
  </si>
  <si>
    <t xml:space="preserve">The entity under assessment MUST ensure that the identity information of the identity records being linked is substantialy equivalent. </t>
  </si>
  <si>
    <t>IDLI.02</t>
  </si>
  <si>
    <t xml:space="preserve">The entity under assessment SHOULD perform identity verification to ensure that the assigned identitfiers are referencing the same entity prior to linking. Identity verification MUST meet or exceed the identity verification requirements applicable to the IP1 (for persons) qualifier in Identity Verification. </t>
  </si>
  <si>
    <t>IDLI.03</t>
  </si>
  <si>
    <t>VO-OIDLI-1</t>
  </si>
  <si>
    <t xml:space="preserve">The entity under assessment MUST perform identity verification to ensure that the assigned identitfiers are referencing the same entity prior to linking. Identity verification MUST meet or exceed the identity verification requirements applicable to the IP2 (for persons) qualifier in Identity Verification. </t>
  </si>
  <si>
    <t>IDLI.04</t>
  </si>
  <si>
    <t xml:space="preserve">The entity under assessment MUST perform identity verification to ensure that the assigned identitfiers are referencing the same entity prior to linking. Identity verification MUST meet or exceed the identity verification requirements applicable to the IP3 (for persons) qualifier in Identity Verification. </t>
  </si>
  <si>
    <t>IDLI.05</t>
  </si>
  <si>
    <t>The entity under assessment MUST use confirmation methods that are independent of each other (the use of one method cannot compromise the use of another).</t>
  </si>
  <si>
    <r>
      <rPr>
        <b/>
        <sz val="12"/>
        <color theme="1"/>
        <rFont val="Calibri"/>
      </rPr>
      <t>Precursor Process(es):</t>
    </r>
    <r>
      <rPr>
        <sz val="12"/>
        <color theme="1"/>
        <rFont val="Calibri"/>
      </rPr>
      <t xml:space="preserve">
    Enterprise-Wide Management</t>
    </r>
  </si>
  <si>
    <r>
      <rPr>
        <b/>
        <sz val="12"/>
        <color theme="1"/>
        <rFont val="Calibri"/>
      </rPr>
      <t>Related Process(es)</t>
    </r>
    <r>
      <rPr>
        <sz val="12"/>
        <color theme="1"/>
        <rFont val="Calibri"/>
      </rPr>
      <t>:
    Identity Information Validation
    Identity Verification</t>
    </r>
  </si>
  <si>
    <t>REDG.01</t>
  </si>
  <si>
    <t>R1</t>
  </si>
  <si>
    <t>The entity under assessment SHOULD adhere to applicable relationship management controls, standards, and guidelines, and SHOULD have an auditable process to demonstrate adherence.</t>
  </si>
  <si>
    <t>REDG.02</t>
  </si>
  <si>
    <t>R2,R3</t>
  </si>
  <si>
    <t>The entity under assessment MUST adhere to applicable relationship management controls, standards, and guidelines, and MUST have an auditable process to demonstrate adherence.</t>
  </si>
  <si>
    <t>REDG.03</t>
  </si>
  <si>
    <t>The entity under assessment MUST provide a list of the applicable relationship management controls, standards, and guidelines that are in effect.</t>
  </si>
  <si>
    <t>REDG.04</t>
  </si>
  <si>
    <t>The entity under assessment MUST demonstrate the equivalency of the applicable relationship management controls, standards, and guidelines to those used by the assessor.</t>
  </si>
  <si>
    <t>REDG.05</t>
  </si>
  <si>
    <t>REDG.06</t>
  </si>
  <si>
    <t>R2</t>
  </si>
  <si>
    <t>REDG.07</t>
  </si>
  <si>
    <t>REDG.08</t>
  </si>
  <si>
    <t>REDG.09</t>
  </si>
  <si>
    <t>R1,R2,R3</t>
  </si>
  <si>
    <t>The entity under assessment MUST have procedures in place to ensure that service provision is granted or denied, based on relationship status (i.e., valid, suspended, reinstated, or revoked).</t>
  </si>
  <si>
    <r>
      <rPr>
        <b/>
        <sz val="12"/>
        <color theme="1"/>
        <rFont val="Calibri"/>
      </rPr>
      <t>Precursor Process(es):</t>
    </r>
    <r>
      <rPr>
        <sz val="12"/>
        <color theme="1"/>
        <rFont val="Calibri"/>
      </rPr>
      <t xml:space="preserve">
    None</t>
    </r>
  </si>
  <si>
    <r>
      <rPr>
        <b/>
        <sz val="12"/>
        <color theme="1"/>
        <rFont val="Calibri"/>
      </rPr>
      <t>Related Process(es)</t>
    </r>
    <r>
      <rPr>
        <sz val="12"/>
        <color theme="1"/>
        <rFont val="Calibri"/>
      </rPr>
      <t>:
    Relationship Domain General
    Identity Information Determination</t>
    </r>
  </si>
  <si>
    <t>REID.01</t>
  </si>
  <si>
    <t xml:space="preserve">The entity under assessment MUST specify the relationship context of the program or service, specifically, the relationships of interest and their definitions within the context of the program or service. </t>
  </si>
  <si>
    <t>REID.02</t>
  </si>
  <si>
    <t xml:space="preserve">R1,R2,R3 
</t>
  </si>
  <si>
    <t>The entity under assessment MUST specify the program or service identity context of the entities involved in the relationships (see Identity Information Determination).</t>
  </si>
  <si>
    <t>REID.03</t>
  </si>
  <si>
    <t xml:space="preserve">The entity under assessment MUST define the identity information requirements of the entities involved in the relationships (i.e., the set of identity attributes) (see Identity Information Determination).  </t>
  </si>
  <si>
    <t>REID.04</t>
  </si>
  <si>
    <t xml:space="preserve">R1,R2,R3 </t>
  </si>
  <si>
    <t xml:space="preserve">The entity under assessment MUST define the relationship information requirements (i.e., the set of relationship attributes) of the program or service. </t>
  </si>
  <si>
    <t>REID.05</t>
  </si>
  <si>
    <t>The entity under assessment MUST define the set of identity attributes and relationship attributes that will be used to uniquely distinguish a particular relationship instance within the program/service  relationship context. This set of identity attributes and relationship attributes is referred to as the relationship identifier.</t>
  </si>
  <si>
    <r>
      <rPr>
        <b/>
        <sz val="12"/>
        <color theme="1"/>
        <rFont val="Calibri"/>
      </rPr>
      <t>Precursor Process(es):</t>
    </r>
    <r>
      <rPr>
        <sz val="12"/>
        <color theme="1"/>
        <rFont val="Calibri"/>
      </rPr>
      <t xml:space="preserve">
    Relationship Information Determination</t>
    </r>
  </si>
  <si>
    <r>
      <rPr>
        <b/>
        <sz val="12"/>
        <color theme="1"/>
        <rFont val="Calibri"/>
      </rPr>
      <t>Related Process(es)</t>
    </r>
    <r>
      <rPr>
        <sz val="12"/>
        <color theme="1"/>
        <rFont val="Calibri"/>
      </rPr>
      <t>:
    Relationship Domain General
    Identity Evidence Determination</t>
    </r>
  </si>
  <si>
    <t>REED.01</t>
  </si>
  <si>
    <t>The entity under assessment MUST determine the acceptable evidence of the relationship (whether physical or electronic) for its programs and services.</t>
  </si>
  <si>
    <t>REED.02</t>
  </si>
  <si>
    <t>The entity under assessment MUST identify the acceptable information providers from which an assertion of the existence/ suspension/ reinstatement/ revocation of the relationship, within the context of the program/service, will be accepted.</t>
  </si>
  <si>
    <t>REED.03</t>
  </si>
  <si>
    <t>The entity under assessment MUST identify the acceptable information providers from which identity attributes required by the relationship domain processes will be accepted.</t>
  </si>
  <si>
    <t>REED.04</t>
  </si>
  <si>
    <t>The entity under assessment MUST identify the acceptable information providers from which relationship attributes required to by the relationship domain processes will be accepted.</t>
  </si>
  <si>
    <r>
      <rPr>
        <b/>
        <sz val="12"/>
        <color theme="1"/>
        <rFont val="Calibri"/>
      </rPr>
      <t>Precursor Process(es):</t>
    </r>
    <r>
      <rPr>
        <sz val="12"/>
        <color theme="1"/>
        <rFont val="Calibri"/>
      </rPr>
      <t xml:space="preserve">
    Relationship Evidence Determination</t>
    </r>
  </si>
  <si>
    <r>
      <rPr>
        <b/>
        <sz val="12"/>
        <color theme="1"/>
        <rFont val="Calibri"/>
      </rPr>
      <t>Related Process(es)</t>
    </r>
    <r>
      <rPr>
        <sz val="12"/>
        <color theme="1"/>
        <rFont val="Calibri"/>
      </rPr>
      <t>:
    Relationship Domain General
    Identity Evidence Acceptance</t>
    </r>
  </si>
  <si>
    <t>REEA.01</t>
  </si>
  <si>
    <t xml:space="preserve">The entity under assessment MUST ensure that the entities presenting evidence are acceptable information providers as defined in Relationship Evidence Determination.  </t>
  </si>
  <si>
    <t>REEA.02</t>
  </si>
  <si>
    <t>The entity under assessment MUST confirm that the evidence of the relationship conforms to the evidence defined in Relationship Evidence Determination</t>
  </si>
  <si>
    <t>REEA.03</t>
  </si>
  <si>
    <t>The entity under assessment MUST NOT restrict what is provided as evidence of the relationship.</t>
  </si>
  <si>
    <t>REEA.04</t>
  </si>
  <si>
    <t>The entity under assessment MUST ensure that the identity evidence presented meets or exceeds the requirements applicable to the IP1 (for persons) or IO1 (for organizations) qualifier(s) in Identity Evidence Acceptance.</t>
  </si>
  <si>
    <t>REEA.05</t>
  </si>
  <si>
    <t>The entity under assessment MUST ensure that the identity evidence presented meets or exceeds the requirements applicable to the IP2 (for persons) or IO2 (for organizations) qualifier(s) in Identity Evidence Acceptance.</t>
  </si>
  <si>
    <t>REEA.06</t>
  </si>
  <si>
    <t>The entity under assessment MUST ensure that the identity evidence presented meets the requirements applicable to the IP3 (for persons) or IO3 (for organizations) qualifier(s) in Identity Evidence Acceptance.</t>
  </si>
  <si>
    <r>
      <rPr>
        <b/>
        <sz val="12"/>
        <color theme="1"/>
        <rFont val="Calibri"/>
      </rPr>
      <t>Precursor Process(es):</t>
    </r>
    <r>
      <rPr>
        <sz val="12"/>
        <color theme="1"/>
        <rFont val="Calibri"/>
      </rPr>
      <t xml:space="preserve">
    Relationship Evidence Acceptance</t>
    </r>
  </si>
  <si>
    <r>
      <rPr>
        <b/>
        <sz val="12"/>
        <color theme="1"/>
        <rFont val="Calibri"/>
      </rPr>
      <t>Related Process(es)</t>
    </r>
    <r>
      <rPr>
        <sz val="12"/>
        <color theme="1"/>
        <rFont val="Calibri"/>
      </rPr>
      <t>:
    Relationship Domain General
    Identity Information Validation</t>
    </r>
  </si>
  <si>
    <t>REIV.01</t>
  </si>
  <si>
    <t>The entity under assessment MUST ensure that the identity information provided meets or exceeds the requirements applicable to the IP1 (for persons) or IO1 (for organizations) qualifier(s) in Identity Information Validation.</t>
  </si>
  <si>
    <t>REIV.02</t>
  </si>
  <si>
    <t>The entity under assessment MUST ensure that the identity information provided meets or exceeds the requirements applicable to the IP2 (for persons) or IO2 (for organizations) qualifier(s) in Identity Information Validation.</t>
  </si>
  <si>
    <t>REIV.03</t>
  </si>
  <si>
    <t>The entity under assessment MUST ensure that the identity information provided meets the requirements applicable to the IP3 (for persons) or IO3 (for organizations) qualifier(s) in Identity Information Validation.</t>
  </si>
  <si>
    <t>REIV.04</t>
  </si>
  <si>
    <t>The entity under assessment MUST confirm that the assertions of relationship type and status acceptably match all instances of relationship evidence provided.</t>
  </si>
  <si>
    <t>REIV.05</t>
  </si>
  <si>
    <t>The entity under assessment SHOULD ensure that the evidence of the relationship has a defined validity period.</t>
  </si>
  <si>
    <r>
      <rPr>
        <b/>
        <sz val="12"/>
        <color theme="1"/>
        <rFont val="Calibri"/>
      </rPr>
      <t>Precursor Process(es):</t>
    </r>
    <r>
      <rPr>
        <sz val="12"/>
        <color theme="1"/>
        <rFont val="Calibri"/>
      </rPr>
      <t xml:space="preserve">
    Relationship Information Validation</t>
    </r>
  </si>
  <si>
    <r>
      <rPr>
        <b/>
        <sz val="12"/>
        <color theme="1"/>
        <rFont val="Calibri"/>
      </rPr>
      <t>Related Process(es)</t>
    </r>
    <r>
      <rPr>
        <sz val="12"/>
        <color theme="1"/>
        <rFont val="Calibri"/>
      </rPr>
      <t>:
    Relationship Domain General</t>
    </r>
  </si>
  <si>
    <t>RERE.01</t>
  </si>
  <si>
    <t>The entity under assessment MUST ensure that the relationship information and identity information provided uniquely resolves to only one relationship instance within its program/service population.</t>
  </si>
  <si>
    <r>
      <rPr>
        <b/>
        <sz val="12"/>
        <color theme="1"/>
        <rFont val="Calibri"/>
      </rPr>
      <t>Precursor Process(es):</t>
    </r>
    <r>
      <rPr>
        <sz val="12"/>
        <color theme="1"/>
        <rFont val="Calibri"/>
      </rPr>
      <t xml:space="preserve">
    Relationship Resolution</t>
    </r>
  </si>
  <si>
    <r>
      <rPr>
        <b/>
        <sz val="12"/>
        <color theme="1"/>
        <rFont val="Calibri"/>
      </rPr>
      <t>Related Process(es)</t>
    </r>
    <r>
      <rPr>
        <sz val="12"/>
        <color theme="1"/>
        <rFont val="Calibri"/>
      </rPr>
      <t>:
    Relationship Domain General
    Identity Establishment</t>
    </r>
  </si>
  <si>
    <t>REES.01</t>
  </si>
  <si>
    <t>REES.02</t>
  </si>
  <si>
    <t>REES.03</t>
  </si>
  <si>
    <t>REES.04</t>
  </si>
  <si>
    <t>The entity under assessment SHOULD ensure that the creation of the record of the relationship is confirmed by and referenceable to a relevant event or activity.</t>
  </si>
  <si>
    <t>REES.05</t>
  </si>
  <si>
    <t>When establishing the record of identity for the purposes of relationship establishment, the entity under assessment MUST meet or exceed the requirements applicable to the IP1 (for persons) or IO1 (for organizations) qualifier(s) in Identity Establishment.</t>
  </si>
  <si>
    <t>REES.06</t>
  </si>
  <si>
    <t>When establishing the record of identity for the purposes of relationship establishment, the entity under assessment MUST meet or exceed the requirements applicable to the IP2 (for persons) or IO2 (for organizations) qualifier(s) in Identity Establishment.</t>
  </si>
  <si>
    <t>REES.07</t>
  </si>
  <si>
    <t>When establishing the record of identity for the purposes of relationship establishment, the entity under assessment MUST meet or exceed the requirements applicable to the IP3 (for persons) or IO3 (for organizations) qualifier(s) in Identity Establishment.</t>
  </si>
  <si>
    <t>REES.08</t>
  </si>
  <si>
    <t>The entity under assessment MUST ensure that the record of the relationship includes, at a minimum:
  ● names of the entities in the relationship
  ● type of relationship, based on the defined relationship context of the program or service
  ● identity or relationship identifiers appropriate to program or service context
  ● effective date of relationship and, where applicable, relationship expiry date
  ● initiating party for the relationship record establishment
  ● relationship status</t>
  </si>
  <si>
    <r>
      <rPr>
        <b/>
        <sz val="12"/>
        <color theme="1"/>
        <rFont val="Calibri"/>
      </rPr>
      <t>Precursor Process(es):</t>
    </r>
    <r>
      <rPr>
        <sz val="12"/>
        <color theme="1"/>
        <rFont val="Calibri"/>
      </rPr>
      <t xml:space="preserve">
    Relationship Establishment</t>
    </r>
  </si>
  <si>
    <r>
      <rPr>
        <b/>
        <sz val="12"/>
        <color theme="1"/>
        <rFont val="Calibri"/>
      </rPr>
      <t>Related Process(es)</t>
    </r>
    <r>
      <rPr>
        <sz val="12"/>
        <color theme="1"/>
        <rFont val="Calibri"/>
      </rPr>
      <t>:
    Relationship Domain General
    Identity Verification</t>
    </r>
  </si>
  <si>
    <t>REVE.01</t>
  </si>
  <si>
    <t>The entity under assessment MUST ensure that the identity verification of Subjects who are persons, meets or exceeds the requirements applicable to the IP1 (for persons) qualifier in Identity Verification.</t>
  </si>
  <si>
    <t>REVE.02</t>
  </si>
  <si>
    <t>The entity under assessment MUST ensure that the identity verification of Subjects who are persons, meets or exceeds the requirements applicable to the IP2 (for persons) qualifier in Identity Verification.</t>
  </si>
  <si>
    <t>REVE.03</t>
  </si>
  <si>
    <t>The entity under assessment MUST ensure that the identity verification of Subjects who are persons, meets the requirements applicable to the IP3 (for persons) qualifier in Identity Verification.</t>
  </si>
  <si>
    <r>
      <rPr>
        <b/>
        <sz val="12"/>
        <color theme="1"/>
        <rFont val="Calibri"/>
      </rPr>
      <t>Precursor Process(es):</t>
    </r>
    <r>
      <rPr>
        <sz val="12"/>
        <color theme="1"/>
        <rFont val="Calibri"/>
      </rPr>
      <t xml:space="preserve">
  </t>
    </r>
    <r>
      <rPr>
        <sz val="12"/>
        <color rgb="FFFF0000"/>
        <rFont val="Calibri"/>
      </rPr>
      <t xml:space="preserve">  </t>
    </r>
    <r>
      <rPr>
        <sz val="12"/>
        <color theme="1"/>
        <rFont val="Calibri"/>
      </rPr>
      <t>Relationship Establishment</t>
    </r>
  </si>
  <si>
    <r>
      <rPr>
        <b/>
        <sz val="12"/>
        <color theme="1"/>
        <rFont val="Calibri"/>
      </rPr>
      <t>Related Process(es)</t>
    </r>
    <r>
      <rPr>
        <sz val="12"/>
        <color theme="1"/>
        <rFont val="Calibri"/>
      </rPr>
      <t>:
    Relationship Domain General</t>
    </r>
  </si>
  <si>
    <t>RECO.01</t>
  </si>
  <si>
    <t>Currently, no conformance criteria exist for Relationship Continuity due to the uncertain status of this process.
If it is decided to proceed with the creation of conformance criteria the following points should be considered:
 ● Main players in this may include credit bureaus and financial institutions.
 ● Transaction Monitoring: Enable capture of additional information such as geolocation, IP address, or identity of digital device used.
 ● Organizations can define a non-refutable source and/or could participate in a common shared registry (of company names and data). For a person, this might be more difficult.</t>
  </si>
  <si>
    <r>
      <rPr>
        <b/>
        <sz val="12"/>
        <color theme="1"/>
        <rFont val="Calibri"/>
      </rPr>
      <t>Precursor Process(es):</t>
    </r>
    <r>
      <rPr>
        <sz val="12"/>
        <color theme="1"/>
        <rFont val="Calibri"/>
      </rPr>
      <t xml:space="preserve">
    Relationship Establishment</t>
    </r>
  </si>
  <si>
    <r>
      <rPr>
        <b/>
        <sz val="12"/>
        <color theme="1"/>
        <rFont val="Calibri"/>
      </rPr>
      <t>Related Process(es)</t>
    </r>
    <r>
      <rPr>
        <sz val="12"/>
        <color theme="1"/>
        <rFont val="Calibri"/>
      </rPr>
      <t>:
    Relationship Domain General
    Identity Maintenance</t>
    </r>
  </si>
  <si>
    <t>REMA.01</t>
  </si>
  <si>
    <t>The entity under assessment MUST ensure that records of relationship are updated in a timely manner.</t>
  </si>
  <si>
    <t>REMA.02</t>
  </si>
  <si>
    <t>The entity under assessment SHOULD ensure that identity information and relationship information is periodically confirmed at source.</t>
  </si>
  <si>
    <t>REMA.03</t>
  </si>
  <si>
    <t>The entity under assessment MUST ensure that the procedure for the maintenance of identity information, meets or exceeds the requirements applicable to the IP1 (for persons) or IO1 (for organizations) qualifier(s) in Identity Maintenance.</t>
  </si>
  <si>
    <t>REMA.04</t>
  </si>
  <si>
    <t>The entity under assessment MUST ensure that the procedure for the maintenance of identity information, meets or exceeds the requirements applicable to the IP2 (for persons) or IO2 (for organizations) qualifier(s) in Identity Maintenance.</t>
  </si>
  <si>
    <t>REMA.05</t>
  </si>
  <si>
    <t>The entity under assessment MUST ensure that the procedure for the maintenance of identity information, meets the requirements applicable to the IP3 (for persons) or IO3 (for organizations) qualifier(s) in Identity Maintenance.</t>
  </si>
  <si>
    <t>REMA.06</t>
  </si>
  <si>
    <t>The entity under assessment MUST record the initiating party for the relationship record modification, and the date of modification of the relationship record.</t>
  </si>
  <si>
    <r>
      <rPr>
        <b/>
        <sz val="12"/>
        <color theme="1"/>
        <rFont val="Calibri"/>
      </rPr>
      <t>Precursor Process(es):</t>
    </r>
    <r>
      <rPr>
        <sz val="12"/>
        <color theme="1"/>
        <rFont val="Calibri"/>
      </rPr>
      <t xml:space="preserve">
    Relationship Establishment</t>
    </r>
  </si>
  <si>
    <r>
      <rPr>
        <b/>
        <sz val="12"/>
        <color theme="1"/>
        <rFont val="Calibri"/>
      </rPr>
      <t>Related Process(es)</t>
    </r>
    <r>
      <rPr>
        <sz val="12"/>
        <color theme="1"/>
        <rFont val="Calibri"/>
      </rPr>
      <t>:
    Relationship Domain General</t>
    </r>
  </si>
  <si>
    <t>RESU.01</t>
  </si>
  <si>
    <t>The entity under assessment MUST have the ability to suspend the relationship (for example, due to the expiry date having been exceeded or the detection of suspicious activity).</t>
  </si>
  <si>
    <t>RESU.02</t>
  </si>
  <si>
    <t>The entity under assessment MUST suspend the relationship if the entity under assessment detects indications of compromised information or compromised automated processing components.</t>
  </si>
  <si>
    <t>RESU.03</t>
  </si>
  <si>
    <t>The entity under assessment MAY provide to a party in the relationship the abilty to request the suspension of the relationship.</t>
  </si>
  <si>
    <t>RESU.04</t>
  </si>
  <si>
    <t>The entity under assessment MUST perform Identity Verification of the party in the relationship making the relationship suspension request.</t>
  </si>
  <si>
    <t>RESU.05</t>
  </si>
  <si>
    <t>The entity under assessment SHOULD undertake a reassessment of the relationship, potentially leading to suspension, when evidence of a potential change to to the identity attributes or relationship attributes is made known from an acceptable information provider.</t>
  </si>
  <si>
    <t>RESU.06</t>
  </si>
  <si>
    <t>The entity under assessment MUST undertake a reassessment of the relationship, potentially leading to suspension, when evidence of a potential change to to the identity attributes or relationship attributes is made known from an acceptable information provider.</t>
  </si>
  <si>
    <t>RESU.07</t>
  </si>
  <si>
    <t>The entity under assessment SHOULD undertake a reassessment of the relationship, potentially leading to suspension, when evidence of a potential change to to the identity attributes or relationship attributes is made known from a source other than an acceptable information provider.</t>
  </si>
  <si>
    <t>RESU.08</t>
  </si>
  <si>
    <t>The entity under assessment SHOULD record the following relationship suspension information: the effective date of the relationship suspension, the reason for the relationship suspension, and the initiating party of the relationship suspension.</t>
  </si>
  <si>
    <t>RESU.09</t>
  </si>
  <si>
    <t>RESU.10</t>
  </si>
  <si>
    <t>The entity under assessment MAY make available the relationship suspension information to the parties in the relationship and any Verifier.</t>
  </si>
  <si>
    <t>RESU.11</t>
  </si>
  <si>
    <t>The entity under assessment MUST ensure that the suspended relationship undergoes a timely reassessment, based on the entity under assessment's formal policy and procedures, leading to either relationship reinstatement or relationship revocation.</t>
  </si>
  <si>
    <r>
      <rPr>
        <b/>
        <sz val="12"/>
        <color theme="1"/>
        <rFont val="Calibri"/>
      </rPr>
      <t>Precursor Process(es):</t>
    </r>
    <r>
      <rPr>
        <sz val="12"/>
        <color theme="1"/>
        <rFont val="Calibri"/>
      </rPr>
      <t xml:space="preserve">
    Relationship Suspension</t>
    </r>
  </si>
  <si>
    <r>
      <rPr>
        <b/>
        <sz val="12"/>
        <color theme="1"/>
        <rFont val="Calibri"/>
      </rPr>
      <t>Related Process(es)</t>
    </r>
    <r>
      <rPr>
        <sz val="12"/>
        <color theme="1"/>
        <rFont val="Calibri"/>
      </rPr>
      <t>:
    Relationship Domain General
    Identity Verification
    Relationship Evidence Acceptance
    Relationship Information Validation</t>
    </r>
  </si>
  <si>
    <t>RERI.01</t>
  </si>
  <si>
    <t>The entity under assessment MUST have the ability to reinstate the suspended relationship.</t>
  </si>
  <si>
    <t>RERI.02</t>
  </si>
  <si>
    <t>The entity under assessment MAY provide to a party in the relationship the abilty to request the reinstatement of the suspended relationship.</t>
  </si>
  <si>
    <t>RERI.03</t>
  </si>
  <si>
    <t>The entity under assessment MUST perform Identity Verification of the party in the relationship making the relationship reinstatement request.</t>
  </si>
  <si>
    <t>RERI.04</t>
  </si>
  <si>
    <t>The entity under assessment MUST ensure that the reinstatement of the relationship can only occur after reassessment based on the current evidence and the execution of the requirements in Relationship Evidence Acceptance and Relationship Information Validation.</t>
  </si>
  <si>
    <t>RERI.05</t>
  </si>
  <si>
    <t>The entity under assessment MUST ensure that relationship reinstatement only applies to those relationships that are in a suspended state (i.e., revoked relationships cannot be reinstated, they must be recreated).</t>
  </si>
  <si>
    <t>RERI.06</t>
  </si>
  <si>
    <t>The entity under assessment SHOULD record the following relationship reinstatement information: the effective date of the relationship reinstatement and the initiating party of the relationship reinstatement.</t>
  </si>
  <si>
    <t>RERI.07</t>
  </si>
  <si>
    <r>
      <rPr>
        <sz val="12"/>
        <color rgb="FF000000"/>
        <rFont val="Calibri"/>
      </rPr>
      <t xml:space="preserve">The entity under assessment SHOULD inform the </t>
    </r>
    <r>
      <rPr>
        <sz val="12"/>
        <color rgb="FF000000"/>
        <rFont val="Calibri"/>
      </rPr>
      <t>parties in the relationship</t>
    </r>
    <r>
      <rPr>
        <sz val="12"/>
        <color rgb="FF000000"/>
        <rFont val="Calibri"/>
      </rPr>
      <t xml:space="preserve"> of the change in relationship status.</t>
    </r>
  </si>
  <si>
    <t>RERI.08</t>
  </si>
  <si>
    <t>The entity under assessment MAY make available the relationship reinstatement information to the parties in the relationship and any Verifier.</t>
  </si>
  <si>
    <r>
      <rPr>
        <b/>
        <sz val="12"/>
        <color theme="1"/>
        <rFont val="Calibri"/>
      </rPr>
      <t>Precursor Process(es):</t>
    </r>
    <r>
      <rPr>
        <sz val="12"/>
        <color theme="1"/>
        <rFont val="Calibri"/>
      </rPr>
      <t xml:space="preserve">
    Relationship Establishment</t>
    </r>
  </si>
  <si>
    <r>
      <rPr>
        <b/>
        <sz val="12"/>
        <color theme="1"/>
        <rFont val="Calibri"/>
      </rPr>
      <t>Related Process(es)</t>
    </r>
    <r>
      <rPr>
        <sz val="12"/>
        <color theme="1"/>
        <rFont val="Calibri"/>
      </rPr>
      <t>:
    Relationship Domain General
    Relationship Suspension</t>
    </r>
  </si>
  <si>
    <t>RERV.01</t>
  </si>
  <si>
    <t>The entity under assessment MUST have the ability to revoke the relationship (for example, due to the expiry date having been exceeded or the detection of suspicious activity).</t>
  </si>
  <si>
    <t>RERV.02</t>
  </si>
  <si>
    <t>The entity under assessment MAY immediately revoke the relationship without prior suspension in cases where the entity under assessment determines that  the risk or evidence warrants revocation.</t>
  </si>
  <si>
    <t>RERV.03</t>
  </si>
  <si>
    <t>The entity under assessment MAY provide to a party in the relationship the abilty to request the revocation of the relationship.</t>
  </si>
  <si>
    <t>RERV.04</t>
  </si>
  <si>
    <t>The entity under assessment MUST perform Identity Verification of the party in the relationship making the relationship revocation request.</t>
  </si>
  <si>
    <t>RERV.05</t>
  </si>
  <si>
    <t>The entity under assessment MUST ensure that relationship revocation can only occur based on relevant policy, law, or regulation.</t>
  </si>
  <si>
    <t>RERV.06</t>
  </si>
  <si>
    <t>The entity under assessment SHOULD undertake a reassessment of the relationship, potentially leading to revocation, when evidence of a potential change to to the identity attributes or relationship attributes is made known from a source other than an acceptable information provider.</t>
  </si>
  <si>
    <t>RERV.07</t>
  </si>
  <si>
    <t>The entity under assessment SHOULD record the following relationship revocation information: the effective date of the relationship revocation, the reason for the relationship revocation, and the initiating party of the relationship revocation.</t>
  </si>
  <si>
    <t>RERV.08</t>
  </si>
  <si>
    <t>The entity under assessment MUST inform the parties in the relationship of the change in the relationship status.</t>
  </si>
  <si>
    <t>RERV.09</t>
  </si>
  <si>
    <t>The entity under assessment MAY make available the relationship revocation information to the parties in the relationship and any Verifier.</t>
  </si>
  <si>
    <r>
      <rPr>
        <b/>
        <sz val="12"/>
        <color theme="1"/>
        <rFont val="Calibri"/>
      </rPr>
      <t>Precursor Process(es):</t>
    </r>
    <r>
      <rPr>
        <sz val="12"/>
        <color theme="1"/>
        <rFont val="Calibri"/>
      </rPr>
      <t xml:space="preserve">
    Enterprise-Wide Management</t>
    </r>
  </si>
  <si>
    <r>
      <rPr>
        <b/>
        <sz val="12"/>
        <color theme="1"/>
        <rFont val="Calibri"/>
      </rPr>
      <t>Related Process(es)</t>
    </r>
    <r>
      <rPr>
        <sz val="12"/>
        <color theme="1"/>
        <rFont val="Calibri"/>
      </rPr>
      <t>:
    None</t>
    </r>
  </si>
  <si>
    <t>CRDG.01</t>
  </si>
  <si>
    <t>VL-BASE-5</t>
  </si>
  <si>
    <t>C1</t>
  </si>
  <si>
    <t>The entity under assessment SHOULD adhere to applicable credential management controls, standards, and guidelines, and SHOULD have an auditable process to demonstrate adherence.</t>
  </si>
  <si>
    <t>CRDG.02</t>
  </si>
  <si>
    <t>VL-BASE-6</t>
  </si>
  <si>
    <t>C2,C3</t>
  </si>
  <si>
    <t>The entity under assessment MUST adhere to applicable credential management controls, standards, and guidelines, and MUST have an auditable process to demonstrate adherence.</t>
  </si>
  <si>
    <t>CRDG.03</t>
  </si>
  <si>
    <t>The entity under assessment MUST provide a list of the applicable credential management controls, standards, and guidelines that are in effect.</t>
  </si>
  <si>
    <t>CRDG.04</t>
  </si>
  <si>
    <t xml:space="preserve">The entity under assessment MUST demonstrate the equivalency of the applicable credential management controls, standards, and guidelines to those used by the assessor. </t>
  </si>
  <si>
    <t>CRDG.05</t>
  </si>
  <si>
    <t>VL-BASE-13</t>
  </si>
  <si>
    <t>The entity under assessment SHOULD monitor for indications of credential misuse or compromise.</t>
  </si>
  <si>
    <t>CRDG.06</t>
  </si>
  <si>
    <t>VL-BASE-14</t>
  </si>
  <si>
    <t>The entity under assessment MUST monitor for indications of credential misuse or compromise.</t>
  </si>
  <si>
    <t>CRDG.07</t>
  </si>
  <si>
    <t>VL-BASE-22</t>
  </si>
  <si>
    <t>C1,C2,C3</t>
  </si>
  <si>
    <t>The entity under assessment SHOULD notify the Holder of any changes to credential information (e.g., updating the expiry date).</t>
  </si>
  <si>
    <t>CRDG.08</t>
  </si>
  <si>
    <t>VL-BASE-1</t>
  </si>
  <si>
    <t xml:space="preserve">The entity under assessment SHOULD log and retain for a predefined period of time all credential events. </t>
  </si>
  <si>
    <t>CRDG.09</t>
  </si>
  <si>
    <t>VL-BASE-2</t>
  </si>
  <si>
    <t xml:space="preserve">The entity under assessment MUST log and retain for a predefined period of time all credential events. </t>
  </si>
  <si>
    <r>
      <rPr>
        <b/>
        <sz val="12"/>
        <color theme="1"/>
        <rFont val="Calibri"/>
      </rPr>
      <t>Precursor Process(es):</t>
    </r>
    <r>
      <rPr>
        <sz val="12"/>
        <color theme="1"/>
        <rFont val="Calibri"/>
      </rPr>
      <t xml:space="preserve">
    None</t>
    </r>
  </si>
  <si>
    <r>
      <rPr>
        <b/>
        <sz val="12"/>
        <color theme="1"/>
        <rFont val="Calibri"/>
      </rPr>
      <t>Related Process(es)</t>
    </r>
    <r>
      <rPr>
        <sz val="12"/>
        <color theme="1"/>
        <rFont val="Calibri"/>
      </rPr>
      <t>:
    Credential Domain General</t>
    </r>
  </si>
  <si>
    <t>CRIS.01</t>
  </si>
  <si>
    <t>The entity under assessment MUST ensure that the credential is referenceable to a relevant event or activity.</t>
  </si>
  <si>
    <t>CRIS.02</t>
  </si>
  <si>
    <t xml:space="preserve">The entity under assessment MUST ensure that the credential identifies the Issuer. </t>
  </si>
  <si>
    <t>CRIS.03</t>
  </si>
  <si>
    <t>The entity under assessment MUST ensure that the credential has a defined validity period.</t>
  </si>
  <si>
    <t>CRIS.04</t>
  </si>
  <si>
    <t>The entity under assessment SHOULD ensure that the credential is tamper-evident.</t>
  </si>
  <si>
    <t>CRIS.05</t>
  </si>
  <si>
    <t>The entity under assessment MUST ensure that the credential is tamper-evident.</t>
  </si>
  <si>
    <t>CRIS.06</t>
  </si>
  <si>
    <t>The entity under assessment MUST ensure that the credential is unique within a specified population.</t>
  </si>
  <si>
    <t>CRIS.07</t>
  </si>
  <si>
    <t>The entity under assessment MUST ensure that the credential is provided to the rightful Holder.</t>
  </si>
  <si>
    <r>
      <rPr>
        <b/>
        <sz val="12"/>
        <color theme="1"/>
        <rFont val="Calibri"/>
      </rPr>
      <t>Precursor Process(es):</t>
    </r>
    <r>
      <rPr>
        <sz val="12"/>
        <color theme="1"/>
        <rFont val="Calibri"/>
      </rPr>
      <t xml:space="preserve">
    Credential Issuance</t>
    </r>
  </si>
  <si>
    <r>
      <rPr>
        <b/>
        <sz val="12"/>
        <color theme="1"/>
        <rFont val="Calibri"/>
      </rPr>
      <t>Related Process(es)</t>
    </r>
    <r>
      <rPr>
        <sz val="12"/>
        <color theme="1"/>
        <rFont val="Calibri"/>
      </rPr>
      <t>:
    Credential Domain General
    Credential Verification</t>
    </r>
  </si>
  <si>
    <t>CRAB.01</t>
  </si>
  <si>
    <t>VL-CDIS-6</t>
  </si>
  <si>
    <t>The entity under assessment MUST ensure that at least one authenticator is bound to the credential.</t>
  </si>
  <si>
    <t>CRAB.02</t>
  </si>
  <si>
    <t>The entity under assessment MAY provide to the Holder the ability to update the authenticators bound to the credential. In this case, the Credential Validation and Credential Verfication processes MUST be performed first.</t>
  </si>
  <si>
    <t>CRAB.03</t>
  </si>
  <si>
    <t>VL-CRMA-6</t>
  </si>
  <si>
    <t>The entity under assessment MAY provide to authorized personnel the ability to update the authenticators bound to the credential.</t>
  </si>
  <si>
    <t>CRAB.04</t>
  </si>
  <si>
    <t>The entity under assessment SHOULD require the Holder to complete any administrator-initiated credential authenticator binding (e.g., the Holder must supply a new password when the administrator initiates a password reset).</t>
  </si>
  <si>
    <t>CRAB.05</t>
  </si>
  <si>
    <t>The entity under assessment MUST require the Holder to complete any administrator-initiated credential authenticator binding (e.g., the Holder must supply a new password when the administrator initiates a password reset).</t>
  </si>
  <si>
    <t>VL-CRVY-4</t>
  </si>
  <si>
    <r>
      <rPr>
        <b/>
        <sz val="12"/>
        <color theme="1"/>
        <rFont val="Calibri"/>
      </rPr>
      <t>Precursor Process(es):</t>
    </r>
    <r>
      <rPr>
        <sz val="12"/>
        <color theme="1"/>
        <rFont val="Calibri"/>
      </rPr>
      <t xml:space="preserve">
    Credential Issuance</t>
    </r>
  </si>
  <si>
    <r>
      <rPr>
        <b/>
        <sz val="12"/>
        <color theme="1"/>
        <rFont val="Calibri"/>
      </rPr>
      <t>Related Process(es)</t>
    </r>
    <r>
      <rPr>
        <sz val="12"/>
        <color theme="1"/>
        <rFont val="Calibri"/>
      </rPr>
      <t>:
    Credential Domain General</t>
    </r>
  </si>
  <si>
    <t>CRVA.01</t>
  </si>
  <si>
    <t>The entity under assessment MUST ensure, using acceptable methods, that the credential is not tampered with, corrupted, or modified. Examples of acceptable methods are cryptographic methods or examination by a trained examiner.</t>
  </si>
  <si>
    <t>CRVA.02</t>
  </si>
  <si>
    <t>The entity under assessment MUST be able to determine if the credential is suspended or revoked.</t>
  </si>
  <si>
    <r>
      <rPr>
        <b/>
        <sz val="12"/>
        <color theme="1"/>
        <rFont val="Calibri"/>
      </rPr>
      <t>Precursor Process(es):</t>
    </r>
    <r>
      <rPr>
        <sz val="12"/>
        <color theme="1"/>
        <rFont val="Calibri"/>
      </rPr>
      <t xml:space="preserve">
    Credential Authenticator Binding
    Credential Validation</t>
    </r>
  </si>
  <si>
    <r>
      <rPr>
        <b/>
        <sz val="12"/>
        <color theme="1"/>
        <rFont val="Calibri"/>
      </rPr>
      <t>Related Process(es)</t>
    </r>
    <r>
      <rPr>
        <sz val="12"/>
        <color theme="1"/>
        <rFont val="Calibri"/>
      </rPr>
      <t>:
    Credential Domain General</t>
    </r>
  </si>
  <si>
    <t>CRVE.01</t>
  </si>
  <si>
    <t>The entity under assessment MUST ensure that the Holder has demonstrated control over the credential by means of one or more authenticators.</t>
  </si>
  <si>
    <t>CRVE.02</t>
  </si>
  <si>
    <t>The entity under assessment MUST inform the Holder when the Holder has demostrated control over the credential by means of one or more authenticators.</t>
  </si>
  <si>
    <t>CRVE.03</t>
  </si>
  <si>
    <t>The entity under assessment MUST indicate an authentication failure when the credential is suspended or revoked, or when credential misuse or compromise is detected.</t>
  </si>
  <si>
    <r>
      <rPr>
        <b/>
        <sz val="12"/>
        <color theme="1"/>
        <rFont val="Calibri"/>
      </rPr>
      <t>Precursor Process(es):</t>
    </r>
    <r>
      <rPr>
        <sz val="12"/>
        <color theme="1"/>
        <rFont val="Calibri"/>
      </rPr>
      <t xml:space="preserve">
    Credential Issuance</t>
    </r>
  </si>
  <si>
    <r>
      <rPr>
        <b/>
        <sz val="12"/>
        <color theme="1"/>
        <rFont val="Calibri"/>
      </rPr>
      <t>Related Process(es)</t>
    </r>
    <r>
      <rPr>
        <sz val="12"/>
        <color theme="1"/>
        <rFont val="Calibri"/>
      </rPr>
      <t>:
    Credential Domain General</t>
    </r>
  </si>
  <si>
    <t>CRMA.01</t>
  </si>
  <si>
    <t>The entity under assessment MUST ensure that the credential attributes of the credential are updated in a timely manner.</t>
  </si>
  <si>
    <t>CRMA.02</t>
  </si>
  <si>
    <t>VL-CRMA-7</t>
  </si>
  <si>
    <t>The entity under assessment MAY provide to authorized personnel the ability to update the credential attributes of the credential.</t>
  </si>
  <si>
    <t>CRMA.03</t>
  </si>
  <si>
    <t>The entity under assessment MUST record the initiating party of the credential attribute modification, and the date of modification.</t>
  </si>
  <si>
    <r>
      <rPr>
        <b/>
        <sz val="12"/>
        <color theme="1"/>
        <rFont val="Calibri"/>
      </rPr>
      <t>Precursor Process(es):</t>
    </r>
    <r>
      <rPr>
        <sz val="12"/>
        <color theme="1"/>
        <rFont val="Calibri"/>
      </rPr>
      <t xml:space="preserve">
    Credential Issuance</t>
    </r>
  </si>
  <si>
    <r>
      <rPr>
        <b/>
        <sz val="12"/>
        <color theme="1"/>
        <rFont val="Calibri"/>
      </rPr>
      <t>Related Process(es)</t>
    </r>
    <r>
      <rPr>
        <sz val="12"/>
        <color theme="1"/>
        <rFont val="Calibri"/>
      </rPr>
      <t>:
    Credential Domain General
    Identity Verification</t>
    </r>
  </si>
  <si>
    <t>CRSU.01</t>
  </si>
  <si>
    <t>The entity under assessment MUST have the ability to suspend the credential (for example, due to the expiry date having been exceeded or the detection of suspicious activity).</t>
  </si>
  <si>
    <t>CRSU.02</t>
  </si>
  <si>
    <t>The entity under assessment MUST suspend the credential if the entity under assessment detects indications of compromised information or compromised automated processing components.</t>
  </si>
  <si>
    <t>CRSU.03</t>
  </si>
  <si>
    <t>VL-CRSP-1</t>
  </si>
  <si>
    <t>The entity under assessment MAY provide to the Holder of the credential the ability to request the suspension of the credential.</t>
  </si>
  <si>
    <t>CRSU.04</t>
  </si>
  <si>
    <t>The entity under assessment MUST perform Identity Verification of the Holder making the credential suspension request.</t>
  </si>
  <si>
    <t>CRSU.05</t>
  </si>
  <si>
    <t>The entity under assessment SHOULD undertake a reassessment of the credential, potentially leading to suspension, when evidence of a potential change to the identity attributes or credential attributes is made known from an acceptable information provider.</t>
  </si>
  <si>
    <t>CRSU.06</t>
  </si>
  <si>
    <t>The entity under assessment MUST undertake a reassessment of the credential, potentially leading to suspension, when evidence of a potential change to the identity attributes or credential attributes is made known from an acceptable information provider.</t>
  </si>
  <si>
    <t>CRSU.07</t>
  </si>
  <si>
    <t>The entity under assessment SHOULD record the following credential suspension information: the effective date of the credential suspension, the reason for the credential suspension, and the initiating party of the credential suspension.</t>
  </si>
  <si>
    <t>CRSU.08</t>
  </si>
  <si>
    <t>The entity under assessment SHOULD inform the Holder of the change in credential status.</t>
  </si>
  <si>
    <t>CRSU.09</t>
  </si>
  <si>
    <t>The entity under assessment MAY make available the credential suspension information to the Holder and any Verifier.</t>
  </si>
  <si>
    <t>CRSU.10</t>
  </si>
  <si>
    <t>The entity under assessment MUST ensure that the suspended credential undergoes a timely reassessment, based on the entity under assessment's formal policy and procedures, leading to either credential recovery or credential revocation.</t>
  </si>
  <si>
    <r>
      <rPr>
        <b/>
        <sz val="12"/>
        <color theme="1"/>
        <rFont val="Calibri"/>
      </rPr>
      <t>Precursor Process(es):</t>
    </r>
    <r>
      <rPr>
        <sz val="12"/>
        <color theme="1"/>
        <rFont val="Calibri"/>
      </rPr>
      <t xml:space="preserve">
    Credential Suspension</t>
    </r>
  </si>
  <si>
    <r>
      <rPr>
        <b/>
        <sz val="12"/>
        <color theme="1"/>
        <rFont val="Calibri"/>
      </rPr>
      <t>Related Process(es)</t>
    </r>
    <r>
      <rPr>
        <sz val="12"/>
        <color theme="1"/>
        <rFont val="Calibri"/>
      </rPr>
      <t>:
    Credential Domain General
    Identity Verification
    Credential Validation</t>
    </r>
  </si>
  <si>
    <t>CRRC.01</t>
  </si>
  <si>
    <t>VL-CRVY-5</t>
  </si>
  <si>
    <t>The entity under assessment MUST have the ability to recover the suspended credential.</t>
  </si>
  <si>
    <t>CRRC.02</t>
  </si>
  <si>
    <t>The entity under assessment MAY provide to the Holder of the credential the ability to request the recovery of the suspended credential.</t>
  </si>
  <si>
    <t>CRRC.03</t>
  </si>
  <si>
    <t>The entity under assessment MUST perform Identity Verification of the Holder making the credential recovery request.</t>
  </si>
  <si>
    <t>CRRC.04</t>
  </si>
  <si>
    <t>The entity under assessment MUST ensure that recovery of the credential can only occur after reassessment based on the current evidence and the execution of the requirements in Credential Validation.</t>
  </si>
  <si>
    <t>CRRC.05</t>
  </si>
  <si>
    <t>The entity under assessment MUST ensure that credential recovery only applies to those credentials that are in a suspended state (i.e., revoked credentials cannot be recovered, they must be reissued).</t>
  </si>
  <si>
    <t>CRRC.06</t>
  </si>
  <si>
    <t>The entity under assessment SHOULD record the following credential recovery information: the effective date of the credential recovery and the initiating party of the credential recovery.</t>
  </si>
  <si>
    <t>CRRC.07</t>
  </si>
  <si>
    <t>CRRC.08</t>
  </si>
  <si>
    <t>The entity under assessment MAY make available the credential recovery information to the Holder and any Verifier.</t>
  </si>
  <si>
    <r>
      <rPr>
        <b/>
        <sz val="12"/>
        <color theme="1"/>
        <rFont val="Calibri"/>
      </rPr>
      <t>Precursor Process(es):</t>
    </r>
    <r>
      <rPr>
        <sz val="12"/>
        <color theme="1"/>
        <rFont val="Calibri"/>
      </rPr>
      <t xml:space="preserve">
    Credential Issuance</t>
    </r>
  </si>
  <si>
    <r>
      <rPr>
        <b/>
        <sz val="12"/>
        <color theme="1"/>
        <rFont val="Calibri"/>
      </rPr>
      <t>Related Process(es)</t>
    </r>
    <r>
      <rPr>
        <sz val="12"/>
        <color theme="1"/>
        <rFont val="Calibri"/>
      </rPr>
      <t>:
    Credential Domain General
    Credential Suspension
    Identity Verification</t>
    </r>
  </si>
  <si>
    <t>CRRV.01</t>
  </si>
  <si>
    <t>The entity under assessment MUST have the ability to revoke the credential (for example, due to the expiry date having been exceeded or the detection of suspicious activity).</t>
  </si>
  <si>
    <t>CRRV.02</t>
  </si>
  <si>
    <t>The entity under assessment MAY immediately revoke the credential without prior suspension in cases where the entity under assessment determines that  the risk or evidence warrants revocation.</t>
  </si>
  <si>
    <t>CRRV.03</t>
  </si>
  <si>
    <t>VL-CRVX-2</t>
  </si>
  <si>
    <t>The entity under assessment MAY provide to the Holder of the credential the ability to request the revocation of the credential.</t>
  </si>
  <si>
    <t>CRRV.04</t>
  </si>
  <si>
    <t>The entity under assessment MUST perform Identity Verification of the Holder making the credential revocation request.</t>
  </si>
  <si>
    <t>CRRV.05</t>
  </si>
  <si>
    <t>The entity under assessment MUST ensure that credential revocation can only occur based on relevant policy, law, or regulation.</t>
  </si>
  <si>
    <t>CRRV.06</t>
  </si>
  <si>
    <t>The entity under assessment SHOULD record the following credential revocation information: the effective date of the credential revocation, the reason for the credential revocation, and the initiating party of the credential revocation.</t>
  </si>
  <si>
    <t>CRRV.07</t>
  </si>
  <si>
    <t>The entity under assessment MUST inform the Holder of the change in the credential status.</t>
  </si>
  <si>
    <t>CRRV.08</t>
  </si>
  <si>
    <t>The entity under assessment MAY make available the credential revocation information to the Holder and any Verifier.</t>
  </si>
  <si>
    <r>
      <rPr>
        <b/>
        <sz val="12"/>
        <color theme="1"/>
        <rFont val="Calibri"/>
      </rPr>
      <t>Precursor Process(es):</t>
    </r>
    <r>
      <rPr>
        <sz val="12"/>
        <color theme="1"/>
        <rFont val="Calibri"/>
      </rPr>
      <t xml:space="preserve">
    Enterprise-Wide Management</t>
    </r>
  </si>
  <si>
    <r>
      <rPr>
        <b/>
        <sz val="12"/>
        <color theme="1"/>
        <rFont val="Calibri"/>
      </rPr>
      <t>Related Process(es)</t>
    </r>
    <r>
      <rPr>
        <sz val="12"/>
        <color theme="1"/>
        <rFont val="Calibri"/>
      </rPr>
      <t>:
    None</t>
    </r>
  </si>
  <si>
    <t>CODG.01</t>
  </si>
  <si>
    <t>The entity under assessment MUST have a comprehensive Privacy Policy that:
   ● provides a full description of its personal information handling practices;
   ● is easily accessible, simple to read, and updated as required; and
   ● is made available to clients and disseminated to internal personnel.</t>
  </si>
  <si>
    <t>CODG.02</t>
  </si>
  <si>
    <t>The entity under assessment MUST periodically audit or review their personal information management practices (including its notice and consent management practices) to ensure that personal information is being handled in the way described by its Privacy Policy.</t>
  </si>
  <si>
    <t>CODG.03</t>
  </si>
  <si>
    <t>The entity under assessment MUST have a Privacy Management Program in place to ensure legal compliance including the implementation of privacy policies, practices, controls, and assessment tools.</t>
  </si>
  <si>
    <t>CODG.04</t>
  </si>
  <si>
    <t>As part of its Privacy Management Program, the entity under assessment MUST have processes to manage personal information breaches, which includes reporting, containment, remediation, and prevention steps.</t>
  </si>
  <si>
    <t>CODG.05</t>
  </si>
  <si>
    <t>The entity under assessment MUST have a Privacy Officer or similar position in place who is responsible for overseeing the Privacy Management Program and any internal audits or reviews of personal information handling practices (including those related to the provision of notice and the obtaining of consent).</t>
  </si>
  <si>
    <r>
      <rPr>
        <b/>
        <sz val="12"/>
        <color theme="1"/>
        <rFont val="Calibri"/>
      </rPr>
      <t>Precursor Process(es):</t>
    </r>
    <r>
      <rPr>
        <sz val="12"/>
        <color theme="1"/>
        <rFont val="Calibri"/>
      </rPr>
      <t xml:space="preserve">
    None</t>
    </r>
  </si>
  <si>
    <r>
      <rPr>
        <b/>
        <sz val="12"/>
        <color theme="1"/>
        <rFont val="Calibri"/>
      </rPr>
      <t>Related Process(es)</t>
    </r>
    <r>
      <rPr>
        <sz val="12"/>
        <color theme="1"/>
        <rFont val="Calibri"/>
      </rPr>
      <t>:
    Consent Domain General</t>
    </r>
  </si>
  <si>
    <t>CONF.01</t>
  </si>
  <si>
    <t>NC-NOTI-3</t>
  </si>
  <si>
    <t>The entity under assessment MUST determine what information is required to be included in the consent notice statement based on all applicable legal, policy, and contractual requirements. This could include, for example:
   ● the personal information about the Subject being requested;
   ● the purpose for which the personal information is being requested;
   ● the legal authority for collecting the personal information;
   ● if applicable, the period of time for which the personal information requested will be stored or used; and
   ● whether the request is for a one-time disclosure of the personal information or to allow ongoing disclosure for the same purpose (e.g., to allow the Subject to “broadcast” updates to their personal information, such as change of address).
The entity under assessment MUST ensure that the information to be included in the consent notice statement is precisely defined. This could include, for example, the specific personal information to be shared and any necessary metadata.</t>
  </si>
  <si>
    <t>CONF.02</t>
  </si>
  <si>
    <t>NC-NOTI-5</t>
  </si>
  <si>
    <t>The entity under assessment SHOULD provide the consent notice statement in writing.</t>
  </si>
  <si>
    <t>CONF.03</t>
  </si>
  <si>
    <t>The entity under assessment MUST ensure that the consent notice statement is formulated in a manner that enables the Subject to reasonably understand how their personal information will be collected, used, and/or disclosed. This includes providing the consent notice statement in a manner that is intelligible (using clear and plain language), concise, easily visible, and easily accessible.
When it is not practical for the consent notice statement to include all the details pertaining to the request (e.g., the full terms and conditions, detailed metadata), the entity under assessment SHOULD provide the means to allow the Subject to review those details elsewhere. This MUST not be used as a means to make the consent notice statement less visible, transparent, or accessible.</t>
  </si>
  <si>
    <t>CONF.04</t>
  </si>
  <si>
    <t>NC-NOTI-6</t>
  </si>
  <si>
    <t>If the consent notice statement includes requests for a consent decison from multiple entities, then the entity under assessment MUST ensure that the consent notice statement is formulated such that the consent notice statement can be split up into the parts pertaining to each entity so that each entity only receives the evidence of the consent decision relevant to them.</t>
  </si>
  <si>
    <t>CONF.05</t>
  </si>
  <si>
    <t>NC-NOTI-4</t>
  </si>
  <si>
    <t>The entity under assessment MUST ensure that a new consent notice statement is provided to a Subject when the entity under assessment decides to use or disclose personal information that it has already collected from the Subject for a new purpose (i.e., a purpose that is not consistent with the purpose(s) provided in the original consent notice statement).
The entity under assessment MUST ensure that the new consent notice statement:
   ● identifies the new purpose(s) and the specific personal information that will be used or disclosed for the new purpose(s);
   ● includes other applicable information that may be required; and,
   ● requests the Subject’s consent to use or disclose the personal information for the new purpose(s).</t>
  </si>
  <si>
    <r>
      <rPr>
        <b/>
        <sz val="12"/>
        <color theme="1"/>
        <rFont val="Calibri"/>
      </rPr>
      <t>Precursor Process(es):</t>
    </r>
    <r>
      <rPr>
        <sz val="12"/>
        <color theme="1"/>
        <rFont val="Calibri"/>
      </rPr>
      <t xml:space="preserve">
    Consent Notice Formulation</t>
    </r>
  </si>
  <si>
    <r>
      <rPr>
        <b/>
        <sz val="12"/>
        <color theme="1"/>
        <rFont val="Calibri"/>
      </rPr>
      <t>Related Process(es)</t>
    </r>
    <r>
      <rPr>
        <sz val="12"/>
        <color theme="1"/>
        <rFont val="Calibri"/>
      </rPr>
      <t>:
    Consent Domain General
    Identity Verification</t>
    </r>
  </si>
  <si>
    <t>CONP.01</t>
  </si>
  <si>
    <t>The entity under assessment MUST present the consent notice statement to the person providing the consent in a manner that is clear and user friendly.</t>
  </si>
  <si>
    <t>CONP.02</t>
  </si>
  <si>
    <t>NC-CONS-1</t>
  </si>
  <si>
    <t>If the consent notice statement discloses personal information then, before presenting the consent notice statement, the entity under assessment MUST verify the identity of the person providing the consent, to confirm that the person providing the consent is the Subject of the personal information, by executing the requirements in Identity Verification.</t>
  </si>
  <si>
    <r>
      <rPr>
        <b/>
        <sz val="12"/>
        <color theme="1"/>
        <rFont val="Calibri"/>
      </rPr>
      <t>Precursor Process(es):</t>
    </r>
    <r>
      <rPr>
        <sz val="12"/>
        <color theme="1"/>
        <rFont val="Calibri"/>
      </rPr>
      <t xml:space="preserve">
    Consent Notice Presentation</t>
    </r>
  </si>
  <si>
    <r>
      <rPr>
        <b/>
        <sz val="12"/>
        <color theme="1"/>
        <rFont val="Calibri"/>
      </rPr>
      <t>Related Process(es)</t>
    </r>
    <r>
      <rPr>
        <sz val="12"/>
        <color theme="1"/>
        <rFont val="Calibri"/>
      </rPr>
      <t>:
    Consent Domain General
    Identity Verification</t>
    </r>
  </si>
  <si>
    <t>CORQ.01</t>
  </si>
  <si>
    <t>NC-CONS-2</t>
  </si>
  <si>
    <t>The entity under assessment MUST ensure the person providing the consent is the Subject of the personal information based on the requirements in Identity Verification.</t>
  </si>
  <si>
    <t>CORQ.02</t>
  </si>
  <si>
    <t>NC-CONS-3</t>
  </si>
  <si>
    <t>The entity under assessment MUST ensure that the level of identity verification is sufficient for the sensitivity of personal data to be provided.</t>
  </si>
  <si>
    <t>CORQ.03</t>
  </si>
  <si>
    <t>NC-CONS-8</t>
  </si>
  <si>
    <t>Before requesting consent from a Subject, the entity under assessment MUST determine whether the Subject can withdraw their consent at a later date or whether legal or contractual restrictions prevent or limit the withdrawal of consent.
Where a Subject has the right to withdraw their consent at a later date, the entity under assessment MUST:
   ● inform the Subject of this right (subject to reasonable notice and applicable conditions or restrictions) at the time the consent is requested;
   ● inform the Subject of how to exercise this right; and
   ● ensure that the process for withdrawing consent is as easy for the Subject as the process for providing consent.</t>
  </si>
  <si>
    <t>CORQ.04</t>
  </si>
  <si>
    <t>NC-CONS-6</t>
  </si>
  <si>
    <t>If the Subject’s consent is requested as part of a consent notice statement which also concerns other matters, then the entity under assessment MUST present the request for consent in a manner that:
   ● is clearly distinguishable from the other matters;
   ● is in an intelligible and easily accessible form; and
   ● uses clear and plain language.</t>
  </si>
  <si>
    <t>CORQ.05</t>
  </si>
  <si>
    <t>NC-CON-4</t>
  </si>
  <si>
    <t>The entity under assessment MUST ensure that the action required to be taken by the Subject to provide consent is clear and straightforward.
If the Subject is offered a choice within the requested consent (e.g., to share a subset of the requested personal information), then the entity under assessment MUST ensure that the action required to make the choice is clear and straightforward.</t>
  </si>
  <si>
    <t>CORQ.06</t>
  </si>
  <si>
    <t>NC-CONS-5</t>
  </si>
  <si>
    <t>The entity under assessment MUST ensure that the consent is specific, informed, and unambiguous.</t>
  </si>
  <si>
    <t>CORQ.07</t>
  </si>
  <si>
    <t>NC-CONS-7</t>
  </si>
  <si>
    <t>The entity under assessment MUST have processes in place that enable it to easily demonstrate that a Subject has consented to the collection, use, and/or disclosure of their personal information.</t>
  </si>
  <si>
    <r>
      <rPr>
        <b/>
        <sz val="12"/>
        <color theme="1"/>
        <rFont val="Calibri"/>
      </rPr>
      <t>Precursor Process(es):</t>
    </r>
    <r>
      <rPr>
        <sz val="12"/>
        <color theme="1"/>
        <rFont val="Calibri"/>
      </rPr>
      <t xml:space="preserve">
    Consent Request</t>
    </r>
  </si>
  <si>
    <r>
      <rPr>
        <b/>
        <sz val="12"/>
        <color theme="1"/>
        <rFont val="Calibri"/>
      </rPr>
      <t>Related Process(es)</t>
    </r>
    <r>
      <rPr>
        <sz val="12"/>
        <color theme="1"/>
        <rFont val="Calibri"/>
      </rPr>
      <t>:
    Consent Domain General</t>
    </r>
  </si>
  <si>
    <t>CORG.01</t>
  </si>
  <si>
    <t>The entity under assessment MUST collect and store the following evidence of the consent decision:
   ● Sufficient information to identify the person who has given the consent; 
   ● The date, time, or other contextual information about when and how the consent decision was made;
   ● The version of the consent notice statement presented and the personal information requested;
   ● The consent decision which MUST be one of accept or decline, for each consent choice presented; and
   ● If applicable, the expiration date/time of the consent decision.</t>
  </si>
  <si>
    <t>CORG.02</t>
  </si>
  <si>
    <t>The entity under assessment MUST store the evidence of the consent decision uniquely (i.e., store the evidence of the consent decision for each consent given) and immutably, such that any update (including any change to the consent notice statement presented to the Subject) will result in a new record and therefore past records can be recovered. The entity under assessment MUST ensure that the storage of evidence of consent decisions complies with applicable legislation (e.g., in certain cases, data must be stored in Canada).</t>
  </si>
  <si>
    <t>CORG.03</t>
  </si>
  <si>
    <t>As per Canadian laws related to official language requirements, the entity under assessment MUST store each language variation of the consent notice statement.</t>
  </si>
  <si>
    <t>CORG.04</t>
  </si>
  <si>
    <t>The entity under assessment MUST employ processes and procedures to prevent the loss of notice and consent decision records and to limit the impact of any data security violations, and in accordance with relevant law.</t>
  </si>
  <si>
    <t>CORG.05</t>
  </si>
  <si>
    <t>The entity under assessment MUST follow privacy-preserving practices when storing records of consent decisions. In this context, privacy-preserving practices refer to methods, approaches, or procedures designed to maintain the privacy of consent decision records.</t>
  </si>
  <si>
    <t>CORG.06</t>
  </si>
  <si>
    <t>If the entity under assessment provides the evidence of the consent decision to another requesting entity: 
   ● The entity under assessment SHOULD inform the Subject of the identity of the other entity receiving the evidence of the consent decision; 
   ● If the consent notice statement includes requests for a consent decison from multiple entities, the entity under assessment MUST split up the consent notice statement so that each entity only receives the evidence of the consent decision relevant to them.</t>
  </si>
  <si>
    <r>
      <rPr>
        <b/>
        <sz val="12"/>
        <color theme="1"/>
        <rFont val="Calibri"/>
      </rPr>
      <t>Precursor Process(es):</t>
    </r>
    <r>
      <rPr>
        <sz val="12"/>
        <color theme="1"/>
        <rFont val="Calibri"/>
      </rPr>
      <t xml:space="preserve">
    Consent Registration</t>
    </r>
  </si>
  <si>
    <r>
      <rPr>
        <b/>
        <sz val="12"/>
        <color theme="1"/>
        <rFont val="Calibri"/>
      </rPr>
      <t>Related Process(es)</t>
    </r>
    <r>
      <rPr>
        <sz val="12"/>
        <color theme="1"/>
        <rFont val="Calibri"/>
      </rPr>
      <t>:
    Consent Domain General</t>
    </r>
  </si>
  <si>
    <t>CORE.01</t>
  </si>
  <si>
    <t>The entity under assessment SHOULD provide Subjects with the ability to review and manage all consent decisions made. The entity under assessment SHOULD ensure that these features are be easy to use and provide an efficient and optimal means for Subjects to manage consent decisions. This could include, for example:
    ● the ability to review the consent decisions provided to a particular entity; and
    ● search facilities so that consent decisions can be easily found.</t>
  </si>
  <si>
    <r>
      <rPr>
        <b/>
        <sz val="12"/>
        <color theme="1"/>
        <rFont val="Calibri"/>
      </rPr>
      <t>Precursor Process(es):</t>
    </r>
    <r>
      <rPr>
        <sz val="12"/>
        <color theme="1"/>
        <rFont val="Calibri"/>
      </rPr>
      <t xml:space="preserve">
    Consent Registration</t>
    </r>
  </si>
  <si>
    <r>
      <rPr>
        <b/>
        <sz val="12"/>
        <color theme="1"/>
        <rFont val="Calibri"/>
      </rPr>
      <t>Related Process(es)</t>
    </r>
    <r>
      <rPr>
        <sz val="12"/>
        <color theme="1"/>
        <rFont val="Calibri"/>
      </rPr>
      <t>:
    Consent Domain General</t>
    </r>
  </si>
  <si>
    <t>CORN.01</t>
  </si>
  <si>
    <t>In order to extend the validity period of a “yes” consent decision, the entity under assessment MUST execute the requirements in Consent Notice Formulation, Consent Notice Presentation, Consent Request, and Consent Registration. The entity under assessment MUST store the resulting updated consent decision.</t>
  </si>
  <si>
    <t>CORN.02</t>
  </si>
  <si>
    <r>
      <rPr>
        <sz val="12"/>
        <color rgb="FF000000"/>
        <rFont val="Calibri"/>
      </rPr>
      <t xml:space="preserve">The entity under assessment MUST record the following consent renewal information: the effective date of renewal and the </t>
    </r>
    <r>
      <rPr>
        <sz val="12"/>
        <color rgb="FF000000"/>
        <rFont val="Calibri"/>
      </rPr>
      <t>initiating party</t>
    </r>
    <r>
      <rPr>
        <sz val="12"/>
        <color rgb="FF000000"/>
        <rFont val="Calibri"/>
      </rPr>
      <t xml:space="preserve"> for the renewal.</t>
    </r>
  </si>
  <si>
    <t>CORN.03</t>
  </si>
  <si>
    <t>The entity under assessment MUST make available consent renewal information to the Subject and any Verifier.</t>
  </si>
  <si>
    <r>
      <rPr>
        <b/>
        <sz val="12"/>
        <color theme="1"/>
        <rFont val="Calibri"/>
      </rPr>
      <t>Precursor Process(es):</t>
    </r>
    <r>
      <rPr>
        <sz val="12"/>
        <color theme="1"/>
        <rFont val="Calibri"/>
      </rPr>
      <t xml:space="preserve">
    Consent Registration</t>
    </r>
  </si>
  <si>
    <r>
      <rPr>
        <b/>
        <sz val="12"/>
        <color theme="1"/>
        <rFont val="Calibri"/>
      </rPr>
      <t>Related Process(es)</t>
    </r>
    <r>
      <rPr>
        <sz val="12"/>
        <color theme="1"/>
        <rFont val="Calibri"/>
      </rPr>
      <t>:
    Consent Domain General</t>
    </r>
  </si>
  <si>
    <t>COEX.01</t>
  </si>
  <si>
    <t xml:space="preserve">The entity under assessment MUST ensure that a consent decision expires when the expiration date of the consent decision has passed. </t>
  </si>
  <si>
    <t>COEX.02</t>
  </si>
  <si>
    <t>Unless the collection, use, or disclosure is permitted without consent, the entity under assessment MUST stop collecting, using, or disclosing the personal information specified in the consent decision and MUST inform any entity to whom the the evidence of the consent decision was sent of the expired consent decision.</t>
  </si>
  <si>
    <t>COEX.03</t>
  </si>
  <si>
    <r>
      <rPr>
        <sz val="12"/>
        <color rgb="FF000000"/>
        <rFont val="Calibri"/>
      </rPr>
      <t xml:space="preserve">The entity under assessment MUST record the following consent expiry information: the effective date of expiry and the </t>
    </r>
    <r>
      <rPr>
        <sz val="12"/>
        <color rgb="FF000000"/>
        <rFont val="Calibri"/>
      </rPr>
      <t>initiating party</t>
    </r>
    <r>
      <rPr>
        <sz val="12"/>
        <color rgb="FF000000"/>
        <rFont val="Calibri"/>
      </rPr>
      <t xml:space="preserve"> for the expiry.</t>
    </r>
  </si>
  <si>
    <t>COEX.04</t>
  </si>
  <si>
    <t>The entity under assessment MAY make available the consent expiry information to the Subject and any Verifier.</t>
  </si>
  <si>
    <r>
      <rPr>
        <b/>
        <sz val="12"/>
        <color theme="1"/>
        <rFont val="Calibri"/>
      </rPr>
      <t>Precursor Process(es):</t>
    </r>
    <r>
      <rPr>
        <sz val="12"/>
        <color theme="1"/>
        <rFont val="Calibri"/>
      </rPr>
      <t xml:space="preserve">
    Consent Registration</t>
    </r>
  </si>
  <si>
    <r>
      <rPr>
        <b/>
        <sz val="12"/>
        <color theme="1"/>
        <rFont val="Calibri"/>
      </rPr>
      <t>Related Process(es)</t>
    </r>
    <r>
      <rPr>
        <sz val="12"/>
        <color theme="1"/>
        <rFont val="Calibri"/>
      </rPr>
      <t>:
    Consent Domain General</t>
    </r>
  </si>
  <si>
    <t>CORV.01</t>
  </si>
  <si>
    <t>The entity under assessment MUST revoke a consent decision when either:
    ● the Subject withdraws the consent; or
    ● the entity under assessment determines that the consent was not legitimate or lawful, for example, if a fraudulent activity, data breach, or unauthorised access is determined.</t>
  </si>
  <si>
    <t>CORV.02</t>
  </si>
  <si>
    <t>If a Subject notifies the entity under assessment that they wish to withdraw the consent given and there are no legal or contractual restrictions preventing the Subject from withdrawing consent, then the entity under assessment:
    ● MUST inform the Subject of the implications of such withdrawal; 
    ● MUST NOT prohibit the Subject from withdrawing consent; and
    ● MUST ensure that the action required to withdraw the consent is clear, explicit, and straightforward.</t>
  </si>
  <si>
    <t>CORV.03</t>
  </si>
  <si>
    <r>
      <rPr>
        <sz val="12"/>
        <color rgb="FF000000"/>
        <rFont val="Calibri"/>
      </rPr>
      <t xml:space="preserve">If it is determined that the consent was not legitimate or lawful, then the entity under assessment MUST revoke the consent decision.
The entity under assessment MUST inform the Subject of the revoked consent decision (if appropriate). </t>
    </r>
    <r>
      <rPr>
        <b/>
        <sz val="12"/>
        <color rgb="FF000000"/>
        <rFont val="Calibri"/>
      </rPr>
      <t>Note</t>
    </r>
    <r>
      <rPr>
        <sz val="12"/>
        <color rgb="FF000000"/>
        <rFont val="Calibri"/>
      </rPr>
      <t>: In the case of identity theft where the Subject is compromised it may not be appropriate to inform the Subject of the revoked consent decision. In the interest of protecting identity information from abuse and privacy breaches, revoking consent in such circumstances MUST be done with great care. The entity under assessment MUST ensure that it has processes in place to prevent erroneous or malicious consent revocation.</t>
    </r>
  </si>
  <si>
    <t>CORV.04</t>
  </si>
  <si>
    <t>NC-MANA-6</t>
  </si>
  <si>
    <t>Unless the collection, use, or disclosure is permitted without consent, the entity under assessment MUST stop collecting, using, or disclosing the personal information specified in the consent decision and MUST inform any entity to whom the the evidence of the consent decision was sent of the revoked consent decision.</t>
  </si>
  <si>
    <t>CORV.05</t>
  </si>
  <si>
    <r>
      <rPr>
        <sz val="12"/>
        <color rgb="FF000000"/>
        <rFont val="Calibri"/>
      </rPr>
      <t xml:space="preserve">The entity under assessment MUST record the following consent revocation information: the effective date of revocation, the reason for revocation, and the </t>
    </r>
    <r>
      <rPr>
        <sz val="12"/>
        <color rgb="FF000000"/>
        <rFont val="Calibri"/>
      </rPr>
      <t>initiating party</t>
    </r>
    <r>
      <rPr>
        <sz val="12"/>
        <color rgb="FF000000"/>
        <rFont val="Calibri"/>
      </rPr>
      <t xml:space="preserve"> for the revocation.</t>
    </r>
  </si>
  <si>
    <t>CORV.06</t>
  </si>
  <si>
    <t>The entity under assessment MUST make available consent revocation information to the Subject and any Verifier.</t>
  </si>
  <si>
    <r>
      <rPr>
        <b/>
        <sz val="12"/>
        <color theme="1"/>
        <rFont val="Calibri"/>
      </rPr>
      <t>Precursor Process(es):</t>
    </r>
    <r>
      <rPr>
        <sz val="12"/>
        <color theme="1"/>
        <rFont val="Calibri"/>
      </rPr>
      <t xml:space="preserve">
    Enterprise-Wide Management</t>
    </r>
  </si>
  <si>
    <r>
      <rPr>
        <b/>
        <sz val="12"/>
        <color theme="1"/>
        <rFont val="Calibri"/>
      </rPr>
      <t>Related Process(es)</t>
    </r>
    <r>
      <rPr>
        <sz val="12"/>
        <color theme="1"/>
        <rFont val="Calibri"/>
      </rPr>
      <t>:
    None</t>
    </r>
  </si>
  <si>
    <t>SIDG.01</t>
  </si>
  <si>
    <t>No conformance criteria exist.</t>
  </si>
  <si>
    <r>
      <rPr>
        <b/>
        <sz val="12"/>
        <color theme="1"/>
        <rFont val="Calibri"/>
      </rPr>
      <t>Precursor Process(es):</t>
    </r>
    <r>
      <rPr>
        <sz val="12"/>
        <color theme="1"/>
        <rFont val="Calibri"/>
      </rPr>
      <t xml:space="preserve">
    None</t>
    </r>
  </si>
  <si>
    <r>
      <rPr>
        <b/>
        <sz val="12"/>
        <color theme="1"/>
        <rFont val="Calibri"/>
      </rPr>
      <t>Related Process(es)</t>
    </r>
    <r>
      <rPr>
        <sz val="12"/>
        <color theme="1"/>
        <rFont val="Calibri"/>
      </rPr>
      <t>:
    Signature Domain General</t>
    </r>
  </si>
  <si>
    <t>SICR.01</t>
  </si>
  <si>
    <t>The entity under assessment MUST ensure that the entity signing the data can be associated with the electronic data being signed.</t>
  </si>
  <si>
    <t>SICR.02</t>
  </si>
  <si>
    <t>The entity under assessment MUST ensure that it is clear that the entity intended to sign the electronic record.</t>
  </si>
  <si>
    <t>SICR.03</t>
  </si>
  <si>
    <t>The entity under assessment MUST ensure that the reason or purpose for signing the electronic data is conveyed in some way (this may be evident from the content of the electronic data being signed).</t>
  </si>
  <si>
    <t>SICR.04</t>
  </si>
  <si>
    <t>The entity under assessment MUST ensure that the data integrity of the signed transaction is maintained over time including the original electronic data being signed, the electronic signature itself, and any supporting information that may be necessary.</t>
  </si>
  <si>
    <t>SICR.05</t>
  </si>
  <si>
    <t>The entity under assessment MUST ensure that the electronic data has been signed by the entity who is identified in, or can be identified through, a digital signature certificate.</t>
  </si>
  <si>
    <t>SICR.06</t>
  </si>
  <si>
    <t>The entity under assessment MUST ensure that specific asymmetric algorithms are used.</t>
  </si>
  <si>
    <t>SICR.07</t>
  </si>
  <si>
    <t>The entity under assessment MUST ensure that the issuing certification authority (CA) is recognized by the Treasury Board of Canada Secretariat.</t>
  </si>
  <si>
    <t>SICR.08</t>
  </si>
  <si>
    <t>The entity under assessment MUST verify that the issuing certification authority (CA) has the capacity to issue digital signature certificates in a secure and reliable manner.</t>
  </si>
  <si>
    <r>
      <rPr>
        <b/>
        <sz val="12"/>
        <color theme="1"/>
        <rFont val="Calibri"/>
      </rPr>
      <t>Precursor Process(es):</t>
    </r>
    <r>
      <rPr>
        <sz val="12"/>
        <color theme="1"/>
        <rFont val="Calibri"/>
      </rPr>
      <t xml:space="preserve">
    Signature Creation</t>
    </r>
  </si>
  <si>
    <r>
      <rPr>
        <b/>
        <sz val="12"/>
        <color theme="1"/>
        <rFont val="Calibri"/>
      </rPr>
      <t>Related Process(es)</t>
    </r>
    <r>
      <rPr>
        <sz val="12"/>
        <color theme="1"/>
        <rFont val="Calibri"/>
      </rPr>
      <t>:
    Signature Domain General</t>
    </r>
  </si>
  <si>
    <t>SICH.01</t>
  </si>
  <si>
    <t>SICH.02</t>
  </si>
  <si>
    <t>Pan-Canadian Identity Assurance Levels (Persons)</t>
  </si>
  <si>
    <t>Qualifier</t>
  </si>
  <si>
    <t>Little confidence required that a person is who they claim to be.</t>
  </si>
  <si>
    <t>Some confidence required that a person is who they claim to be.</t>
  </si>
  <si>
    <t>High confidence required that a person is who they claim to be.</t>
  </si>
  <si>
    <t>IP4</t>
  </si>
  <si>
    <t>Very high confidence required that a person is who they claim to be.</t>
  </si>
  <si>
    <t>Pan-Canadian Identity Assurance Levels (Organizations)</t>
  </si>
  <si>
    <t>Little confidence required that the organization identity information is correct.</t>
  </si>
  <si>
    <t>IO2</t>
  </si>
  <si>
    <t>Some confidence required that the organization identity information is correct.</t>
  </si>
  <si>
    <t xml:space="preserve">IO3 </t>
  </si>
  <si>
    <t>High confidence required that the organization identity information is correct.</t>
  </si>
  <si>
    <t>IO4</t>
  </si>
  <si>
    <t>Very high confidence required that the organization identity information is correct.</t>
  </si>
  <si>
    <t xml:space="preserve">Pan-Canadian Relationship Assurance Levels </t>
  </si>
  <si>
    <t>Little confidence required that the person(s) is/are who they claim to be, that the organization(s) identity information is correct, and that there is evidence of the relationship.</t>
  </si>
  <si>
    <t>Some confidence required that the person(s) is/are who they claim to be, that the organization(s) identity information is correct, and that there is evidence of the relationship.</t>
  </si>
  <si>
    <t>High confidence required that the person(s) is/are who they claim to be, that the organization(s) identity information is correct, and that there is evidence of the relationship.</t>
  </si>
  <si>
    <t>R4</t>
  </si>
  <si>
    <t>Very high confidence required that the person(s) is/are who they claim to be, that the organization(s) identity information is correct, and that there is evidence of the relationship.</t>
  </si>
  <si>
    <t xml:space="preserve">Pan-Canadian Credential Assurance Levels </t>
  </si>
  <si>
    <t>Little confidence required that a Holder has control over an issued credential and that the issued credential is valid.</t>
  </si>
  <si>
    <t>C2</t>
  </si>
  <si>
    <t>Some confidence required that a Holder has control over an issued credential and that the issued credential is valid.</t>
  </si>
  <si>
    <t>High confidence required that a Holder has control over an issued credential and that the issued credential is valid.</t>
  </si>
  <si>
    <t>C4</t>
  </si>
  <si>
    <t>Very high confidence required that a Holder has control over an issued credential and that the issued credential is valid.</t>
  </si>
  <si>
    <t xml:space="preserve">Other Qualifiers </t>
  </si>
  <si>
    <t>Foundational Identity Domain (Person)</t>
  </si>
  <si>
    <t>Foundational Identity Domain (Organization)</t>
  </si>
  <si>
    <t>General</t>
  </si>
  <si>
    <t>PIPEDA Secure Electronic Signature Regulation</t>
  </si>
  <si>
    <t>Issue/Concern/Comment</t>
  </si>
  <si>
    <t>Disposition</t>
  </si>
  <si>
    <t>Status</t>
  </si>
  <si>
    <t>ISSU.01</t>
  </si>
  <si>
    <t>Open</t>
  </si>
  <si>
    <t>ISSU.02</t>
  </si>
  <si>
    <t>Closed</t>
  </si>
  <si>
    <t>Reference</t>
  </si>
  <si>
    <t>Requirements</t>
  </si>
  <si>
    <t>[DIDM] 4.1.2</t>
  </si>
  <si>
    <t>Ensuring that there is a need and the lawful authority for identification to support program administration, government-wide service delivery and, as required, to facilitate law enforcement, national security and defence-related activities;</t>
  </si>
  <si>
    <t>[DIDM] 4.1.3</t>
  </si>
  <si>
    <t>Documenting identity management risks, program impacts, required levels of assurance, and risk mitigation options;</t>
  </si>
  <si>
    <t>[DIDM] 4.1.5</t>
  </si>
  <si>
    <t>Evaluating identity and credential risks by assessing potential impacts to a program, activity, service or transaction;</t>
  </si>
  <si>
    <t>[DIDM] 4.1.6</t>
  </si>
  <si>
    <t>Applying the required identity and credential assurance levels and related controls for achieving assurance level requirements, in accordance with Appendix A: Standard on Identity and Credential Assurance;</t>
  </si>
  <si>
    <t>[DIDM] 4.1.4</t>
  </si>
  <si>
    <t>Selecting sufficient and appropriate identity attributes to distinguish a unique identity to meet program needs, in a manner that balances risk and flexibility and allows other methods of identification, where appropriate;</t>
  </si>
  <si>
    <t>[DIDM] 4.1.7.1</t>
  </si>
  <si>
    <t>Identity and program-specific information: Selecting sufficient and appropriate attributes to uniquely identify individuals and personal information required to administer a program or deliver a service;</t>
  </si>
  <si>
    <t>[SICA] Table 1</t>
  </si>
  <si>
    <t>Uniqueness: Define identity information,Define context</t>
  </si>
  <si>
    <t>Level 1</t>
  </si>
  <si>
    <t>No restriction on what is provided as evidence</t>
  </si>
  <si>
    <t>Level 2</t>
  </si>
  <si>
    <t>One instance of evidence of identity</t>
  </si>
  <si>
    <t>Level 3</t>
  </si>
  <si>
    <t>Two instances of evidence of identity (at least one must be foundational evidence of identity)</t>
  </si>
  <si>
    <t>Level 4</t>
  </si>
  <si>
    <t>Three instances of evidence of identity (at least one must be foundational evidence of identity)</t>
  </si>
  <si>
    <t>Acceptance of self-assertion of identity information by an individual</t>
  </si>
  <si>
    <t>Identity information acceptably matches assertion by an individual and evidence of identity, and
Confirmation that evidence of identity originates from an appropriate authority</t>
  </si>
  <si>
    <t>Level 3, Level 4</t>
  </si>
  <si>
    <t>Identity information acceptably matches assertion by an individual and all instances of evidence of identity, and
Confirmation of the foundational evidence of identity, using an authoritative source, and
Confirmation that supporting evidence of identity originates from an appropriate authority, using an authoritative source
Whenever any of the above cannot be applied:
inspection by trained examiner</t>
  </si>
  <si>
    <t>No requirement</t>
  </si>
  <si>
    <t>At least one of the following:
knowledge-based confirmation
biological or behavioural characteristic confirmation
trusted referee confirmation
physical possession confirmation</t>
  </si>
  <si>
    <t>At least three of the following:
knowledge-based confirmation
biological or behavioural characteristic confirmation
trusted referee confirmation
physical possession confirmation</t>
  </si>
  <si>
    <t>One instance of evidence of identity (FOUNDATIONAL OR SUPPORTING)</t>
  </si>
  <si>
    <t>Two instances of evidence of identity (one must be FOUNDATIONAL evidence of identity)</t>
  </si>
  <si>
    <t>Three instances of evidence of identity (one must be FOUNDATIONAL evidence of identity)</t>
  </si>
  <si>
    <t>[DIDM] 4.1.7.3</t>
  </si>
  <si>
    <t>Identity registration: Associating identity and personal information with a credential issued to an individual; and</t>
  </si>
  <si>
    <t>[DIDM] 4.1.7.4</t>
  </si>
  <si>
    <t>Notice and consent: Ensuring that notices are clear, appropriate for the purpose, and accessible in order to obtain meaningful consent for the collection, use and disclosure of personal information;</t>
  </si>
  <si>
    <t>[FT] Table 1</t>
  </si>
  <si>
    <t>Photo ID: Recordkeeping obligations: Client identification information
Type of document
Document number
Issuing jurisdiction and country
Expiry date
Date of verification</t>
  </si>
  <si>
    <t>Credit File: Recordkeeping obligations: Client identification information
Source of credit file
Reference number
Date of verification</t>
  </si>
  <si>
    <t>Dual Process: Recordkeeping obligations: Client identification information
The name of the two different sources used to identify your client
The type of information
Account or reference number
Date of verification</t>
  </si>
  <si>
    <t>Government-issued photo identification method: Information to be recorded when using the photo identification method.
The individual’s name;
The type of card or document used (for example, driver’s license, B.C. Services Card);
The unique identifier number of the document or card;
The issuing jurisdiction and country of the document;
The expiry date of the document or card, if available (if the information appears on the document or card, you must record it);
The date on which you verified the information.</t>
  </si>
  <si>
    <t>Photo ID: Identification details that must match: Name and photograph</t>
  </si>
  <si>
    <t>Credit File: Identification details that must match: Name, address and date of birth</t>
  </si>
  <si>
    <t>Dual Process: Identification details that must match: Name, address and date of birth</t>
  </si>
  <si>
    <t>A reliable source is an originator or issuer of information that you trust to verify the identity of the client. When you are relying on a source to verify an individual’s name and address or an individual’s  name and date of birth, the source must be reliable. To be considered reliable, the source should be well known and considered reputable, and be one that you trust to verify the identity of the individual.</t>
  </si>
  <si>
    <t>Photo ID: Documents to review: Photo identification issued by government</t>
  </si>
  <si>
    <t>Credit File: Canadian credit file in existence for at least three years</t>
  </si>
  <si>
    <t>Dual Process: Two original, valid and current  documents or information from independent and reliable sources</t>
  </si>
  <si>
    <t>Photo ID: Photo identification issued by government Name and Photograph</t>
  </si>
  <si>
    <t>Credit file:Canadian credit file in existence for at least three years</t>
  </si>
  <si>
    <t>Government-issued photo identification method: You can rely on valid, current and original photo identification issued by a federal, provincial or territorial government to identify an individual. You may accept a foreign issued photo identification document if it is equivalent to a Canadian issued photo identification document listed in this guideline. Photo identification documents issued by any municipal government, Canadian or foreign, are not acceptable.
You must view the original document while in the presence of the individual in order to compare them with their photo. The photo identification document must:
indicate the individual’s name;
have a photo of the individual;
have a unique identifier number.
It is not acceptable to view photo identification online, through a video conference or through any virtual type of application; nor can you accept a copy or a digitally scanned image of the photo identification.</t>
  </si>
  <si>
    <t>[FT] Table 4</t>
  </si>
  <si>
    <t xml:space="preserve"> Examples of acceptable photo identification documents</t>
  </si>
  <si>
    <t>Acceptable original document: you must ensure that you see the original paper or electronic document and not a copy. The original document is the one that the individual received or obtained from the issuer either through posted mail or electronically. The document must appear to be valid and unaltered in order to be acceptable. If any information has been redacted, it is not acceptable.</t>
  </si>
  <si>
    <t>The individual can show you their original paper utility statement in person or by posted mail.</t>
  </si>
  <si>
    <t>The individual can email or show you on their electronic device an electronic utility statement downloaded directly from the issuer’s website.</t>
  </si>
  <si>
    <t>[A:4.2] 1</t>
  </si>
  <si>
    <t>Identity proofing SHALL NOT be performed to determine suitability or entitlement to gain access to services or benefits.</t>
  </si>
  <si>
    <t>[A:4.2] 2</t>
  </si>
  <si>
    <t>Collection of PII SHALL be limited to the minimum necessary to validate the existence of the claimed identity and associate the claimed identity with the applicant providing identity evidence for appropriate identity resolution, validation, and verification. This MAY include attributes that correlate identity evidence to authoritative sources and to provide RPs with attributes used to make authorization decisions.</t>
  </si>
  <si>
    <t>[A 4.4.1.1]</t>
  </si>
  <si>
    <t>IAL2</t>
  </si>
  <si>
    <t xml:space="preserve">Collection of PII SHALL be limited to the minimum necessary to resolve to a unique identity in a given context. This MAY include the collection of attributes that assist in data queries. See Section 5.1 for general resolution requirements. </t>
  </si>
  <si>
    <t xml:space="preserve">[A:4.4.1] </t>
  </si>
  <si>
    <t xml:space="preserve">Collection of PII SHALL be limited to the minimum necessary to resolve to a unique identity in a given context. This MAY include the collection of attributes that assist in data queries. </t>
  </si>
  <si>
    <t>[A 4.2] 13</t>
  </si>
  <si>
    <t xml:space="preserve">The CSP SHOULD NOT collect the Social Security Number (SSN) unless it is necessary for performing identity resolution, and identity resolution cannot be accomplished by collection of another attribute or combination of attributes. </t>
  </si>
  <si>
    <t>[A 4.3] 1</t>
  </si>
  <si>
    <t>The CSP MAY request zero or more self-asserted attributes from the applicant to support their service offering. 2. An IAL2 or IAL3 CSP SHOULD support RPs that only require IAL1, if the user consents.</t>
  </si>
  <si>
    <t>Collection of PII SHALL be limited to the minimum necessary to resolve to a unique identity in a given context. This MAY include the collection of attributes that assist in data queries.</t>
  </si>
  <si>
    <t>[A 4.5.1]</t>
  </si>
  <si>
    <t>IAL3</t>
  </si>
  <si>
    <t xml:space="preserve">Collection of PII SHALL be limited to the minimum necessary to resolve to a unique identity record. This MAY include the collection of attributes that assist in data queries. </t>
  </si>
  <si>
    <t>[A 5.1] 1</t>
  </si>
  <si>
    <t>Exact matches of information used in the proofing process can be difficult to achieve. The CSP MAY employ appropriate matching algorithms to account for differences in personal information and other relevant proofing data across multiple forms of identity evidence, issuing sources, and authoritative sources. Matching algorithms and rules used SHOULD be available publicly or, at minimum, to the relevant community of interest.</t>
  </si>
  <si>
    <t>[A 5.3.4] 4</t>
  </si>
  <si>
    <t>The CSP SHOULD perform re-proofing of the subscriber at regular intervals defined in the written policy specified in item 1 above, with the goal of satisfying the requirements of Section 4.4.1.</t>
  </si>
  <si>
    <t>IAL1</t>
  </si>
  <si>
    <t>A CSP that supports only IAL1 SHALL NOT validate and verify attributes.</t>
  </si>
  <si>
    <t>[A 4.3] 2</t>
  </si>
  <si>
    <t>1. The CSP MAY request zero or more self-asserted attributes from the applicant to support their service offering.</t>
  </si>
  <si>
    <t>[A 4.4]</t>
  </si>
  <si>
    <t>A CSP SHALL preferentially proof according to the requirements in Section 4.4.1. Depending on the population the CSP serves, the CSP MAY additionally implement identity proofing in accordance with Section 4.4.2.</t>
  </si>
  <si>
    <t>[A4.4.1.6] 1</t>
  </si>
  <si>
    <t>Valid records to confirm address SHALL be issuing source(s) or authoritative source(s).</t>
  </si>
  <si>
    <t>[A4.4.1.6] 2</t>
  </si>
  <si>
    <t>The CSP SHALL confirm address of record. The CSP SHOULD confirm address of  record through validation of the address contained on any supplied, valid piece of identity evidence. The CSP MAY confirm address of record by validating information supplied by the applicant that is not contained on any supplied piece of identity evidence.</t>
  </si>
  <si>
    <t>[A 4.4.1.6] 3</t>
  </si>
  <si>
    <t xml:space="preserve">Self-asserted address data that has not been confirmed in records SHALL NOT be used </t>
  </si>
  <si>
    <t>[A 4.5.6] 1</t>
  </si>
  <si>
    <t xml:space="preserve">IAL3 </t>
  </si>
  <si>
    <t xml:space="preserve">The CSP SHALL confirm address of record. The CSP SHOULD confirm address of record through validation of the address contained on any supplied, valid piece of identity evidence. The CSP MAY confirm address of record by validating information supplied by the applicant, not contained on any supplied, valid piece of identity evidence. </t>
  </si>
  <si>
    <t>[A 4.5.6] 2</t>
  </si>
  <si>
    <t>Self-asserted address data SHALL NOT be used for confirmation.</t>
  </si>
  <si>
    <t>[A 4.5.6] 3</t>
  </si>
  <si>
    <t xml:space="preserve">A notification of proofing SHALL be sent to the confirmed address of record. </t>
  </si>
  <si>
    <t>[A 4.5.6] 4</t>
  </si>
  <si>
    <t xml:space="preserve">The CSP MAY provide an enrollment code directly to the subscriber if binding to an authenticator will occur at a later time. The enrollment code SHALL be valid for a maximum of 7 days. </t>
  </si>
  <si>
    <t>[A 4.5.7]</t>
  </si>
  <si>
    <t>The CSP SHALL collect and record a biometric sample at the time of proofing (e.g., facial image, fingerprints) for the purposes of non-repudiation and re-proofing. See Section 5.2.3 of SP 800-63B for more detail on biometric collection.</t>
  </si>
  <si>
    <t>[A 4.4.1.4] 1</t>
  </si>
  <si>
    <t>At a minimum, the applicant’s binding to identity evidence must be verified by a process that is able to achieve a strength of STRONG</t>
  </si>
  <si>
    <t>[A 4.4.1.4] 2</t>
  </si>
  <si>
    <t>Knowledge-based verification (KBV) SHALL NOT be used for in-person (physical or supervised remote) identity verification.</t>
  </si>
  <si>
    <t>[A 4.4.1.6] 4</t>
  </si>
  <si>
    <t>If the CSP performs in-person proofing (physical or supervised remote): The CSP SHOULD send a notification of proofing to a confirmed address of record. The CSP MAY provide an enrollment code directly to the subscriber if binding to an authenticator will occur at a later time.</t>
  </si>
  <si>
    <t>[A 4.4.1.6] 5</t>
  </si>
  <si>
    <t>If the CSP performs remote proofing (unsupervised): 
a. The CSP SHALL send an enrollment code to a confirmed address of record for the applicant. b. The applicant SHALL present a valid enrollment code to complete the identity  proofing process. c. The CSP SHOULD send the enrollment code to the postal address that has been  validated in records. The CSP MAY send the enrollment code to a mobile telephone (SMS or voice), landline telephone, or email if it has been validated in records. d. If the enrollment code is also intended to be an authentication factor, it SHALL be 
reset upon first use. e. Enrollment codes SHALL have the following maximum validities: 
i. 10 days, when sent to a postal address of record within the contiguous 
United States; ii. 30 days, when sent to a postal address of record outside the contiguous 
United States; iii. 10 minutes, when sent to a telephone of record (SMS or voice); iv. 24 hours, when sent to an email address of record. f. The CSP SHALL ensure the enrollment code and notification of proofing are sent to different addresses of record. For example, if the CSP sends an enrollment code to a phone number validated in records, a proofing notification will be sent to the postal address validated in records or obtained from validated and verified evidence, such as a driver's license. 
Note: Postal address is the preferred method of sending any communications, including enrollment code and notifications, with the applicant. However, these guidelines support any confirmed address of record, whether physical or digital.</t>
  </si>
  <si>
    <t>[A 4.4.1.7]</t>
  </si>
  <si>
    <t>The CSP MAY collect biometrics for the purposes of non-repudiation and re-proofing. See SP 800-63B, Section 5.2.3 for more detail on biometric collection.</t>
  </si>
  <si>
    <t>[A 4.5.4] 2</t>
  </si>
  <si>
    <t>KBV SHALL NOT be used for in-person (physical or supervised remote) identity verification</t>
  </si>
  <si>
    <t>The CSP SHALL collect and record a biometric sample at the time of proofing (e.g., facial image, fingerprints) for the purposes of non-repudiation and re-proofing.</t>
  </si>
  <si>
    <t>[A 4.6] 1</t>
  </si>
  <si>
    <t>An enrollment code SHALL be comprised of one of the following: 
1. Minimally, a random six character alphanumeric or equivalent entropy. For example, a code generated using an approved random number generator or a serial number for a physical hardware authenticator.</t>
  </si>
  <si>
    <t>[A 4.6] 2</t>
  </si>
  <si>
    <t>OR 2. A machine-readable optical label, such as a QR Code, that contains data of similar or  higher entropy as a random six character alphanumeric.</t>
  </si>
  <si>
    <t>[A 5.1] 2</t>
  </si>
  <si>
    <t>KBV (sometimes referred to as knowledge-based authentication) has historically been used to verify a claimed identity by testing the knowledge of the applicant against information obtained from public databases. The CSP MAY use KBV to resolve to a unique, claimed identity</t>
  </si>
  <si>
    <t>[A 5.3.1]</t>
  </si>
  <si>
    <t>The CSP SHALL adhere to the requirements in Section 5.3.2 if KBV is used to verify an identity.</t>
  </si>
  <si>
    <t>[A 5.3.2] 1</t>
  </si>
  <si>
    <t>The CSP SHALL NOT use KBV to verify an applicant's identity against more than one piece of validated identity evidence.</t>
  </si>
  <si>
    <t>[A 5.3.2] 2</t>
  </si>
  <si>
    <t>The CSP SHALL only use information that is expected to be known only to the applicant and the authoritative source, to include any information needed to begin the KBV process. Information accessible freely, for a fee in the public domain, or via the black market SHALL NOT be used</t>
  </si>
  <si>
    <t>[A 5.3.2] 3</t>
  </si>
  <si>
    <t>The CSP SHALL allow a resolved and validated identity to opt out of KBV and leverage another process for verification.</t>
  </si>
  <si>
    <t>[A 5.3.2] 4</t>
  </si>
  <si>
    <t>The CSP SHOULD perform KBV by verifying knowledge of recent transactional history in which the CSP is a participant. The CSP SHALL ensure that transaction information has at least 20 bits of entropy. For example, to reach minimum entropy requirements, the CSP could ask the applicant for verification of the amount(s) and transaction numbers(s) of a micro-deposit(s) to a valid bank account, so long as the total number of digits is seven or greater.</t>
  </si>
  <si>
    <t>[A 5.3.2] 5</t>
  </si>
  <si>
    <t>The CSP MAY perform KBV by asking the applicant questions to demonstrate they are the owner of the claimed information. However, the following requirements apply:
KBV SHOULD be based on multiple authoritative sources.
The CSP SHALL require a minimum of four KBV questions with each requiring a correct answer to successfully complete the KBV step.
The CSP SHOULD require free-form response KBV questions. The CSP MAY allow multiple choice questions, however, if multiple choice questions are provided, the CSP SHALL require a minimum of four answer options per question.
The CSP SHOULD allow two attempts for an applicant to complete the KBV. A CSP SHALL NOT allow more than three attempts to complete the KBV.
The CSP SHALL time out KBV sessions after two minutes of inactivity per question. In cases of session timeout, the CSP SHALL restart the entire KBV process and consider this a failed attempt.
The CSP SHALL NOT present a majority of diversionary KBV questions (i.e., those where "none of the above" is the correct answer).
The CSP SHOULD NOT ask the same KBV questions in subsequent attempts.
The CSP SHALL NOT ask a KBV question that provides information that could assist in answering any future KBV question in a single session or a subsequent session after a failed attempt.
The CSP SHALL NOT use KBV questions for which the answers do not change (e.g., "What was your first car?").
The CSP SHALL ensure that any KBV question does not reveal PII that the applicant has not already provided, nor personal information that, when combined with other information in a KBV session, could result in unique identification.</t>
  </si>
  <si>
    <t>[A 5.2.1]</t>
  </si>
  <si>
    <t>Table 5-1 lists strengths, ranging from unacceptable to superior, of identity evidence that is collected to establish a valid identity. Unless otherwise noted, to achieve a given strength the evidence SHALL, at a minimum, meet all the qualities listed.</t>
  </si>
  <si>
    <t>[A 5.2.2]</t>
  </si>
  <si>
    <t>Training requirements for personnel validating evidence SHALL be based on the policies, guidelines, or requirements of the CSP or RP.</t>
  </si>
  <si>
    <t>[A 5.3.4] 1</t>
  </si>
  <si>
    <t>The CSP MAY use trusted referees — such as notaries, legal guardians, medical professionals, conservators, persons with power of attorney, or some other form of trained and approved or certified individuals — that can vouch for or act on behalf of the applicant in accordance with applicable laws, regulations, or agency policy. The CSP MAY use a trusted referee for both remote and in-person processes.</t>
  </si>
  <si>
    <t>[A 5.3.4] 2</t>
  </si>
  <si>
    <t>The CSP SHALL establish written policy and procedures as to how a trusted referee is determined and the lifecycle by which the trusted referee retains their status as a valid referee, to include any restrictions, as well as any revocation and suspension requirements</t>
  </si>
  <si>
    <t>[A 5.3.4] 3</t>
  </si>
  <si>
    <t>The CSP SHALL proof the trusted referee at the same IAL as the applicant proofing. In addition, the CSP SHALL determine the minimum evidence required to bind the relationship between the trusted referee and the applicant.</t>
  </si>
  <si>
    <t>[A 5.3.4] Minor 1</t>
  </si>
  <si>
    <t>The CSP SHALL give special consideration to the legal restrictions of interacting with minors unable to meet the evidence requirements of identity proofing to ensure compliance with the Children's Online Privacy Protection Act of 1998 (COPPA)[COPPA], and other laws, as applicable.</t>
  </si>
  <si>
    <t>[A 5.3.4] Minor 2</t>
  </si>
  <si>
    <t>Minors under age 13 require additional special considerations under COPPA [COPPA], and other laws, to which the CSP SHALL ensure compliance, as applicable</t>
  </si>
  <si>
    <t>[A 5.3.4] Minor 3</t>
  </si>
  <si>
    <t>The CSP SHOULD involve a parent or legal adult guardian as a trusted referee for an applicant that is a minor, as described elsewhere in this section.</t>
  </si>
  <si>
    <t>[A:4.4.1.2] 1</t>
  </si>
  <si>
    <t xml:space="preserve">One piece of SUPERIOR or STRONG evidence if the evidence’s issuing source, during its identity proofing event, confirmed the claimed identity by collecting two or more forms of SUPERIOR or STRONG evidence and the CSP validates the evidence directly with the issuing source; </t>
  </si>
  <si>
    <t>[A:4.4.1.2] 2</t>
  </si>
  <si>
    <t xml:space="preserve">OR 2. Two pieces of STRONG evidence; </t>
  </si>
  <si>
    <t>[A:4.4.1.2] 3</t>
  </si>
  <si>
    <t>OR 3. One piece of STRONG evidence plus two pieces of FAIR evidence</t>
  </si>
  <si>
    <t xml:space="preserve">[A 4.4.1.3] </t>
  </si>
  <si>
    <t xml:space="preserve">The CSP SHALL validate each piece of evidence with a process that can achieve the same strength as the evidence presented. For example, if two forms of STRONG identity evidence are presented, each piece of evidence will be validated at a strength of STRONG. </t>
  </si>
  <si>
    <t>[A 4.4.2]</t>
  </si>
  <si>
    <t xml:space="preserve">In instances where an individual cannot meet the identity evidence requirements specified in Section 4.4.1, the agency MAY use a trusted referee to assist in identity proofing the applicant. </t>
  </si>
  <si>
    <t>[A 4.5.2]</t>
  </si>
  <si>
    <t>The CSP SHALL collect the following from the applicant: 
1. Two pieces of SUPERIOR evidence; OR 2. One piece of SUPERIOR evidence and one piece of STRONG evidence if the issuing source of the STRONG evidence, during its identity proofing event, confirmed the claimed identity by collecting two or more forms of SUPERIOR or STRONG evidence and the CSP validates the evidence directly with the issuing source; OR 3. Two pieces of STRONG evidence plus one piece of FAIR evidence.</t>
  </si>
  <si>
    <t>[A 4.5.3]</t>
  </si>
  <si>
    <t xml:space="preserve">Each piece of evidence must be validated with a process that is able to achieve the same strength as the evidence presented. For example, if two forms of STRONG identity evidence are presented, each piece of evidence will be validated at a strength of STRONG. </t>
  </si>
  <si>
    <t>[A 4.5.4] 1</t>
  </si>
  <si>
    <t>The CSP SHALL verify identity evidence as follows: 1. At a minimum, the applicant’s binding to identity evidence must be verified by a process that is able to achieve a strength of SUPERIOR.</t>
  </si>
  <si>
    <t>[A 4.2] 10</t>
  </si>
  <si>
    <t>The CSP SHOULD obtain additional confidence in identity proofing using fraud mitigation measures (e.g., inspecting geolocation, examining the device characteristics of the applicant, evaluating behavioral characteristics, checking vital statistic repositories such as the Death Master File [DMF], so long as any additional mitigations do not substitute for the mandatory requirements contained herein. In the event the CSP uses fraud mitigation measures, the CSP SHALL conduct a privacy risk assessment for these mitigation measures. Such assessments SHALL include any privacy risk mitigations (e.g., risk acceptance or transfer, limited retention, use limitations, notice) or other technological mitigations (e.g., cryptography), and be documented per requirement 4.2(7) above.</t>
  </si>
  <si>
    <t xml:space="preserve">A CSP SHALL preferentially proof according to the requirements in Section 4.4.1. Depending on the population the CSP serves, the CSP MAY additionally implement identity proofing in accordance with Section 4.4.2. </t>
  </si>
  <si>
    <t>[A 4.4.1.5]</t>
  </si>
  <si>
    <t xml:space="preserve">The CSP SHALL support in-person or remote identity proofing. The CSP SHOULD offer both in-person and remote proofing. </t>
  </si>
  <si>
    <t>At a minimum, the applicant’s binding to identity evidence must be verified by a process that is able to achieve a strength of SUPERIOR.</t>
  </si>
  <si>
    <t xml:space="preserve"> KBV SHALL NOT be used for in-person (physical or supervised remote) identity 
verification</t>
  </si>
  <si>
    <t>[A 4.5.5]</t>
  </si>
  <si>
    <t xml:space="preserve">The CSP SHALL perform all identity proofing steps with the applicant in-person. See Section 5.3.3 for more details. </t>
  </si>
  <si>
    <t>[A 5.3.3]</t>
  </si>
  <si>
    <t>In-person proofing at IAL3 can be satisfied in two ways: A physical interaction with the applicant, supervised by an operator. An remote interaction with the applicant, supervised by an operator, based on the specific requirements in Section 5.3.3.2</t>
  </si>
  <si>
    <t>[A 5.3.3.1] 1</t>
  </si>
  <si>
    <t>The CSP SHALL have the operator view the biometric source (e.g., fingers, face) for presence of non-natural materials and perform such inspections as part of the proofing process.</t>
  </si>
  <si>
    <t>[A 5.3.3.1] 2</t>
  </si>
  <si>
    <t>The CSP SHALL collect biometrics in such a way that ensures that the biometric is collected from the applicant, and not another subject. All biometric performance requirements in SP 800-63B, Section 5.2.3 apply.</t>
  </si>
  <si>
    <t>[A 5.3.3.2]</t>
  </si>
  <si>
    <t>Supervised remote identity proofing and enrollment transactions SHALL meet the following requirements, in addition to the IAL3 validation and verification requirements specified in Section 4.6:</t>
  </si>
  <si>
    <t>[A 5.3.3.2] 1</t>
  </si>
  <si>
    <t>The CSP SHALL monitor the entire identity proofing session, from which the applicant SHALL NOT depart — for example, by a continuous high-resolution video transmission of the applicant.</t>
  </si>
  <si>
    <t>[A 5.3.3.2] 2</t>
  </si>
  <si>
    <t>The CSP SHALL have a live operator participate remotely with the applicant for the entirety of the identity proofing session.</t>
  </si>
  <si>
    <t>[A 5.3.3.2] 3</t>
  </si>
  <si>
    <t>The CSP SHALL require all actions taken by the applicant during the identity proofing session to be clearly visible to the remote operator</t>
  </si>
  <si>
    <t>[A 5.3.3.2] 4</t>
  </si>
  <si>
    <t>The CSP SHALL require that all digital verification of evidence (e.g., via chip or wireless technologies) be performed by integrated scanners and sensors.</t>
  </si>
  <si>
    <t>[A 5.3.3.2] 5</t>
  </si>
  <si>
    <t>The CSP SHALL require operators to have undergone a training program to detect potential fraud and to properly perform a supervised remote proofing session.</t>
  </si>
  <si>
    <t>[A 5.3.3.2] 6</t>
  </si>
  <si>
    <t>The CSP SHALL employ physical tamper detection and resistance features appropriate for the environment in which it is located. For example, a kiosk located in a restricted area or one where it is monitored by a trusted individual requires less tamper detection than one that is located in a semi-public area such as a shopping mall concourse.</t>
  </si>
  <si>
    <t>[A 4.6]</t>
  </si>
  <si>
    <t>An enrollment code SHALL be comprised of one of the following: 
1. Minimally, a random six character alphanumeric or equivalent entropy. For example, a code generated using an approved random number generator or a serial number for a physical hardware authenticator OR 2. A machine-readable optical label, such as a QR Code, that contains data of similar or  higher entropy as a random six character alphanumeric.</t>
  </si>
  <si>
    <t>[B 6.1] para 1</t>
  </si>
  <si>
    <t>Authenticators SHALL be bound to subscriber accounts by either: Issuance by the CSP as part of enrollment; or Associating a subscriber-provided authenticator that is acceptable to the CSP.</t>
  </si>
  <si>
    <t>[B 6.1]</t>
  </si>
  <si>
    <t>Throughout the digital identity lifecycle, CSPs SHALL maintain a record of all authenticators that are or have been associated with each identity</t>
  </si>
  <si>
    <t xml:space="preserve">The CSP or verifier SHALL maintain the information required for throttling authentication attempts when required, as described in Section 5.2.2. </t>
  </si>
  <si>
    <t>The CSP SHALL also verify the type of user-provided authenticator (e.g., single-factor cryptographic device vs. multi-factor cryptographic device) so verifiers can determine compliance with requirements at each AAL.</t>
  </si>
  <si>
    <t xml:space="preserve">The record created by the CSP SHALL contain the date and time the authenticator was bound to the account. </t>
  </si>
  <si>
    <t xml:space="preserve">The record SHOULD include information about the source of the binding (e.g., IP address, device identifier) of any device associated with the enrollment. </t>
  </si>
  <si>
    <t>If available, the record SHOULD also contain information about the source of unsuccessful authentications attempted with the authenticator.</t>
  </si>
  <si>
    <t>When any new authenticator is bound to a subscriber account, the CSP SHALL ensure that the binding protocol and the protocol for provisioning the associated key(s) are done at a level of security commensurate with the AAL at which the authenticator will be used.</t>
  </si>
  <si>
    <t>[B 6.1.1] - para2</t>
  </si>
  <si>
    <t>The CSP SHALL bind at least one, and SHOULD bind at least two, physical (something you have) authenticators to the subscriber's online identity, in addition to a memorized secret or one or more biometrics. Binding of multiple authenticators is preferred in order to recover from the loss or theft of the subscriber's primary authenticator.</t>
  </si>
  <si>
    <t>[B 6.1.1] - para3</t>
  </si>
  <si>
    <t>A CSP SHOULD bind at least two physical authenticators to the subscriber's credential at IAL1 as well.</t>
  </si>
  <si>
    <t>[B 6.1.1] para4</t>
  </si>
  <si>
    <t>A CSP MAY bind an AAL1 authenticator to an IAL2 identity, if the subscriber is authenticated at AAL1, the CSP SHALL NOT expose personal information, even if self-asserted, to the subscriber.</t>
  </si>
  <si>
    <t xml:space="preserve">[B 6.1.1] para 6 </t>
  </si>
  <si>
    <t>For remote transactions:The applicant SHALL identify themselves in each new binding transaction by presenting a temporary secret which was either established during a prior transaction, or sent to the applicant's phone number, email address, or postal address of record.</t>
  </si>
  <si>
    <t>[B 6.1.1] para 6 2</t>
  </si>
  <si>
    <t>For remote transactions: Long-term authenticator secrets SHALL only be issued to the applicant within a protected session.</t>
  </si>
  <si>
    <t>[B 6.1.1] para 7 1</t>
  </si>
  <si>
    <t>For in-person transactions: The applicant SHALL identify themselves in person by either using a secret as described in remote transaction (1) above, or through use of a biometric that was recorded during a prior encounter.</t>
  </si>
  <si>
    <t>[B 6.1.1] para 7 2</t>
  </si>
  <si>
    <t>For in-person transactions:Temporary secrets SHALL NOT be reused.</t>
  </si>
  <si>
    <t>[B 6.1.1] para 7 3</t>
  </si>
  <si>
    <t>For in-person transactions: If the CSP issues long-term authenticator secrets during a physical transaction, then they SHALL be loaded locally onto a physical device that is issued in person to the applicant or delivered in a manner that confirms the address of record</t>
  </si>
  <si>
    <t>[B 6.1.2.1]</t>
  </si>
  <si>
    <t>With the exception of memorized secrets, CSPs and verifiers SHOULD encourage subscribers to maintain at least two valid authenticators of each factor that they will be using.</t>
  </si>
  <si>
    <t xml:space="preserve">CSPs SHOULD permit the binding of additional authenticators to a subscriber's account. </t>
  </si>
  <si>
    <t xml:space="preserve">Before adding the new authenticator, the CSP SHALL first require the subscriber to authenticate at the AAL (or a higher AAL) at which the new authenticator will be used. </t>
  </si>
  <si>
    <t>When an authenticator is added, the CSP SHOULD send a notification to the subscriber via a mechanism that is independent of the transaction binding the new authenticator</t>
  </si>
  <si>
    <t>The CSP MAY limit the number of authenticators that may be bound in this manner.</t>
  </si>
  <si>
    <t>[B 6.1.2.2]</t>
  </si>
  <si>
    <t>If the subscriber's account has only one authentication factor bound to it (i.e., at IAL1/AAL1) and an additional authenticator of a different authentication factor is to be added, the subscriber MAY request that the account be upgraded to AAL2. The IAL would remain at IAL1.</t>
  </si>
  <si>
    <t>Before binding the new authenticator, the CSP SHALL require the subscriber to authenticate at AAL1.</t>
  </si>
  <si>
    <t xml:space="preserve">The CSP SHOULD send a notification of the event to the subscriber via a mechanism independent of the transaction binding the new authenticator </t>
  </si>
  <si>
    <t>[B 6.1.3]</t>
  </si>
  <si>
    <t>CSPs SHOULD, where practical, accommodate the use of subscriber-provided authenticators in order to relieve the burden to the subscriber of managing a large number of authenticators.</t>
  </si>
  <si>
    <t>Binding of these authenticators SHALL be done as described in Section 6.1.2.1. In situations where the authenticator strength is not self-evident (e.g., between single-factor and multi-factor authenticators of a given type), the CSP SHOULD assume the use of the weaker authenticator unless it is able to establish that the stronger authenticator is in fact being used (e.g., by verification with the issuer or manufacturer of the authenticator).</t>
  </si>
  <si>
    <t>[B 6.1.4]</t>
  </si>
  <si>
    <t>Suspension, revocation, or destruction of compromised authenticators SHOULD occur as promptly as practical following detection. Agencies SHOULD establish time limits for this process.</t>
  </si>
  <si>
    <t>[B 6.2] para 3</t>
  </si>
  <si>
    <t>The CSP MAY choose to verify an address of record (i.e., email, telephone, postal) and suspend authenticator(s) reported to have been compromised.</t>
  </si>
  <si>
    <t xml:space="preserve">The suspension SHALL be reversible if the subscriber successfully authenticates to the CSP using a valid (i.e., not suspended) authenticator and requests reactivation of an authenticator suspended in this manner. </t>
  </si>
  <si>
    <t>The CSP MAY set a time limit after which a suspended authenticator can no longer be reactivated.</t>
  </si>
  <si>
    <t>[B 6.3] para 1</t>
  </si>
  <si>
    <t xml:space="preserve">CSPs MAY issue authenticators that expire. If and when an authenticator expires, it SHALL NOT be usable for authentication. </t>
  </si>
  <si>
    <t>When an authentication is attempted using an expired authenticator, the CSP SHOULD give an indication to the subscriber that the authentication failure is due to expiration rather than some other cause.</t>
  </si>
  <si>
    <t>[B 6.3] para 2</t>
  </si>
  <si>
    <t>The CSP SHALL require subscribers to surrender or prove destruction of any physical authenticator containing attribute certificates signed by the CSP as soon as practical after expiration or receipt of a renewed authenticator.</t>
  </si>
  <si>
    <t>[B 6.4]</t>
  </si>
  <si>
    <t>CSPs SHALL revoke the binding of authenticators promptly when an online identity ceases to exist (e.g., subscriber's death, discovery of a fraudulent subscriber), when requested by the subscriber, or when the CSP determines that the subscriber no longer meets its eligibility requirements.</t>
  </si>
  <si>
    <t>The CSP SHALL require subscribers to surrender or certify destruction of any physical authenticator containing certified attributes signed by the CSP as soon as practical after revocation or termination takes place. This is necessary to block the use of the authenticator's certified attributes in offline situations between revocation/termination and expiration of the certification.</t>
  </si>
  <si>
    <t>[B 6.1.2.3]</t>
  </si>
  <si>
    <t>If a subscriber loses all authenticators of a factor necessary to complete multi-factor authentication and has been identity proofed at IAL2 or IAL3, that subscriber SHALL repeat the identity proofing process described in SP 800-63A</t>
  </si>
  <si>
    <t xml:space="preserve"> An abbreviated proofing process, confirming the binding of the claimant to previously-supplied evidence, MAY be used if the CSP has retained the evidence from the original proofing process </t>
  </si>
  <si>
    <t>The CSP SHALL require the claimant to authenticate using an authenticator of the remaining factor, if any, to confirm binding to the existing identity.</t>
  </si>
  <si>
    <t>Reestablishment of authentication factors at IAL3 SHALL be done in person, or through a supervised remote process as described in SP 800-63A Section 5.3.3.2, and SHALL verify the biometric collected during the original proofing process.</t>
  </si>
  <si>
    <t>The CSP SHOULD send a notification of the event to the subscriber. This MAY be the same notice as is required as part of the proofing process.</t>
  </si>
  <si>
    <t xml:space="preserve"> If a biometric is bound to the account, the biometric and associated physical authenticator SHOULD be used to establish a new memorized secret.</t>
  </si>
  <si>
    <t>As an alternative to the above re-proofing process when there is no biometric bound to the account, the CSP MAY bind a new memorized secret with authentication using two physical authenticators, along with a confirmation code that has been sent to one of the subscriber's addresses of record.</t>
  </si>
  <si>
    <t>The confirmation code SHALL consist of at least 6 random alphanumeric characters generated by an approved random bit generator [SP 800-90Ar1]. Those sent to a postal address of record SHALL be valid for a maximum of 7 days but MAY be made valid up to 21 days via an exception process to accommodate addresses outside the direct reach of the U.S. Postal Service. Confirmation codes sent by means other than physical mail SHALL be valid for a maximum of 10 minutes.</t>
  </si>
  <si>
    <t>The CSP SHOULD bind an updated authenticator an appropriate amount of time before an existing authenticator's expiration. The process for this SHOULD conform closely to the initial authenticator binding process (e.g., confirming address of record). Following successful use of the new authenticator, the CSP MAY revoke the authenticator that it is replacing.</t>
  </si>
  <si>
    <t>To facilitate secure reporting of the loss, theft, or damage to an authenticator, the CSP SHOULD provide the subscriber with a method of authenticating to the CSP using a backup or alternate authenticator.</t>
  </si>
  <si>
    <t>This backup authenticator SHALL be either a memorized secret or a physical authenticator. Either MAY be used, but only one authentication factor is required to make this report.</t>
  </si>
  <si>
    <t>Alternatively, the subscriber MAY establish an authenticated protected channel to the CSP and verify information collected during the proofing process.</t>
  </si>
  <si>
    <t>[A: 4.2] 3</t>
  </si>
  <si>
    <t>The CSP SHALL provide explicit notice to the applicant at the time of collection  regarding the purpose for collecting and maintaining a record of the attributes necessary for identity proofing, including whether such attributes are voluntary or mandatory to complete the identity proofing process, and the consequences for not providing the attributes</t>
  </si>
  <si>
    <t>[A: 4.2] 4</t>
  </si>
  <si>
    <t>If CSPs process attributes for purposes other than identity proofing, authentication, or  attribute assertions (collectively “identity service”), related fraud mitigation, or to comply with law or legal process, CSPs SHALL implement measures to maintain predictability and manageability commensurate with the privacy risk arising from the additional processing. Measures MAY include providing clear notice, obtaining subscriber consent, or enabling selective use or disclosure of attributes. When CSPs use consent measures, CSPs SHALL NOT make consent for the additional processing a condition of the identity service.</t>
  </si>
  <si>
    <t>[A 4.2] 5</t>
  </si>
  <si>
    <t xml:space="preserve">The CSP SHALL provide mechanisms for redress of applicant complaints or problems arising from the identity proofing. These mechanisms SHALL be easy for applicants to find and use. The CSP SHALL assess the mechanisms for their efficacy in achieving resolution of complaints or problems. </t>
  </si>
  <si>
    <t>[A: 4.2] 6</t>
  </si>
  <si>
    <t xml:space="preserve"> The identity proofing and enrollment processes SHALL be performed according to an applicable written policy or *practice statement* that specifies the particular steps taken to verify identities. The *practice statement* SHALL include control information detailing how the CSP handles proofing errors that result in an applicant not being successfully enrolled. For example, the number of retries allowed, proofing alternatives (e.g., in-person if remote fails), or fraud counter-measures when anomalies are detected.</t>
  </si>
  <si>
    <t>[800-63-A:4.3]</t>
  </si>
  <si>
    <t>2. An IAL2 or IAL3 CSP SHOULD support RPs that only require IAL1, if the user consents.</t>
  </si>
  <si>
    <t>Supporting Infrastructure</t>
  </si>
  <si>
    <t>The supporting infrastructure is…</t>
  </si>
  <si>
    <t>[A 4.2] 3</t>
  </si>
  <si>
    <t>An IAL2 or IAL3 CSP SHOULD support RPs that only require IAL1, if the user consents</t>
  </si>
  <si>
    <t>[A 4.2] 7</t>
  </si>
  <si>
    <t>The CSP SHALL maintain a record, including audit logs, of all steps taken to verify the identity of the applicant and SHALL record the types of identity evidence presented in the proofing process. The CSP SHALL conduct a risk management process, including assessments of privacy and security risks to determine:
Any steps that it will take to verify the identity of the applicant beyond any mandatory requirements specified herein;
The PII, including any biometrics, images, scans, or other copies of the identity evidence that the CSP will maintain as a record of identity proofing (Note: Specific federal requirements may apply.); and
The schedule of retention for these records (Note: CSPs may be subject to specific retention policies in accordance with applicable laws, regulations, or policies, including any National Archives and Records Administration (NARA) records retention schedules that may apply).</t>
  </si>
  <si>
    <t>[A 4.2] 8</t>
  </si>
  <si>
    <t>All PII collected as part of the enrollment process SHALL be protected to ensure confidentiality, integrity, and attribution of the information source.</t>
  </si>
  <si>
    <t>[A 4.2] 9</t>
  </si>
  <si>
    <t>The entire proofing transaction, including transactions that involve a third party, SHALL occur over an authenticated protected channel.</t>
  </si>
  <si>
    <t>[A 4.2] 11</t>
  </si>
  <si>
    <t>In the event a CSP ceases to conduct identity proofing and enrollment processes, the CSP SHALL be responsible for fully disposing of or destroying any sensitive data including PII, or its protection from unauthorized access for the duration of retention.</t>
  </si>
  <si>
    <t>[A 4.2] 12</t>
  </si>
  <si>
    <t>Regardless of whether the CSP is an agency or private sector provider, the following requirements apply to the agency offering or using the proofing service: The agency SHALL consult with their Senior Agency Official for Privacy (SAOP) to conduct an analysis determining whether the collection of PII to conduct identity proofing triggers Privacy Act requirements. e. The agency SHALL publish a System of Records Notice (SORN) to cover such collection, as applicable. f. The agency SHALL consult with their SAOP to conduct an analysis determining whether the collection of PII to conduct identity proofing triggers E-Government Act of 2002 requirements. g. The agency SHALL publish a Privacy Impact Assessment (PIA) to cover such collection, as applicable.</t>
  </si>
  <si>
    <t>[A 5.3.3.2] 7</t>
  </si>
  <si>
    <t>The CSP SHALL ensure that all communications occur over a mutually authenticated protected channel</t>
  </si>
  <si>
    <t>Audit</t>
  </si>
  <si>
    <t>Audit is…</t>
  </si>
  <si>
    <t>7. The CSP SHALL maintain a record, including audit logs, of all steps taken to verify the 
identity of the applicant and SHALL record the types of identity evidence presented in the proofing process. The CSP SHALL conduct a risk management process, including assessments of privacy and security risks to determine: 
a. Any steps that it will take to verify the identity of the applicant beyond any 
mandatory requirements specified herein; b. The PII, including any biometrics, images, scans, or other copies of the identity 
evidence that the CSP will maintain as a record of identity proofing (Note: Specific federal requirements may apply.); and c. The schedule of retention for these records (Note: CSPs may be subject to specific retention policies in accordance with applicable laws, regulations, or policies, including any National Archives and Records Administration (NARA) records retention schedules that may apply).</t>
  </si>
  <si>
    <t>8. All PII collected as part of the enrollment process SHALL be protected to ensure confidentiality, integrity, and attribution of the information source.</t>
  </si>
  <si>
    <t>Security</t>
  </si>
  <si>
    <t>Security is…</t>
  </si>
  <si>
    <t>[A4.2]</t>
  </si>
  <si>
    <t xml:space="preserve"> 9. The entire proofing transaction, including transactions that involve a third party, SHALL occur over an authenticated protected channel.</t>
  </si>
  <si>
    <t>11. In the event a CSP ceases to conduct identity proofing and enrollment processes, the CSP 
SHALL be responsible for fully disposing of or destroying any sensitive data including PII, or its protection from unauthorized access for the duration of retention.</t>
  </si>
  <si>
    <t>12. Regardless of whether the CSP is an agency or private sector provider, the following 
requirements apply to the agency offering or using the proofing service: 
d. The agency SHALL consult with their Senior Agency Official for Privacy 
(SAOP) to conduct an analysis determining whether the collection of PII to conduct identity proofing triggers Privacy Act requirements. e. The agency SHALL publish a System of Records Notice (SORN) to cover such 
collection, as applicable. f. The agency SHALL consult with their SAOP to conduct an analysis determining whether the collection of PII to conduct identity proofing triggers E-Government Act of 2002 requirements. g. The agency SHALL publish a Privacy Impact Assessment (PIA) to cover such collection, as applicable.</t>
  </si>
  <si>
    <t>[A 4.4.1.8]</t>
  </si>
  <si>
    <t xml:space="preserve">The CSP SHALL employ appropriately tailored security controls, to include control enhancements, from the moderate or high baseline of security controls defined in SP 800-53 or equivalent federal (e.g., FEDRAMP) or industry standard. The CSP SHALL ensure that the minimum assurance-related controls for moderate-impact systems or equivalent are satisfied. </t>
  </si>
  <si>
    <t>[A 4.5.8]</t>
  </si>
  <si>
    <t xml:space="preserve">The CSP SHALL employ appropriately tailored security controls, to include control enhancements, from the high baseline of security controls defined in SP 800-53 or an equivalent federal (e.g., FEDRAMP) or industry standard. The CSP SHALL ensure that the minimum assurance-related controls for high-impact systems or equivalent are satisfied. </t>
  </si>
  <si>
    <t>[DIDM] Table 1</t>
  </si>
  <si>
    <t>Qualifier(s)</t>
  </si>
  <si>
    <t>[EU 2.4.1] Low 1</t>
  </si>
  <si>
    <t>Low, Substantial, High</t>
  </si>
  <si>
    <t>Providers delivering any operational service covered by this Regulation are a public authority or a legal entity recognised as such by national law of a Member State, with an established organisation and fully operational in all parts relevant for the provision of the services.</t>
  </si>
  <si>
    <t>[EU 2.4.1] Low 2</t>
  </si>
  <si>
    <t>Providers comply with any legal requirements incumbent on them in connection with operation and delivery of the service, including the types of information that may be sought, how identity proofing is conducted, what information may be retained and for how long.</t>
  </si>
  <si>
    <t>[EU 2.4.1] Low 3</t>
  </si>
  <si>
    <t>Providers are able to demonstrate their ability to assume the risk of liability for damages, as well as their having sufficient financial resources for continued operations and providing of the services.</t>
  </si>
  <si>
    <t>[EU 2.4.1] Low 4</t>
  </si>
  <si>
    <t>Providers are responsible for the fulfilment of any of the commitments outsourced to another entity, and compliance with the scheme policy, as if the providers themselves had performed the duties.</t>
  </si>
  <si>
    <t>[EU 2.4.1] Low 5</t>
  </si>
  <si>
    <t>Electronic identification schemes not constituted by national law shall have in place an effective termination plan. Such a plan shall include orderly discontinuations of service or continuation by another provider, the way in which relevant authorities and end users are informed, as well as details on how records are to be protected, retained and destroyed in compliance with the scheme policy.</t>
  </si>
  <si>
    <t>[EU 2.4.5] Low 1</t>
  </si>
  <si>
    <t>The existence of procedures that ensure that staff and subcontractors are sufficiently trained, qualified and experienced in the skills needed to execute the roles they fulfil.</t>
  </si>
  <si>
    <t>[EU 2.4.5] Low 2</t>
  </si>
  <si>
    <t>Facilities used for providing the service are continuously monitored for, and protect against, damage caused by environmental events, unauthorised access and other factors that may impact the security of the service.</t>
  </si>
  <si>
    <t>[EU 2.4.5] Low 3</t>
  </si>
  <si>
    <t>[EU 2.4.5] Low 4</t>
  </si>
  <si>
    <t>Facilities used for providing the service ensure that access to areas holding or processing personal, cryptographic or other sensitive information is limited to authorised staff or subcontractors.</t>
  </si>
  <si>
    <t>[EU 2.1.1]  Low 3</t>
  </si>
  <si>
    <t>Collect the relevant identity data required for identity proofing and verification.</t>
  </si>
  <si>
    <t>[EU 2.1.2] Low 3</t>
  </si>
  <si>
    <t>Low</t>
  </si>
  <si>
    <t>It is known by an authoritative source that the claimed identity exists and it may be assumed that the person claiming the identity is one and the same.</t>
  </si>
  <si>
    <t>[EU 2.1.3] Substantial 2</t>
  </si>
  <si>
    <t>Substantial</t>
  </si>
  <si>
    <t>OR Where the procedures used previously by a public or private entity in the same Member State for a purpose other than issuance of electronic identification means provide for an equivalent assurance to those set out in section 2.1.3 for the assurance level substantial, then the entity responsible for registration need not to repeat those earlier procedures, provided that such equivalent assurance is confirmed by a conformity assessment body referred to in Article 2(13) of Regulation (EC) No 765/2008 or by an equivalent body;</t>
  </si>
  <si>
    <t>[EU 2.1.3] Substantial 3</t>
  </si>
  <si>
    <t>OR Where electronic identification means are issued on the basis of a valid notified electronic identification means having the assurance level substantial or high, it is not required to repeat the identity proofing and verification processes. Where the electronic identification means serving as the basis has not been notified, the assurance level substantial or high must be confirmed by a conformity assessment body referred to in Article 2(13) ofRegulation (EC) No 765/2008 or by an equivalent body.</t>
  </si>
  <si>
    <t>[EU 2.1.3] High 2</t>
  </si>
  <si>
    <t>High</t>
  </si>
  <si>
    <t>OR Where the procedures used previously by a public or private entity in the same Member State for a purpose other than issuance of electronic identification means provide for an equivalent assurance to those set out in section 2.1.3 for the assurance level high, then the entity responsible for registration need not to repeat those earlier procedures, provided that such equivalent assurance is confirmed by a conformity assessment body referred to in Article 2(13) of Regulation (EC) No 765/2008 or by an equivalent body and steps are taken to demonstrate that the results of this previous procedure remain valid;</t>
  </si>
  <si>
    <t>[EU 2.1.3] High 3</t>
  </si>
  <si>
    <t>Where electronic identification means are issued on the basis of a valid notified electronic identification means having the assurance level high, it is not required to repeat the identity proofing and verification processes. Where the electronic identification means serving as the basis has not been notified, the assurance level high must be confirmed by a conformity assessment body referred to in Article 2(13) of Regulation (EC) No 765/2008 or by an equivalent body and steps are taken to demonstrate that the results of this previous issuance procedure of a notified electronic identification means remain valid.</t>
  </si>
  <si>
    <t>[EU 2.1.2] Low 1</t>
  </si>
  <si>
    <t>The person can be assumed to be in possession of evidence recognised by the Member State in which the application for the electronic identity means is being made and representing the claimed identity.</t>
  </si>
  <si>
    <t>[EU 2.1.2] Substantial 1</t>
  </si>
  <si>
    <t>The person has been verified to be in possession of evidence recognised by the Member State in which the application for the electronic identity means is being made and representing the claimed identity and the evidence is checked to determine that it is genuine; or, according to an authoritative source, it is known to exist and relates to a real person and steps have been taken to minimise the risk that the person's identity is not the claimed identity, taking into account for instance the risk of lost, stolen, suspended, revoked or expired evidence;</t>
  </si>
  <si>
    <t>[EU 2.1.2] Substantial 2</t>
  </si>
  <si>
    <t>OR An identity document is presented during a registration process in the Member State where the document was issued and the document appears to relate to the person presenting it and steps have been taken to minimise the risk that the person's identity is not the claimed identity, taking into account for instance the risk of lost, stolen, suspended, revoked or expired documents;</t>
  </si>
  <si>
    <t>[EU 2.1.2] Substantial 3</t>
  </si>
  <si>
    <t>OR Where procedures used previously by a public or private entity in the same Member State for a purpose other than the issuance of electronic identification means provide for an equivalent assurance to those set out in section 2.1.2 for the assurance level substantial, then the entity responsible for registration need not to repeat those earlier procedures, provided that such equivalent assurance is confirmed by a conformity assessment body referred to in Article 2(13) of Regulation (EC) No 765/2008 of the European Parliament and of the Council (1) or by an equivalent body;</t>
  </si>
  <si>
    <t>[EU 2.1.2] Substantial 4</t>
  </si>
  <si>
    <t>OR Where electronic identification means are issued on the basis of a valid notified electronic identification means having the assurance level substantial or high, and taking into account the risks of a change in the person identification data, it is not required to repeat the identity proofing and verification processes. Where the electronic identification means serving as the basis has not been notified, the assurance level substantial or high must be confirmed by a conformity assessment body referred to in Article 2(13) of Regulation (EC) No 765/2008 or by an equivalent body.</t>
  </si>
  <si>
    <t>[EU 2.1.2] High 1</t>
  </si>
  <si>
    <t>1. Level substantial, plus one of the alternatives listed in points (a) to (c) has to be met:
(a) Where the person has been verified to be in possession of photo or biometric identification evidence recognised by the Member State in which the application for the electronic identity means is being made and that evidence represents the claimed identity, the evidence is checked to determine that it is valid according to an authoritative source; and the applicant is identified as the claimed identity through comparison of one or more physical characteristic of the person with an authoritative source; or 
(b) Where procedures used previously by a public or private entity in the same Member State for a purpose other than the issuance of electronic identification means provide for an equivalent assurance to those set out in section 2.1.2 for the assurance level high, then the entity responsible for registration need not to repeat those earlier procedures, provided that such equivalent assurance is confirmed by a conformity assessment body referred to in Article 2(13) of Regulation (EC) No 765/2008 or by an equivalent body and steps are taken to demonstrate that the results of the earlier procedures remain valid;or
(c) Where electronic identification means are issued on the basis of a valid notified electronic identification means having the assurance level high, and taking into account the risks of a change in the person identification data, it is not required to repeat the identity proofing and verification processes. Where the electronic identification means serving as the basis has not been notified, the assurance level high must be confirmed by a conformity assessment body referred to in Article 2(13) of Regulation (EC) No 765/2008 or by an equivalent body and steps are taken to demonstrate that the results of this previous issuance procedure of a notified electronic identification means remain valid.</t>
  </si>
  <si>
    <t>[EU 2.1.2] High 2</t>
  </si>
  <si>
    <t>OR Where the applicant does not present any recognised photo or biometric identification evidence, the very same procedures used at the national level in the Member State of the entity responsible for registration to obtain such recognised photo or biometric identification evidence are applied.</t>
  </si>
  <si>
    <t>[EU 2.1.2] Low 2</t>
  </si>
  <si>
    <t>The evidence can be assumed to be genuine, or to exist according to an authoritative source and the evidence appears to be valid.</t>
  </si>
  <si>
    <t>[EU 2.1.3] Low 2</t>
  </si>
  <si>
    <t>The evidence appears to be valid and can be assumed to be genuine, or to exist according to an authoritative source, where the inclusion of a legal person in the authoritative source is voluntary and is regulated by an arrangement between the legal person and the authoritative source.</t>
  </si>
  <si>
    <t>[EU 2.1.3] High 1</t>
  </si>
  <si>
    <t>The claimed identity of the legal person is demonstrated on the basis of evidence recognised by the Member State in which the application for the electronic identity means is being made, including the legal person's name, legal form, and at least one unique identifier representing the legal person used in a national context and the evidence is checked to determine that it is valid according to an authoritative source; or</t>
  </si>
  <si>
    <t>[EU 2.1.3] Low 1</t>
  </si>
  <si>
    <t>The claimed identity of the legal person is demonstrated on the basis of evidence recognised by the Member State in which the application for the electronic identity means is being made.</t>
  </si>
  <si>
    <t>[EU 2.1.3] Substantial 1</t>
  </si>
  <si>
    <t>The claimed identity of the legal person is demonstrated on the basis of evidence recognised by the Member State in which the application for the electronic identity means is being made, including the legal person's name, legal form, and (if applicable) its registration number and the evidence is checked to determine whether it is genuine, or known to exist according to an authoritative source, where the inclusion of the legal person in the authoritative source is required for the legal person to operate within its sector and steps have been taken to minimise the risk that the legal person's identity is not the claimed identity, taking into account for instance the risk of lost, stolen, suspended, revoked, or expired documents;</t>
  </si>
  <si>
    <t>[EU 2.1.3] Low 3</t>
  </si>
  <si>
    <t>The legal person is not known by an authoritative source to be in a status that would prevent it from acting as that legal person.</t>
  </si>
  <si>
    <t>[EU 2.1.4] (1)</t>
  </si>
  <si>
    <t>It shall be possible to suspend and/or revoke a binding. The life-cycle of a binding (e.g. activation, suspension, renewal, revocation) shall be administered according to nationally recognised procedures.</t>
  </si>
  <si>
    <t>[EU 2.1.4] (2)</t>
  </si>
  <si>
    <t>The natural person whose electronic identification means is bound to the electronic identification means of the legal person may delegate the exercise of the binding to another natural person on the basis of nationally recognised procedures. However, the delegating natural person shall remain accountable.</t>
  </si>
  <si>
    <t>[EU 2.1.4] Low 1</t>
  </si>
  <si>
    <t>The identity proofing of the natural person acting on behalf of the legal person is verified as having been performed at level low or above.</t>
  </si>
  <si>
    <t>[EU 2.1.4] Low 2</t>
  </si>
  <si>
    <t>The binding has been established on the basis of nationally recognised procedures.</t>
  </si>
  <si>
    <t>[EU 2.1.4] Low 3</t>
  </si>
  <si>
    <t>The natural person is not known by an authoritative source to be in a status that would prevent that person from acting on behalf of the legal person.</t>
  </si>
  <si>
    <t>[EU 2.1.4] Substantial 1</t>
  </si>
  <si>
    <t>1. The identity proofing of the natural person acting on behalf of the legal person is verified as having been performed at level substantial or high.</t>
  </si>
  <si>
    <t>[EU 2.1.4] Substantial 2</t>
  </si>
  <si>
    <t>The binding has been established on the basis of nationally recognised procedures, which resulted in the registration of the binding in an authoritative source.</t>
  </si>
  <si>
    <t>[EU 2.1.4] Substantial 3</t>
  </si>
  <si>
    <t>The binding has been verified on the basis of information from an authoritative source.</t>
  </si>
  <si>
    <t>[EU 2.1.4] High 1</t>
  </si>
  <si>
    <t>The identity proofing of the natural person acting on behalf of the legal person is verified as having been performed at level high.</t>
  </si>
  <si>
    <t>[EU 2.1.4] High 2</t>
  </si>
  <si>
    <t>The binding has been verified on the basis of a unique identifier representing the legal person used in the national context; and on the basis of information uniquely representing the natural person from an authoritative source.</t>
  </si>
  <si>
    <t>[EU 2.2.2] Low</t>
  </si>
  <si>
    <t>After issuance, the electronic identification means is delivered via a mechanism by which it can be assumed to reach only the intended person.</t>
  </si>
  <si>
    <t>[EU 2.2.2] Substantial</t>
  </si>
  <si>
    <t>After issuance, the electronic identification means is delivered via a mechanism by which it can be assumed that it is delivered only into the possession of the person to whom it belongs.</t>
  </si>
  <si>
    <t>[EU 2.2.2] High</t>
  </si>
  <si>
    <t>The activation process verifies that the electronic identification means was delivered only into the possession of the person to whom it belongs.</t>
  </si>
  <si>
    <t>[EU 2.2.1] Low 1</t>
  </si>
  <si>
    <t>The electronic identification means utilises at least one authentication factor.</t>
  </si>
  <si>
    <t>[EU 2.2.1] Low 2</t>
  </si>
  <si>
    <t>The electronic identification means is designed so that the issuer takes reasonable steps to check that it is used only under the control or possession of the person to whom it belongs.</t>
  </si>
  <si>
    <t>[EU 2.2.1] Substantial 1</t>
  </si>
  <si>
    <t>The electronic identification means utilises at least two authentication factors from different categories.</t>
  </si>
  <si>
    <t>[EU 2.2.1] Substantial 2</t>
  </si>
  <si>
    <t>The electronic identification means is designed so that it can be assumed to be used only if under the control or possession of the person to whom it belongs.</t>
  </si>
  <si>
    <t>[EU 2.2.1] High 1</t>
  </si>
  <si>
    <t>The electronic identification means protects against duplication and tampering as well asagainst attackers with high attack potential</t>
  </si>
  <si>
    <t>[EU 2.2.1] High 2</t>
  </si>
  <si>
    <t>The electronic identification means is designed so that it can be reliably protected by the person to whom it belongs against use by others.</t>
  </si>
  <si>
    <t>[EU 2.3.1] Low 1</t>
  </si>
  <si>
    <t>The release of person identification data is preceded by reliable verification of the electronic identification means and its validity.</t>
  </si>
  <si>
    <t>[EU 2.3.1] Low 2</t>
  </si>
  <si>
    <t>Where person identification data is stored as part of the authentication mechanism, that information is secured in order to protect against loss and against compromise, including analysis offline.</t>
  </si>
  <si>
    <t>[EU 2.3.1] Low 3</t>
  </si>
  <si>
    <t>The authentication mechanism implements security controls for the verification of the electronic identification means, so that it is highly unlikely that activities such as guessing, eavesdropping, replay or manipulation of communication by an attacker with enhanced-basic attack potential can subvert the authentication mechanisms.</t>
  </si>
  <si>
    <t>[EU 2.3.1] Substantial 1</t>
  </si>
  <si>
    <t>The release of person identification data is preceded by reliable verification of the electronic identification means and its validity through a dynamic authentication.</t>
  </si>
  <si>
    <t>[EU 2.3.1] Substantial 2</t>
  </si>
  <si>
    <t>The authentication mechanism implements security controls for the verification of the electronic identification means, so that it is highly unlikely that activities such as guessing, eavesdropping, replay or manipulation of communication by an attacker with moderate attack potential can subvert the authentication mechanisms.</t>
  </si>
  <si>
    <t>[EU 2.3.1] High</t>
  </si>
  <si>
    <t>The authentication mechanism implements security controls for the verification of the electronic identification means, so that it is highly unlikely that activities such as guessing, eavesdropping, replay or manipulation of communication by an attacker with high attack potential can subvert the authentication mechanisms.</t>
  </si>
  <si>
    <t>[EU 2.2.3] Low</t>
  </si>
  <si>
    <t>Taking into account the risks of a change in the person identification data, renewal or replacement needs to meet the same assurance requirements as initial identity proofing and verification or is based on a valid electronic identification means of the same, or higher, assurance level.</t>
  </si>
  <si>
    <t>[EU 2.2.3] High</t>
  </si>
  <si>
    <t>Where renewal or replacement is based on a valid electronic identification means, the identity data is verified with an authoritative source.</t>
  </si>
  <si>
    <t>[EU 2.2.3] Low 1</t>
  </si>
  <si>
    <t>It is possible to suspend and/or revoke an electronic identification means in a timely and effective manner.</t>
  </si>
  <si>
    <t>[EU 2.2.3] Low 2</t>
  </si>
  <si>
    <t>The existence of measures taken to prevent unauthorised suspension, revocation and/or reactivation.</t>
  </si>
  <si>
    <t>[EU 2.2.3] Low 3</t>
  </si>
  <si>
    <t>Reactivation shall take place only if the same assurance requirements as established before the suspension or revocation continue to be met.</t>
  </si>
  <si>
    <t>[EU 2.4.3] Low 1</t>
  </si>
  <si>
    <t>The existence of a published service definition that includes all applicable terms, conditions, and fees, including any limitations of its usage. The service definition shall include a privacy policy.</t>
  </si>
  <si>
    <t>[EU 2.4.3] Low 2</t>
  </si>
  <si>
    <t>Appropriate policy and procedures are to be put in place in order to ensure that users of the service are informed in a timely and reliable fashion of any changes to the service definition and to any applicable terms, conditions, and privacy policy for the specified service.</t>
  </si>
  <si>
    <t>[EU 2.4.3] Low 3</t>
  </si>
  <si>
    <t>Appropriate policies and procedures are to be put in place that provide for full and correct responses to requests for information.</t>
  </si>
  <si>
    <t>[EU 2.1.1] Low 2</t>
  </si>
  <si>
    <t>Ensure the applicant is aware of the terms and conditions related to the use of the electronic identification means.</t>
  </si>
  <si>
    <t>[EU 2.1.1] Low 3</t>
  </si>
  <si>
    <t>Ensure the applicant is aware of recommended security precautions related to the electronic identification means.</t>
  </si>
  <si>
    <t>[EU 2.4.3] Low</t>
  </si>
  <si>
    <t>There is an effective information security management system for the management and control of information security risks.</t>
  </si>
  <si>
    <t>[EU 2.4.3] Substantial, High</t>
  </si>
  <si>
    <t>Substantial, High</t>
  </si>
  <si>
    <t>The information security management system adheres to proven standards or principles for the management and control of information security risks.</t>
  </si>
  <si>
    <t>[EU 2.4.4] Low 1</t>
  </si>
  <si>
    <t>Record and maintain relevant information using an effective record-management system, taking into account applicable legislation and good practice in relation to data protection and data retention.</t>
  </si>
  <si>
    <t>[EU 2.4.4] Low 2</t>
  </si>
  <si>
    <t>Retain, as far as it is permitted by national law or other national administrative arrangement, and protect records for as long as they are required for the purpose of auditing and investigation of security breaches, and retention, after which the records shall be securely destroyed.</t>
  </si>
  <si>
    <t>[EU 2.4.6] Low 1</t>
  </si>
  <si>
    <t>The existence of proportionate technical controls to manage the risks posed to the security of the services, protecting the confidentiality, integrity and availability of the information processed.</t>
  </si>
  <si>
    <t>[EU 2.4.6] Low 2</t>
  </si>
  <si>
    <t>Electronic communication channels used to exchange personal or sensitive information are protected against eavesdropping, manipulation and replay.</t>
  </si>
  <si>
    <t>[EU 2.4.6] Low 3</t>
  </si>
  <si>
    <t>Access to sensitive cryptographic material, if used for issuing electronic identification means and authentication, is restricted to the roles and applications strictly requiring access. It shall be ensured that such material is never persistently stored in plain text.</t>
  </si>
  <si>
    <t>[EU 2.4.6] Low 4</t>
  </si>
  <si>
    <t>Procedures exist to ensure that security is maintained over time and that there is an ability to respond to changes in risk levels, incidents and security breaches.</t>
  </si>
  <si>
    <t>[EU 2.4.6] Low 5</t>
  </si>
  <si>
    <t>All media containing personal, cryptographic or other sensitive information are stored, transported, and disposed of in a safe and secure manner.</t>
  </si>
  <si>
    <t>[EU 2.4.6] Substantial</t>
  </si>
  <si>
    <t>Subtstantial, High</t>
  </si>
  <si>
    <t>Sensitive cryptographic material, if used for issuing electronic identification means and authentication is protected from tampering</t>
  </si>
  <si>
    <t>[EU 2.4.7] Low</t>
  </si>
  <si>
    <t>The existence of periodical internal audits scoped to include all parts relevant to the supply of the provided services to ensure compliance with relevant policy.</t>
  </si>
  <si>
    <t>[EU 2.4.7] Substantial</t>
  </si>
  <si>
    <t>The existence of periodical independent internal or external audits scoped to include all parts relevant to the supply of the provided services to ensure compliance with relevant policy.</t>
  </si>
  <si>
    <t>[EU 2.4.7] High 1</t>
  </si>
  <si>
    <t>The existence of periodical independent external audits scoped to include all parts relevant to the supply of the provided services to ensure compliance with relevant policy.</t>
  </si>
  <si>
    <t>[EU 2.4.7] High 2</t>
  </si>
  <si>
    <t>Where a scheme is directly managed by a government body, it is audited in accordance with the national law.</t>
  </si>
  <si>
    <t>Recommendation 10 is technology neutral. Recommendation 10 (a) permits financial institutions to use “documents” as well as information or data,” when conducting customer identification and verification. Recommendation 10 (a) does not impose any restrictions on the form (documentary/physical or digital) that identity evidence – “source documents, information or data” – can take.</t>
  </si>
  <si>
    <t>Regulated entities when establishing business relations with a customer (i.e., at on-boarding) are required to identify the customer and verify that customer’s identity, using reliable, independent source documents, data or information”
(Recommendation 10, sub-section (a)).</t>
  </si>
  <si>
    <t>Moreover, although Recommendation 10(a) does require financial institutions to link a customer’s verified identity to the individual in some “reliable” way, nothing in the FATF standards sets forth requirements for how a verified customer identity should be linked to a unique, real-life individual as part of identification/verification at  on-boarding. Recommendation 10 thus does not impose limitations as to the use of digital ID systems for that purpose. The FATF standards leave the matter to each jurisdiction, as part of its national legal framework for proving official ID when conducting CDD.</t>
  </si>
  <si>
    <t>Experimental Text Translator</t>
  </si>
  <si>
    <t>Target Language (2 letter code):</t>
  </si>
  <si>
    <t>de</t>
  </si>
  <si>
    <t>Origin</t>
  </si>
  <si>
    <t>CAN</t>
  </si>
  <si>
    <t>Treasury Board Secretariat</t>
  </si>
  <si>
    <t>Directive on Identity Management [Draft for Approval]</t>
  </si>
  <si>
    <t>https://github.com/canada-ca/PCTF-CCP/blob/master/references/TB%20Directive%20on%20Identity%20Management-EN.pdf</t>
  </si>
  <si>
    <t>Standard on Identity and Credential Assurance [Draft for Approval]</t>
  </si>
  <si>
    <t>same link as above</t>
  </si>
  <si>
    <t>Guideline on Identity Assurance</t>
  </si>
  <si>
    <t>https://www.tbs-sct.gc.ca/pol/doc-eng.aspx?id=30678</t>
  </si>
  <si>
    <t>Guideline on Defining Authentication Requirements</t>
  </si>
  <si>
    <t>https://www.tbs-sct.gc.ca/pol/doc-eng.aspx?id=26262</t>
  </si>
  <si>
    <t>Guideline on Electronic Signatures</t>
  </si>
  <si>
    <t>not released</t>
  </si>
  <si>
    <t>CSE</t>
  </si>
  <si>
    <t>User Authentication Guidance for Information Technology Systems</t>
  </si>
  <si>
    <t>https://www.cse-cst.gc.ca/en/publication/itsp.030.031v2</t>
  </si>
  <si>
    <t>FINTRAC</t>
  </si>
  <si>
    <t>Methods to identify individuals and confirm the existence of entities</t>
  </si>
  <si>
    <t>http://www.fintrac-canafe.gc.ca/guidance-directives/client-clientele/Guide11/11-eng.asp</t>
  </si>
  <si>
    <t>US</t>
  </si>
  <si>
    <t xml:space="preserve">NIST </t>
  </si>
  <si>
    <t xml:space="preserve">SP 800-63A Digital Identity Guidelines. </t>
  </si>
  <si>
    <t xml:space="preserve">https://github.com/usnistgov/800-63-3/tree/nist-pages/sp800-63a </t>
  </si>
  <si>
    <t>SP 800-63B Authentication and Lifecycle Management</t>
  </si>
  <si>
    <t xml:space="preserve">https://github.com/usnistgov/800-63-3/tree/nist-pages/sp800-63b </t>
  </si>
  <si>
    <t>SP 800 63C Federation and Assertions</t>
  </si>
  <si>
    <t>https://github.com/usnistgov/800-63-3/tree/nist-pages/sp800-63c</t>
  </si>
  <si>
    <t>UK</t>
  </si>
  <si>
    <t>UK Cabinet Office</t>
  </si>
  <si>
    <t>GPG 44 Authentication and Credentials for use with HMG Online Services</t>
  </si>
  <si>
    <t>https://drive.google.com/file/d/1CjFnPPUBdepbizSSbJd8s4DZgXd8exqp/view?usp=sharing</t>
  </si>
  <si>
    <t xml:space="preserve">GPG 45 Identity Proofing and Verification of an Individual </t>
  </si>
  <si>
    <t>https://drive.google.com/open?id=1kLYeS7KM1KT7VTxW_SEBesw0i9TROF3c</t>
  </si>
  <si>
    <t>GPG-45 Latest web version released April 2019</t>
  </si>
  <si>
    <t>https://www.gov.uk/government/publications/identity-proofing-and-verification-of-an-individual/identity-proofing-and-verification-of-an-individual</t>
  </si>
  <si>
    <t>GPG-45 Good Practice Guide (GPG) 45, version 4.1</t>
  </si>
  <si>
    <t>https://assets.publishing.service.gov.uk/government/uploads/system/uploads/attachment_data/file/795611/Identity_proofing_and_verification_of_an_individual_v4.1.pdf</t>
  </si>
  <si>
    <t>GPG-45 Good Practice Guide (GPG) 45, version 4.1 (hosted google drive)</t>
  </si>
  <si>
    <t>https://drive.google.com/open?id=1Z1ruxigKMCMZIJyIikdNPnLZIkWmJBtS</t>
  </si>
  <si>
    <t>EU</t>
  </si>
  <si>
    <t>EU910/2014</t>
  </si>
  <si>
    <t>REGULATION (EU) No 910/2014 OF THE EUROPEAN PARLIAMENT AND OF THE COUNCIL</t>
  </si>
  <si>
    <t>https://eur-lex.europa.eu/legal-content/EN/TXT/HTML/?uri=CELEX:32014R0910&amp;from=EN</t>
  </si>
  <si>
    <t>EU 2015/1502</t>
  </si>
  <si>
    <t>COMMISSION IMPLEMENTING REGULATION (EU) 2015/1502</t>
  </si>
  <si>
    <t>https://drive.google.com/file/d/1X0ZhIo51MecOxPuW5OS4pq3aKZSsAL5n/view?usp=sharing</t>
  </si>
  <si>
    <t>INTL</t>
  </si>
  <si>
    <t>ID2020</t>
  </si>
  <si>
    <t>ID2020 Technical Requirements: V1.0</t>
  </si>
  <si>
    <t>https://docs.google.com/document/d/1L0RhDq98xj4ieh5CuN-P3XerK6umKRTPWMS8Ckz6_J8/edit?usp=sharing</t>
  </si>
  <si>
    <t>World Bank ID4D</t>
  </si>
  <si>
    <t>World Bank Group Cataloge of Technical Standards</t>
  </si>
  <si>
    <t>https://drive.google.com/open?id=1TGEe-dmJ3bh5oaoikKGSZer_gdNUP1_I</t>
  </si>
  <si>
    <t>AUS</t>
  </si>
  <si>
    <t>Australia</t>
  </si>
  <si>
    <t>TDIF Overview and Glossary</t>
  </si>
  <si>
    <t>https://drive.google.com/open?id=1XTCrpAMSjKXme0oCzJ18oJ_01N69qFKI</t>
  </si>
  <si>
    <t>Identity Proofing</t>
  </si>
  <si>
    <t>https://drive.google.com/open?id=1qJN_CdQkkikkhAHooS4xIf4RXVkGW9UF</t>
  </si>
  <si>
    <t>ITU</t>
  </si>
  <si>
    <t>ITU-T X.1255</t>
  </si>
  <si>
    <t>Framework for discovery of identity management information</t>
  </si>
  <si>
    <t>https://www.itu.int/rec/T-REC-X.1255-201309-I</t>
  </si>
  <si>
    <t>This worksheet is intended for capturing the mapping of the business processes or service solutions of the entity under assessment to the PSP PCTF processes. This may be used by the entity under assessment and/or the assessor for a specific assessment instance to define the scope of the assessment and to align the terminology used to identify processes.</t>
  </si>
  <si>
    <t>PLEASE NOTE: THIS ASSESSMENT WORKBOOK IS STILL IN DEVELOPMENT AND IS SUBJECT TO CHANGE.</t>
  </si>
  <si>
    <t>DISCLAIMER:  THIS ASSESSMENT WORKBOOK HAS NOT BEEN ENDORSED OR APPROVED BY GOVERNANCE. THE CONFORMANCE CRITERIA MAY CHANGE.</t>
  </si>
  <si>
    <t>Note: Some cells within the Assessment Workbook may be colour shaded.</t>
  </si>
  <si>
    <t>Colour Shading</t>
  </si>
  <si>
    <t>Indicates Process Definitions and accompanying Conformance Criteria that may be used for the assessment. (Note: Additional conformance criteria may also be used.)</t>
  </si>
  <si>
    <t>Indicates revised Process Definitions resulting from PSP PCTF Version 1.3. The changes will need to be promulgated to the CIOSC Standard.</t>
  </si>
  <si>
    <t>Indicates new proposed Conformance Criteria that are still under development.</t>
  </si>
  <si>
    <t>The entity under assessment SHOULD inform the parties in the relationship of the change in relationship status.</t>
  </si>
  <si>
    <t>This worksheet contains descriptions of the PSP PCTF processes as currently defined in the Public Sector Profile of the Pan-Canadian Trust Framework Version 1.3 (PSP PCTF V1.3) Consolidated Overview document. These are the processes that are addressed in the Conformance Criteria. Additional detail expands on these definitions and provides some high-level indication of the type of questions that will be addressed during an assessment. Included are:
  ● Process Descriptions from the PSP PCTF Consolidated Overview document
  ● The Input State and the Output State relevant to the process
  ● Information relevant to the CIOSC standard
  ● Sample discovery questions
  ● Additional guidance where specific policy exists</t>
  </si>
  <si>
    <t>This worksheet is intended to summarize the results of the detailed assessment and can be used to provide content for an assessment report. The worksheet identifies the key elements of an assessment report. These key elements include:
  ● Program or service identification
  ● Providers
  ● Verifiers
  ● Policy Authorities
  ● Summarized results for each applicable subject matter domain</t>
  </si>
  <si>
    <r>
      <t xml:space="preserve">To determine the processes and individual conformance criteria that apply in a particular assessment instance, two activities are recommended:
</t>
    </r>
    <r>
      <rPr>
        <b/>
        <sz val="12"/>
        <color theme="1"/>
        <rFont val="Calibri"/>
      </rPr>
      <t>1</t>
    </r>
    <r>
      <rPr>
        <sz val="12"/>
        <color theme="1"/>
        <rFont val="Calibri"/>
      </rPr>
      <t>.        The Process mapping worksheet may be used to align business processes and service solutions, of the entity under assessment, to the PSP PCTF processes as defined. This will identify the processes within the scope of an assessme</t>
    </r>
    <r>
      <rPr>
        <b/>
        <sz val="12"/>
        <color theme="1"/>
        <rFont val="Calibri"/>
      </rPr>
      <t>n</t>
    </r>
    <r>
      <rPr>
        <sz val="12"/>
        <color theme="1"/>
        <rFont val="Calibri"/>
      </rPr>
      <t xml:space="preserve">t.
</t>
    </r>
    <r>
      <rPr>
        <b/>
        <sz val="12"/>
        <color theme="1"/>
        <rFont val="Calibri"/>
      </rPr>
      <t>2</t>
    </r>
    <r>
      <rPr>
        <sz val="12"/>
        <color theme="1"/>
        <rFont val="Calibri"/>
      </rPr>
      <t xml:space="preserve">.        With the processes identified, the Qualifiers expected to be the target levels desired in an assessment should be identified. These can be mapped against individual conformance criteria within the in-scope processes to identify the conformance criteria that apply to a particular assessment instance.
</t>
    </r>
    <r>
      <rPr>
        <b/>
        <sz val="12"/>
        <color theme="1"/>
        <rFont val="Calibri"/>
        <family val="2"/>
      </rPr>
      <t>NOTE</t>
    </r>
    <r>
      <rPr>
        <sz val="12"/>
        <color theme="1"/>
        <rFont val="Calibri"/>
      </rPr>
      <t>: The determination of assessment scope may be done in advance by the entity under assessment to help prepare for an assessment; the scope definition will be validated by the assessor during the initial stages of an assessment.</t>
    </r>
  </si>
  <si>
    <r>
      <t xml:space="preserve">IP1 </t>
    </r>
    <r>
      <rPr>
        <b/>
        <sz val="12"/>
        <color rgb="FF000000"/>
        <rFont val="Calibri"/>
        <family val="2"/>
        <scheme val="minor"/>
      </rPr>
      <t>AND</t>
    </r>
    <r>
      <rPr>
        <sz val="12"/>
        <color rgb="FF000000"/>
        <rFont val="Calibri"/>
        <family val="2"/>
        <scheme val="minor"/>
      </rPr>
      <t xml:space="preserve">
IO1</t>
    </r>
  </si>
  <si>
    <r>
      <t xml:space="preserve">IP2 </t>
    </r>
    <r>
      <rPr>
        <b/>
        <sz val="12"/>
        <color rgb="FF000000"/>
        <rFont val="Calibri"/>
        <family val="2"/>
        <scheme val="minor"/>
      </rPr>
      <t>AND</t>
    </r>
    <r>
      <rPr>
        <sz val="12"/>
        <color rgb="FF000000"/>
        <rFont val="Calibri"/>
        <family val="2"/>
        <scheme val="minor"/>
      </rPr>
      <t xml:space="preserve">
IO2</t>
    </r>
  </si>
  <si>
    <r>
      <t xml:space="preserve">IP3 </t>
    </r>
    <r>
      <rPr>
        <b/>
        <sz val="12"/>
        <color rgb="FF000000"/>
        <rFont val="Calibri"/>
        <family val="2"/>
        <scheme val="minor"/>
      </rPr>
      <t>AND</t>
    </r>
    <r>
      <rPr>
        <sz val="12"/>
        <color rgb="FF000000"/>
        <rFont val="Calibri"/>
        <family val="2"/>
        <scheme val="minor"/>
      </rPr>
      <t xml:space="preserve">
IO3</t>
    </r>
  </si>
  <si>
    <r>
      <rPr>
        <b/>
        <sz val="12"/>
        <color theme="1"/>
        <rFont val="Calibri"/>
        <family val="2"/>
        <scheme val="major"/>
      </rPr>
      <t>No Determination Made:</t>
    </r>
    <r>
      <rPr>
        <sz val="12"/>
        <color rgb="FF000000"/>
        <rFont val="Calibri"/>
        <family val="2"/>
        <scheme val="major"/>
      </rPr>
      <t xml:space="preserve"> The identity context, the identity information requirements, and the identifier have not been determined
</t>
    </r>
  </si>
  <si>
    <r>
      <rPr>
        <b/>
        <sz val="12"/>
        <color theme="1"/>
        <rFont val="Calibri"/>
        <family val="2"/>
        <scheme val="major"/>
      </rPr>
      <t>Determination Made:</t>
    </r>
    <r>
      <rPr>
        <sz val="12"/>
        <color rgb="FF000000"/>
        <rFont val="Calibri"/>
        <family val="2"/>
        <scheme val="major"/>
      </rPr>
      <t xml:space="preserve">  The identity context, the identity information requirements, and the identifier have been determined</t>
    </r>
  </si>
  <si>
    <r>
      <rPr>
        <b/>
        <sz val="12"/>
        <color theme="1"/>
        <rFont val="Calibri"/>
        <family val="2"/>
        <scheme val="major"/>
      </rPr>
      <t>No Determination Made:</t>
    </r>
    <r>
      <rPr>
        <sz val="12"/>
        <color rgb="FF000000"/>
        <rFont val="Calibri"/>
        <family val="2"/>
        <scheme val="major"/>
      </rPr>
      <t xml:space="preserve">  The acceptable evidence of identity has not been determined
</t>
    </r>
  </si>
  <si>
    <r>
      <rPr>
        <b/>
        <sz val="12"/>
        <color theme="1"/>
        <rFont val="Calibri"/>
        <family val="2"/>
        <scheme val="major"/>
      </rPr>
      <t>Determination Made:</t>
    </r>
    <r>
      <rPr>
        <sz val="12"/>
        <color rgb="FF000000"/>
        <rFont val="Calibri"/>
        <family val="2"/>
        <scheme val="major"/>
      </rPr>
      <t xml:space="preserve"> The acceptable evidence of identity has been determined
</t>
    </r>
  </si>
  <si>
    <r>
      <rPr>
        <b/>
        <sz val="12"/>
        <color theme="1"/>
        <rFont val="Calibri"/>
        <family val="2"/>
        <scheme val="major"/>
      </rPr>
      <t>Unconfirmed Identity Evidence:</t>
    </r>
    <r>
      <rPr>
        <sz val="12"/>
        <color rgb="FF000000"/>
        <rFont val="Calibri"/>
        <family val="2"/>
        <scheme val="major"/>
      </rPr>
      <t xml:space="preserve"> The evidence of identity has not been confirmed as being acceptable</t>
    </r>
  </si>
  <si>
    <r>
      <rPr>
        <b/>
        <sz val="12"/>
        <color theme="1"/>
        <rFont val="Calibri"/>
        <family val="2"/>
        <scheme val="major"/>
      </rPr>
      <t>Confirmed Identity Evidence:</t>
    </r>
    <r>
      <rPr>
        <sz val="12"/>
        <color rgb="FF000000"/>
        <rFont val="Calibri"/>
        <family val="2"/>
        <scheme val="major"/>
      </rPr>
      <t xml:space="preserve"> The evidence of identity has been confirmed as being acceptable</t>
    </r>
  </si>
  <si>
    <r>
      <t xml:space="preserve">Formerly: </t>
    </r>
    <r>
      <rPr>
        <b/>
        <i/>
        <sz val="10"/>
        <color theme="1"/>
        <rFont val="Calibri"/>
        <family val="2"/>
        <scheme val="major"/>
      </rPr>
      <t>Identity Evidence Validation</t>
    </r>
    <r>
      <rPr>
        <sz val="10"/>
        <color rgb="FF000000"/>
        <rFont val="Calibri"/>
        <family val="2"/>
        <scheme val="major"/>
      </rPr>
      <t>.</t>
    </r>
  </si>
  <si>
    <r>
      <rPr>
        <b/>
        <sz val="12"/>
        <color theme="1"/>
        <rFont val="Calibri"/>
        <family val="2"/>
        <scheme val="major"/>
      </rPr>
      <t xml:space="preserve">Unconfirmed identity information: </t>
    </r>
    <r>
      <rPr>
        <sz val="12"/>
        <color rgb="FF000000"/>
        <rFont val="Calibri"/>
        <family val="2"/>
        <scheme val="major"/>
      </rPr>
      <t xml:space="preserve"> The identity information has not been confirmed with the Issuer
</t>
    </r>
  </si>
  <si>
    <r>
      <rPr>
        <b/>
        <sz val="12"/>
        <color theme="1"/>
        <rFont val="Calibri"/>
        <family val="2"/>
        <scheme val="major"/>
      </rPr>
      <t>Confirmed Identity Information:</t>
    </r>
    <r>
      <rPr>
        <sz val="12"/>
        <color rgb="FF000000"/>
        <rFont val="Calibri"/>
        <family val="2"/>
        <scheme val="major"/>
      </rPr>
      <t xml:space="preserve"> The identity information has been confirmed with the Issuer</t>
    </r>
  </si>
  <si>
    <r>
      <rPr>
        <b/>
        <sz val="12"/>
        <color theme="1"/>
        <rFont val="Calibri"/>
        <family val="2"/>
        <scheme val="major"/>
      </rPr>
      <t>Identity Information:</t>
    </r>
    <r>
      <rPr>
        <sz val="12"/>
        <color rgb="FF000000"/>
        <rFont val="Calibri"/>
        <family val="2"/>
        <scheme val="major"/>
      </rPr>
      <t xml:space="preserve"> The identity information may or may not be unique to one and only one Subject
</t>
    </r>
  </si>
  <si>
    <r>
      <rPr>
        <b/>
        <sz val="12"/>
        <color theme="1"/>
        <rFont val="Calibri"/>
        <family val="2"/>
        <scheme val="major"/>
      </rPr>
      <t>Unique Identity Information:</t>
    </r>
    <r>
      <rPr>
        <sz val="12"/>
        <color rgb="FF000000"/>
        <rFont val="Calibri"/>
        <family val="2"/>
        <scheme val="major"/>
      </rPr>
      <t xml:space="preserve"> The identity information is unique to one and only one Subject 
</t>
    </r>
  </si>
  <si>
    <r>
      <rPr>
        <b/>
        <sz val="12"/>
        <color theme="1"/>
        <rFont val="Calibri"/>
        <family val="2"/>
        <scheme val="major"/>
      </rPr>
      <t>No Record of Identity:</t>
    </r>
    <r>
      <rPr>
        <sz val="12"/>
        <color rgb="FF000000"/>
        <rFont val="Calibri"/>
        <family val="2"/>
        <scheme val="major"/>
      </rPr>
      <t xml:space="preserve"> No record of identity exists</t>
    </r>
  </si>
  <si>
    <r>
      <rPr>
        <b/>
        <sz val="12"/>
        <color theme="1"/>
        <rFont val="Calibri"/>
        <family val="2"/>
        <scheme val="major"/>
      </rPr>
      <t>Record of identity:</t>
    </r>
    <r>
      <rPr>
        <sz val="12"/>
        <color rgb="FF000000"/>
        <rFont val="Calibri"/>
        <family val="2"/>
        <scheme val="major"/>
      </rPr>
      <t xml:space="preserve"> A record of identity exists</t>
    </r>
  </si>
  <si>
    <r>
      <rPr>
        <b/>
        <sz val="12"/>
        <color theme="1"/>
        <rFont val="Calibri"/>
        <family val="2"/>
        <scheme val="major"/>
      </rPr>
      <t xml:space="preserve">Unverified Control: </t>
    </r>
    <r>
      <rPr>
        <sz val="12"/>
        <color rgb="FF000000"/>
        <rFont val="Calibri"/>
        <family val="2"/>
        <scheme val="major"/>
      </rPr>
      <t>The identity information has not been verified as being under the control of the Subject</t>
    </r>
  </si>
  <si>
    <r>
      <rPr>
        <b/>
        <sz val="12"/>
        <color theme="1"/>
        <rFont val="Calibri"/>
        <family val="2"/>
        <scheme val="major"/>
      </rPr>
      <t xml:space="preserve">Verified Control: </t>
    </r>
    <r>
      <rPr>
        <sz val="12"/>
        <color rgb="FF000000"/>
        <rFont val="Calibri"/>
        <family val="2"/>
        <scheme val="major"/>
      </rPr>
      <t>The identity information has been verified as being under the control of the Subject</t>
    </r>
  </si>
  <si>
    <r>
      <rPr>
        <b/>
        <sz val="12"/>
        <color theme="1"/>
        <rFont val="Calibri"/>
        <family val="2"/>
        <scheme val="major"/>
      </rPr>
      <t>Periodic Presence:</t>
    </r>
    <r>
      <rPr>
        <sz val="12"/>
        <color rgb="FF000000"/>
        <rFont val="Calibri"/>
        <family val="2"/>
        <scheme val="major"/>
      </rPr>
      <t xml:space="preserve"> The identity exists sporadically and often only in association with a vital event or a business event (e.g., birth, death, bankruptcy) </t>
    </r>
  </si>
  <si>
    <r>
      <rPr>
        <b/>
        <sz val="12"/>
        <color theme="1"/>
        <rFont val="Calibri"/>
        <family val="2"/>
        <scheme val="major"/>
      </rPr>
      <t>Continuous Presence:</t>
    </r>
    <r>
      <rPr>
        <sz val="12"/>
        <color rgb="FF000000"/>
        <rFont val="Calibri"/>
        <family val="2"/>
        <scheme val="major"/>
      </rPr>
      <t xml:space="preserve"> The identity exists continuously over time in association with many transactions</t>
    </r>
  </si>
  <si>
    <r>
      <t xml:space="preserve">Somtimes referred to as: </t>
    </r>
    <r>
      <rPr>
        <b/>
        <sz val="10"/>
        <color theme="1"/>
        <rFont val="Calibri"/>
        <family val="2"/>
        <scheme val="major"/>
      </rPr>
      <t>Identity Liveness</t>
    </r>
    <r>
      <rPr>
        <sz val="10"/>
        <color rgb="FF000000"/>
        <rFont val="Calibri"/>
        <family val="2"/>
        <scheme val="major"/>
      </rPr>
      <t>.</t>
    </r>
  </si>
  <si>
    <r>
      <rPr>
        <b/>
        <sz val="12"/>
        <color theme="1"/>
        <rFont val="Calibri"/>
        <family val="2"/>
        <scheme val="major"/>
      </rPr>
      <t xml:space="preserve">Identity Information: </t>
    </r>
    <r>
      <rPr>
        <sz val="12"/>
        <color rgb="FF000000"/>
        <rFont val="Calibri"/>
        <family val="2"/>
        <scheme val="major"/>
      </rPr>
      <t xml:space="preserve">The identity information is not up-to-date </t>
    </r>
  </si>
  <si>
    <r>
      <rPr>
        <b/>
        <sz val="12"/>
        <color theme="1"/>
        <rFont val="Calibri"/>
        <family val="2"/>
        <scheme val="major"/>
      </rPr>
      <t>Updated Identity Information:</t>
    </r>
    <r>
      <rPr>
        <sz val="12"/>
        <color rgb="FF000000"/>
        <rFont val="Calibri"/>
        <family val="2"/>
        <scheme val="major"/>
      </rPr>
      <t xml:space="preserve"> The identity information is up-to-date</t>
    </r>
  </si>
  <si>
    <r>
      <rPr>
        <b/>
        <sz val="12"/>
        <color theme="1"/>
        <rFont val="Calibri"/>
        <family val="2"/>
        <scheme val="major"/>
      </rPr>
      <t>Unlinked Identity:</t>
    </r>
    <r>
      <rPr>
        <sz val="12"/>
        <color theme="1"/>
        <rFont val="Calibri"/>
        <family val="2"/>
        <scheme val="major"/>
      </rPr>
      <t xml:space="preserve"> No assigned identifier has been mapped to the Subject</t>
    </r>
  </si>
  <si>
    <r>
      <rPr>
        <b/>
        <sz val="12"/>
        <color theme="1"/>
        <rFont val="Calibri"/>
        <family val="2"/>
        <scheme val="major"/>
      </rPr>
      <t>Linked Identity:</t>
    </r>
    <r>
      <rPr>
        <sz val="12"/>
        <color theme="1"/>
        <rFont val="Calibri"/>
        <family val="2"/>
        <scheme val="major"/>
      </rPr>
      <t xml:space="preserve"> One or more assigned identifiers have been mapped to the Subject</t>
    </r>
  </si>
  <si>
    <r>
      <rPr>
        <b/>
        <sz val="12"/>
        <color theme="1"/>
        <rFont val="Calibri"/>
        <family val="2"/>
        <scheme val="major"/>
      </rPr>
      <t>No Determination Made</t>
    </r>
    <r>
      <rPr>
        <sz val="12"/>
        <color rgb="FF000000"/>
        <rFont val="Calibri"/>
        <family val="2"/>
        <scheme val="major"/>
      </rPr>
      <t>: The relationship context, the relationship information requirements, and the relationship identifier have not been determined</t>
    </r>
  </si>
  <si>
    <r>
      <rPr>
        <b/>
        <sz val="12"/>
        <color theme="1"/>
        <rFont val="Calibri"/>
        <family val="2"/>
        <scheme val="major"/>
      </rPr>
      <t>Determination Made</t>
    </r>
    <r>
      <rPr>
        <sz val="12"/>
        <color rgb="FF000000"/>
        <rFont val="Calibri"/>
        <family val="2"/>
        <scheme val="major"/>
      </rPr>
      <t>: The relationship context, the relationship information requirements, and the relationship identifier have been determined</t>
    </r>
  </si>
  <si>
    <r>
      <rPr>
        <b/>
        <sz val="12"/>
        <color theme="1"/>
        <rFont val="Calibri"/>
        <family val="2"/>
        <scheme val="major"/>
      </rPr>
      <t>Unconfirmed Relationship Information:</t>
    </r>
    <r>
      <rPr>
        <sz val="12"/>
        <color rgb="FF000000"/>
        <rFont val="Calibri"/>
        <family val="2"/>
        <scheme val="major"/>
      </rPr>
      <t xml:space="preserve"> The relationship information has not been confirmed with the Issuer</t>
    </r>
  </si>
  <si>
    <r>
      <rPr>
        <b/>
        <sz val="12"/>
        <color theme="1"/>
        <rFont val="Calibri"/>
        <family val="2"/>
        <scheme val="major"/>
      </rPr>
      <t>Confirmed Relationship Information:</t>
    </r>
    <r>
      <rPr>
        <sz val="12"/>
        <color rgb="FF000000"/>
        <rFont val="Calibri"/>
        <family val="2"/>
        <scheme val="major"/>
      </rPr>
      <t xml:space="preserve"> The relationship information has been confirmed with the Issuer</t>
    </r>
  </si>
  <si>
    <r>
      <rPr>
        <b/>
        <sz val="12"/>
        <color theme="1"/>
        <rFont val="Calibri"/>
        <family val="2"/>
        <scheme val="major"/>
      </rPr>
      <t>Unverified Control:</t>
    </r>
    <r>
      <rPr>
        <sz val="12"/>
        <color theme="1"/>
        <rFont val="Calibri"/>
        <family val="2"/>
        <scheme val="major"/>
      </rPr>
      <t xml:space="preserve"> The relationship information has not been verified as being under the control of the Subjects</t>
    </r>
  </si>
  <si>
    <r>
      <rPr>
        <b/>
        <sz val="12"/>
        <color theme="1"/>
        <rFont val="Calibri"/>
        <family val="2"/>
        <scheme val="major"/>
      </rPr>
      <t>Verified Control:</t>
    </r>
    <r>
      <rPr>
        <sz val="12"/>
        <color theme="1"/>
        <rFont val="Calibri"/>
        <family val="2"/>
        <scheme val="major"/>
      </rPr>
      <t xml:space="preserve"> The relationship information has been verified as being under the control of the Subjects</t>
    </r>
  </si>
  <si>
    <r>
      <rPr>
        <b/>
        <sz val="12"/>
        <color theme="1"/>
        <rFont val="Calibri"/>
        <family val="2"/>
        <scheme val="major"/>
      </rPr>
      <t>Relationship Information:</t>
    </r>
    <r>
      <rPr>
        <sz val="12"/>
        <color rgb="FF000000"/>
        <rFont val="Calibri"/>
        <family val="2"/>
        <scheme val="major"/>
      </rPr>
      <t xml:space="preserve"> The relationship information is not up-to-date </t>
    </r>
  </si>
  <si>
    <r>
      <rPr>
        <b/>
        <sz val="12"/>
        <color theme="1"/>
        <rFont val="Calibri"/>
        <family val="2"/>
        <scheme val="major"/>
      </rPr>
      <t>Updated Relationship Information:</t>
    </r>
    <r>
      <rPr>
        <sz val="12"/>
        <color rgb="FF000000"/>
        <rFont val="Calibri"/>
        <family val="2"/>
        <scheme val="major"/>
      </rPr>
      <t xml:space="preserve"> The relationship information is up-to-date</t>
    </r>
  </si>
  <si>
    <r>
      <rPr>
        <b/>
        <sz val="12"/>
        <color theme="1"/>
        <rFont val="Calibri"/>
        <family val="2"/>
        <scheme val="major"/>
      </rPr>
      <t>Issued Credential</t>
    </r>
    <r>
      <rPr>
        <sz val="12"/>
        <color theme="1"/>
        <rFont val="Calibri"/>
        <family val="2"/>
        <scheme val="major"/>
      </rPr>
      <t xml:space="preserve">: One or more Claims about one or more Subjects have been associated with the Credential and the Credential has been assigned to a Holder </t>
    </r>
  </si>
  <si>
    <r>
      <rPr>
        <b/>
        <sz val="12"/>
        <color theme="1"/>
        <rFont val="Calibri"/>
        <family val="2"/>
        <scheme val="major"/>
      </rPr>
      <t>Issued Credential:</t>
    </r>
    <r>
      <rPr>
        <sz val="12"/>
        <color rgb="FF000000"/>
        <rFont val="Calibri"/>
        <family val="2"/>
        <scheme val="major"/>
      </rPr>
      <t xml:space="preserve"> A Credential has been assigned to a Holder</t>
    </r>
  </si>
  <si>
    <r>
      <rPr>
        <b/>
        <sz val="12"/>
        <color theme="1"/>
        <rFont val="Calibri"/>
        <family val="2"/>
        <scheme val="major"/>
      </rPr>
      <t>Authenticator Bound Credential:</t>
    </r>
    <r>
      <rPr>
        <sz val="12"/>
        <color rgb="FF000000"/>
        <rFont val="Calibri"/>
        <family val="2"/>
        <scheme val="major"/>
      </rPr>
      <t xml:space="preserve"> An issued Credential has been associated with one or more authenticators</t>
    </r>
  </si>
  <si>
    <r>
      <rPr>
        <b/>
        <sz val="12"/>
        <color theme="1"/>
        <rFont val="Calibri"/>
        <family val="2"/>
        <scheme val="major"/>
      </rPr>
      <t xml:space="preserve">Validated Credential: </t>
    </r>
    <r>
      <rPr>
        <sz val="12"/>
        <color theme="1"/>
        <rFont val="Calibri"/>
        <family val="2"/>
        <scheme val="major"/>
      </rPr>
      <t>The issued Credential is valid</t>
    </r>
  </si>
  <si>
    <r>
      <rPr>
        <b/>
        <sz val="12"/>
        <color theme="1"/>
        <rFont val="Calibri"/>
        <family val="2"/>
        <scheme val="major"/>
      </rPr>
      <t>Authenticator Bound Credential:</t>
    </r>
    <r>
      <rPr>
        <sz val="12"/>
        <color theme="1"/>
        <rFont val="Calibri"/>
        <family val="2"/>
        <scheme val="major"/>
      </rPr>
      <t xml:space="preserve"> An issued Credential has been associated with one or more authenticators</t>
    </r>
  </si>
  <si>
    <r>
      <rPr>
        <b/>
        <sz val="12"/>
        <color theme="1"/>
        <rFont val="Calibri"/>
        <family val="2"/>
        <scheme val="major"/>
      </rPr>
      <t xml:space="preserve">Verified Credential: </t>
    </r>
    <r>
      <rPr>
        <sz val="12"/>
        <color theme="1"/>
        <rFont val="Calibri"/>
        <family val="2"/>
        <scheme val="major"/>
      </rPr>
      <t>The Holder has proven control of the issued Credential</t>
    </r>
  </si>
  <si>
    <r>
      <rPr>
        <b/>
        <sz val="12"/>
        <color theme="1"/>
        <rFont val="Calibri"/>
        <family val="2"/>
        <scheme val="major"/>
      </rPr>
      <t>Issued Credential:</t>
    </r>
    <r>
      <rPr>
        <sz val="12"/>
        <color theme="1"/>
        <rFont val="Calibri"/>
        <family val="2"/>
        <scheme val="major"/>
      </rPr>
      <t xml:space="preserve"> A Credential has been assigned to a Holder</t>
    </r>
  </si>
  <si>
    <r>
      <rPr>
        <b/>
        <sz val="12"/>
        <color theme="1"/>
        <rFont val="Calibri"/>
        <family val="2"/>
        <scheme val="major"/>
      </rPr>
      <t xml:space="preserve">Updated Issued Credential: </t>
    </r>
    <r>
      <rPr>
        <sz val="12"/>
        <color theme="1"/>
        <rFont val="Calibri"/>
        <family val="2"/>
        <scheme val="major"/>
      </rPr>
      <t>The issued Credential has been updated</t>
    </r>
  </si>
  <si>
    <r>
      <rPr>
        <b/>
        <sz val="12"/>
        <color theme="1"/>
        <rFont val="Calibri"/>
        <family val="2"/>
        <scheme val="major"/>
      </rPr>
      <t xml:space="preserve">Issued Credential: </t>
    </r>
    <r>
      <rPr>
        <sz val="12"/>
        <color rgb="FF000000"/>
        <rFont val="Calibri"/>
        <family val="2"/>
        <scheme val="major"/>
      </rPr>
      <t>A Credential has been assigned to a Holder</t>
    </r>
  </si>
  <si>
    <r>
      <rPr>
        <b/>
        <sz val="12"/>
        <color theme="1"/>
        <rFont val="Calibri"/>
        <family val="2"/>
        <scheme val="major"/>
      </rPr>
      <t xml:space="preserve">Suspended Credential: </t>
    </r>
    <r>
      <rPr>
        <sz val="12"/>
        <color rgb="FF000000"/>
        <rFont val="Calibri"/>
        <family val="2"/>
        <scheme val="major"/>
      </rPr>
      <t xml:space="preserve">The Holder is not able to use the Credential </t>
    </r>
  </si>
  <si>
    <r>
      <rPr>
        <b/>
        <sz val="12"/>
        <color theme="1"/>
        <rFont val="Calibri"/>
        <family val="2"/>
        <scheme val="major"/>
      </rPr>
      <t xml:space="preserve">Suspended Credential: </t>
    </r>
    <r>
      <rPr>
        <sz val="12"/>
        <color rgb="FF000000"/>
        <rFont val="Calibri"/>
        <family val="2"/>
        <scheme val="major"/>
      </rPr>
      <t>The Holder is not able to use the Credential</t>
    </r>
  </si>
  <si>
    <r>
      <rPr>
        <b/>
        <sz val="12"/>
        <color theme="1"/>
        <rFont val="Calibri"/>
        <family val="2"/>
        <scheme val="major"/>
      </rPr>
      <t xml:space="preserve">Updated Issued Credential: </t>
    </r>
    <r>
      <rPr>
        <sz val="12"/>
        <color rgb="FF000000"/>
        <rFont val="Calibri"/>
        <family val="2"/>
        <scheme val="major"/>
      </rPr>
      <t xml:space="preserve">The issued Credential has been updated
</t>
    </r>
  </si>
  <si>
    <r>
      <rPr>
        <b/>
        <sz val="12"/>
        <color theme="1"/>
        <rFont val="Calibri"/>
        <family val="2"/>
        <scheme val="major"/>
      </rPr>
      <t xml:space="preserve">Revoked Credential: </t>
    </r>
    <r>
      <rPr>
        <sz val="12"/>
        <color rgb="FF000000"/>
        <rFont val="Calibri"/>
        <family val="2"/>
        <scheme val="major"/>
      </rPr>
      <t>The Holder is not able to use the Credential</t>
    </r>
  </si>
  <si>
    <r>
      <t xml:space="preserve">No Consent Notice Statement: </t>
    </r>
    <r>
      <rPr>
        <sz val="12"/>
        <color rgb="FF000000"/>
        <rFont val="Calibri"/>
        <family val="2"/>
        <scheme val="major"/>
      </rPr>
      <t>No consent notice statement exists</t>
    </r>
  </si>
  <si>
    <r>
      <t xml:space="preserve">Consent Notice Statement: </t>
    </r>
    <r>
      <rPr>
        <sz val="12"/>
        <color rgb="FF000000"/>
        <rFont val="Calibri"/>
        <family val="2"/>
        <scheme val="major"/>
      </rPr>
      <t>A consent notice statement exists</t>
    </r>
  </si>
  <si>
    <r>
      <t xml:space="preserve">Presented Consent Notice Statement: </t>
    </r>
    <r>
      <rPr>
        <sz val="12"/>
        <color rgb="FF000000"/>
        <rFont val="Calibri"/>
        <family val="2"/>
        <scheme val="major"/>
      </rPr>
      <t>A consent notice statement has been presented to a person</t>
    </r>
  </si>
  <si>
    <r>
      <t xml:space="preserve">Consent Decision: </t>
    </r>
    <r>
      <rPr>
        <sz val="12"/>
        <color rgb="FF000000"/>
        <rFont val="Calibri"/>
        <family val="2"/>
        <scheme val="major"/>
      </rPr>
      <t>A consent decision exists</t>
    </r>
  </si>
  <si>
    <r>
      <t xml:space="preserve">Stored Consent Decision: </t>
    </r>
    <r>
      <rPr>
        <sz val="12"/>
        <color rgb="FF000000"/>
        <rFont val="Calibri"/>
        <family val="2"/>
        <scheme val="major"/>
      </rPr>
      <t>A stored consent decision exists</t>
    </r>
  </si>
  <si>
    <r>
      <t xml:space="preserve">Updated Consent Decision: </t>
    </r>
    <r>
      <rPr>
        <sz val="12"/>
        <color rgb="FF000000"/>
        <rFont val="Calibri"/>
        <family val="2"/>
        <scheme val="major"/>
      </rPr>
      <t>A stored consent decision has been updated</t>
    </r>
  </si>
  <si>
    <r>
      <rPr>
        <b/>
        <sz val="12"/>
        <color theme="1"/>
        <rFont val="Calibri"/>
        <family val="2"/>
        <scheme val="minor"/>
      </rPr>
      <t>No Signature:</t>
    </r>
    <r>
      <rPr>
        <sz val="12"/>
        <color rgb="FF000000"/>
        <rFont val="Calibri"/>
        <family val="2"/>
        <scheme val="minor"/>
      </rPr>
      <t xml:space="preserve"> No signature exists</t>
    </r>
  </si>
  <si>
    <r>
      <rPr>
        <b/>
        <sz val="12"/>
        <color theme="1"/>
        <rFont val="Calibri"/>
        <family val="2"/>
        <scheme val="minor"/>
      </rPr>
      <t>Signature:</t>
    </r>
    <r>
      <rPr>
        <sz val="12"/>
        <color rgb="FF000000"/>
        <rFont val="Calibri"/>
        <family val="2"/>
        <scheme val="minor"/>
      </rPr>
      <t xml:space="preserve"> A signature exists</t>
    </r>
  </si>
  <si>
    <r>
      <rPr>
        <b/>
        <sz val="12"/>
        <color theme="1"/>
        <rFont val="Calibri"/>
        <family val="2"/>
        <scheme val="minor"/>
      </rPr>
      <t>Checked Signature:</t>
    </r>
    <r>
      <rPr>
        <sz val="12"/>
        <color rgb="FF000000"/>
        <rFont val="Calibri"/>
        <family val="2"/>
        <scheme val="minor"/>
      </rPr>
      <t xml:space="preserve"> The signature is valid</t>
    </r>
  </si>
  <si>
    <t>No restriction as to what is provided as evidence</t>
  </si>
  <si>
    <t xml:space="preserve">Public Sector Profile of the Pan-Canadian Trust Framework V1.4 -- Assessment Workbook Usage Guidelines </t>
  </si>
  <si>
    <t>Latest Revision Date: 2021-12-16</t>
  </si>
  <si>
    <t>Identity Resolution is the process of establishing the uniqueness of a Subject within a population through the use of identity information.</t>
  </si>
  <si>
    <t>Identity Establishment is the process of creating a record of identity of a Subject within a population.</t>
  </si>
  <si>
    <t>Relationship Evidence Determination is the process of determining the acceptable evidence of a Relationship (whether physical or electronic).</t>
  </si>
  <si>
    <t xml:space="preserve">Relationship Evidence Acceptance is the process of confirming that the evidence of a Relationship presented (whether physical or electronic) is acceptable. </t>
  </si>
  <si>
    <r>
      <rPr>
        <b/>
        <sz val="12"/>
        <color theme="1"/>
        <rFont val="Calibri"/>
        <family val="2"/>
        <scheme val="major"/>
      </rPr>
      <t>Unconfirmed Relationship Evidence:</t>
    </r>
    <r>
      <rPr>
        <sz val="12"/>
        <color rgb="FF000000"/>
        <rFont val="Calibri"/>
        <family val="2"/>
        <scheme val="major"/>
      </rPr>
      <t xml:space="preserve"> The evidence of a Relationship has not been confirmed as being acceptable</t>
    </r>
  </si>
  <si>
    <r>
      <rPr>
        <b/>
        <sz val="12"/>
        <color theme="1"/>
        <rFont val="Calibri"/>
        <family val="2"/>
        <scheme val="major"/>
      </rPr>
      <t>Confirmed Relationship Evidence:</t>
    </r>
    <r>
      <rPr>
        <sz val="12"/>
        <color rgb="FF000000"/>
        <rFont val="Calibri"/>
        <family val="2"/>
        <scheme val="major"/>
      </rPr>
      <t xml:space="preserve"> The evidence of a Relationship has been confirmed as being acceptable</t>
    </r>
  </si>
  <si>
    <r>
      <rPr>
        <b/>
        <sz val="12"/>
        <color theme="1"/>
        <rFont val="Calibri"/>
        <family val="2"/>
        <scheme val="major"/>
      </rPr>
      <t>No Determination Made:</t>
    </r>
    <r>
      <rPr>
        <sz val="12"/>
        <color theme="1"/>
        <rFont val="Calibri"/>
        <family val="2"/>
        <scheme val="major"/>
      </rPr>
      <t xml:space="preserve"> The acceptable evidence of a Relationship has not been determined</t>
    </r>
  </si>
  <si>
    <r>
      <rPr>
        <b/>
        <sz val="12"/>
        <color theme="1"/>
        <rFont val="Calibri"/>
        <family val="2"/>
        <scheme val="major"/>
      </rPr>
      <t>Determination Made</t>
    </r>
    <r>
      <rPr>
        <sz val="12"/>
        <color rgb="FF000000"/>
        <rFont val="Calibri"/>
        <family val="2"/>
        <scheme val="major"/>
      </rPr>
      <t>: The acceptable evidence of a Relationship has been determined</t>
    </r>
  </si>
  <si>
    <t xml:space="preserve">Relationship Information Validation is the process of confirming the accuracy of information about a Relationship between two or more Subjects as established by the Issuer. </t>
  </si>
  <si>
    <t>Relationship Resolution is the process of establishing the uniqueness of a Relationship instance within a program/service population through the use of relationship information and identity information.</t>
  </si>
  <si>
    <r>
      <rPr>
        <b/>
        <sz val="12"/>
        <color theme="1"/>
        <rFont val="Calibri"/>
        <family val="2"/>
        <scheme val="major"/>
      </rPr>
      <t>Relationship and Identity Information:</t>
    </r>
    <r>
      <rPr>
        <sz val="12"/>
        <color rgb="FF000000"/>
        <rFont val="Calibri"/>
        <family val="2"/>
        <scheme val="major"/>
      </rPr>
      <t xml:space="preserve"> The relationship information and the identity information may or may not be unique to one and only one Relationship</t>
    </r>
  </si>
  <si>
    <r>
      <rPr>
        <b/>
        <sz val="12"/>
        <color theme="1"/>
        <rFont val="Calibri"/>
        <family val="2"/>
        <scheme val="major"/>
      </rPr>
      <t>Unique Relationship and Identity Information:</t>
    </r>
    <r>
      <rPr>
        <sz val="12"/>
        <color rgb="FF000000"/>
        <rFont val="Calibri"/>
        <family val="2"/>
        <scheme val="major"/>
      </rPr>
      <t xml:space="preserve"> The relationship information and the identity information is unique to one and only one Relationship</t>
    </r>
  </si>
  <si>
    <t>Relationship Establishment is the process of creating a record of a Relationship between two or more Subjects.</t>
  </si>
  <si>
    <r>
      <rPr>
        <b/>
        <sz val="12"/>
        <color theme="1"/>
        <rFont val="Calibri"/>
        <family val="2"/>
        <scheme val="major"/>
      </rPr>
      <t>No Record of Relationship:</t>
    </r>
    <r>
      <rPr>
        <sz val="12"/>
        <color rgb="FF000000"/>
        <rFont val="Calibri"/>
        <family val="2"/>
        <scheme val="major"/>
      </rPr>
      <t xml:space="preserve"> No record of a Relationship exists</t>
    </r>
  </si>
  <si>
    <r>
      <rPr>
        <b/>
        <sz val="12"/>
        <color theme="1"/>
        <rFont val="Calibri"/>
        <family val="2"/>
        <scheme val="major"/>
      </rPr>
      <t>Record of Relationship:</t>
    </r>
    <r>
      <rPr>
        <sz val="12"/>
        <color rgb="FF000000"/>
        <rFont val="Calibri"/>
        <family val="2"/>
        <scheme val="major"/>
      </rPr>
      <t xml:space="preserve"> A record of a Relationship exists</t>
    </r>
  </si>
  <si>
    <t>Relationship Continuity is the process of dynamically confirming that a Relationship between two or more Subjects has a continuous existence over time.</t>
  </si>
  <si>
    <r>
      <rPr>
        <b/>
        <sz val="12"/>
        <color theme="1"/>
        <rFont val="Calibri"/>
        <family val="2"/>
        <scheme val="major"/>
      </rPr>
      <t>Periodic Presence:</t>
    </r>
    <r>
      <rPr>
        <sz val="12"/>
        <color rgb="FF000000"/>
        <rFont val="Calibri"/>
        <family val="2"/>
        <scheme val="major"/>
      </rPr>
      <t xml:space="preserve"> The Relationship exists sporadically and often only in association with a vital event or a business event (e.g., birth, marriage, acquisition) </t>
    </r>
  </si>
  <si>
    <r>
      <rPr>
        <b/>
        <sz val="12"/>
        <color theme="1"/>
        <rFont val="Calibri"/>
        <family val="2"/>
        <scheme val="major"/>
      </rPr>
      <t>Continuous Presence:</t>
    </r>
    <r>
      <rPr>
        <sz val="12"/>
        <color rgb="FF000000"/>
        <rFont val="Calibri"/>
        <family val="2"/>
        <scheme val="major"/>
      </rPr>
      <t xml:space="preserve"> The Relationship exists continuously over time in association with many transactions</t>
    </r>
  </si>
  <si>
    <t>Relationship Maintenance is the process of ensuring that the information about a Relationship between two or more Subjects is accurate, complete, and up-to-date.</t>
  </si>
  <si>
    <t xml:space="preserve">Relationship Suspension is the process of flagging a record of a Relationship as temporarily no longer in effect. </t>
  </si>
  <si>
    <r>
      <rPr>
        <b/>
        <sz val="12"/>
        <color theme="1"/>
        <rFont val="Calibri"/>
        <family val="2"/>
        <scheme val="major"/>
      </rPr>
      <t>Suspended Relationship:</t>
    </r>
    <r>
      <rPr>
        <sz val="12"/>
        <color rgb="FF000000"/>
        <rFont val="Calibri"/>
        <family val="2"/>
        <scheme val="major"/>
      </rPr>
      <t xml:space="preserve"> The Relationship is temporarily no longer in effect</t>
    </r>
  </si>
  <si>
    <t>Relationship Reinstatement is the process of transforming a suspended Relationship back to an active state.</t>
  </si>
  <si>
    <r>
      <rPr>
        <b/>
        <sz val="12"/>
        <color theme="1"/>
        <rFont val="Calibri"/>
        <family val="2"/>
        <scheme val="major"/>
      </rPr>
      <t xml:space="preserve">Suspended Relationship: </t>
    </r>
    <r>
      <rPr>
        <sz val="12"/>
        <color rgb="FF000000"/>
        <rFont val="Calibri"/>
        <family val="2"/>
        <scheme val="major"/>
      </rPr>
      <t>The record of a Relationship is temporarily no longer in effect</t>
    </r>
  </si>
  <si>
    <r>
      <rPr>
        <b/>
        <sz val="12"/>
        <color theme="1"/>
        <rFont val="Calibri"/>
        <family val="2"/>
        <scheme val="major"/>
      </rPr>
      <t>Updated Record of Relationship:</t>
    </r>
    <r>
      <rPr>
        <sz val="12"/>
        <color rgb="FF000000"/>
        <rFont val="Calibri"/>
        <family val="2"/>
        <scheme val="major"/>
      </rPr>
      <t xml:space="preserve"> The record of a Relationship has been updated</t>
    </r>
  </si>
  <si>
    <t>Relationship Revocation is the process of flagging a record of a Relationship as no longer in effect.</t>
  </si>
  <si>
    <r>
      <rPr>
        <b/>
        <sz val="12"/>
        <color theme="1"/>
        <rFont val="Calibri"/>
        <family val="2"/>
        <scheme val="major"/>
      </rPr>
      <t>Revoked Relationship:</t>
    </r>
    <r>
      <rPr>
        <sz val="12"/>
        <color rgb="FF000000"/>
        <rFont val="Calibri"/>
        <family val="2"/>
        <scheme val="major"/>
      </rPr>
      <t xml:space="preserve"> The Relationship is no longer in effect</t>
    </r>
  </si>
  <si>
    <r>
      <rPr>
        <b/>
        <sz val="12"/>
        <color theme="1"/>
        <rFont val="Calibri"/>
        <family val="2"/>
        <scheme val="major"/>
      </rPr>
      <t>No Credential:</t>
    </r>
    <r>
      <rPr>
        <sz val="12"/>
        <color theme="1"/>
        <rFont val="Calibri"/>
        <family val="2"/>
        <scheme val="major"/>
      </rPr>
      <t xml:space="preserve"> No claims have been associated with the Credential</t>
    </r>
  </si>
  <si>
    <t>Credential Maintenance is the process of updating the Credential attributes (e.g., expiry date, status of the Credential) of an issued Credential.</t>
  </si>
  <si>
    <t>CAN/CIOSC 103:1 Outcome Statement</t>
  </si>
  <si>
    <t>CAN/CIOSC 103:1 Activites and Tasks Description</t>
  </si>
  <si>
    <t>Not in scope.</t>
  </si>
  <si>
    <t>As a result of the successful implementation of the Credential Maintenancce process, an updated Credential is issued.</t>
  </si>
  <si>
    <t>Not in scope</t>
  </si>
  <si>
    <t>PSP PCTF
Version 1.4</t>
  </si>
  <si>
    <t>TBS</t>
  </si>
  <si>
    <t>The workbook tabs: CAN, FINTRAC, US, UK, AUS, EU 1502, FATF, and PD Translation are work-in-progress or experimental.</t>
  </si>
  <si>
    <t>This content is considered as-is without warrany, Use, revise,  as appropriate and at your own risk.</t>
  </si>
  <si>
    <t>DIACC PCTF</t>
  </si>
  <si>
    <t>CROSS -REFERENCE</t>
  </si>
  <si>
    <t>DIACC</t>
  </si>
  <si>
    <t>DIACC Pan-Canadian Trust Framework</t>
  </si>
  <si>
    <t>https://diacc.ca/trust-framework/</t>
  </si>
  <si>
    <t>Issuing Organization</t>
  </si>
  <si>
    <t>Link (Unofficial copies may have been saved to Google Drive)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</si>
</sst>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3">
    <font>
      <sz val="10"/>
      <color rgb="FF000000"/>
      <name val="Arial"/>
    </font>
    <font>
      <b/>
      <sz val="18"/>
      <color theme="1"/>
      <name val="Calibri"/>
    </font>
    <font>
      <sz val="12"/>
      <color theme="1"/>
      <name val="Arial"/>
    </font>
    <font>
      <b/>
      <sz val="14"/>
      <color theme="1"/>
      <name val="Calibri"/>
    </font>
    <font>
      <sz val="10"/>
      <name val="Arial"/>
    </font>
    <font>
      <sz val="11"/>
      <color theme="1"/>
      <name val="Calibri"/>
    </font>
    <font>
      <b/>
      <sz val="14"/>
      <color rgb="FF000000"/>
      <name val="Calibri"/>
    </font>
    <font>
      <sz val="12"/>
      <color rgb="FF000000"/>
      <name val="Calibri"/>
    </font>
    <font>
      <sz val="10"/>
      <color theme="1"/>
      <name val="Arial"/>
    </font>
    <font>
      <b/>
      <u/>
      <sz val="14"/>
      <color rgb="FF0000FF"/>
      <name val="Calibri"/>
    </font>
    <font>
      <b/>
      <u/>
      <sz val="14"/>
      <color rgb="FF0000FF"/>
      <name val="Calibri"/>
    </font>
    <font>
      <b/>
      <sz val="12"/>
      <color theme="1"/>
      <name val="Calibri"/>
    </font>
    <font>
      <sz val="10"/>
      <color theme="1"/>
      <name val="Calibri"/>
    </font>
    <font>
      <sz val="12"/>
      <color theme="1"/>
      <name val="Calibri"/>
    </font>
    <font>
      <sz val="11"/>
      <color rgb="FFFF0000"/>
      <name val="Calibri"/>
    </font>
    <font>
      <sz val="10"/>
      <color rgb="FFFF0000"/>
      <name val="Arial"/>
    </font>
    <font>
      <i/>
      <sz val="12"/>
      <color theme="1"/>
      <name val="Calibri"/>
    </font>
    <font>
      <b/>
      <sz val="12"/>
      <color rgb="FF000000"/>
      <name val="Calibri"/>
    </font>
    <font>
      <b/>
      <sz val="11"/>
      <color theme="1"/>
      <name val="Calibri"/>
    </font>
    <font>
      <u/>
      <sz val="12"/>
      <color rgb="FF000000"/>
      <name val="Calibri"/>
    </font>
    <font>
      <b/>
      <u/>
      <sz val="12"/>
      <color rgb="FF000000"/>
      <name val="Calibri"/>
    </font>
    <font>
      <b/>
      <u/>
      <sz val="12"/>
      <color rgb="FF000000"/>
      <name val="Calibri"/>
    </font>
    <font>
      <sz val="12"/>
      <color rgb="FFFF0000"/>
      <name val="Calibri"/>
    </font>
    <font>
      <sz val="10"/>
      <color rgb="FFFF0000"/>
      <name val="Calibri"/>
    </font>
    <font>
      <sz val="12"/>
      <color rgb="FF333333"/>
      <name val="Calibri"/>
    </font>
    <font>
      <strike/>
      <sz val="12"/>
      <color rgb="FF000000"/>
      <name val="Calibri"/>
    </font>
    <font>
      <b/>
      <sz val="12"/>
      <color theme="1"/>
      <name val="Arial"/>
    </font>
    <font>
      <sz val="12"/>
      <color rgb="FF000000"/>
      <name val="Docs-Calibri"/>
    </font>
    <font>
      <b/>
      <sz val="10"/>
      <color theme="1"/>
      <name val="Arial"/>
    </font>
    <font>
      <sz val="12"/>
      <color theme="1"/>
      <name val="Calibri"/>
      <family val="2"/>
    </font>
    <font>
      <b/>
      <sz val="14"/>
      <color rgb="FF000000"/>
      <name val="Calibri"/>
      <family val="2"/>
    </font>
    <font>
      <b/>
      <sz val="14"/>
      <color theme="1"/>
      <name val="Calibri"/>
      <family val="2"/>
    </font>
    <font>
      <sz val="12"/>
      <color rgb="FF000000"/>
      <name val="Calibri"/>
      <family val="2"/>
    </font>
    <font>
      <b/>
      <sz val="12"/>
      <color theme="1"/>
      <name val="Calibri"/>
      <family val="2"/>
    </font>
    <font>
      <b/>
      <sz val="12"/>
      <color theme="1"/>
      <name val="Calibri"/>
      <family val="2"/>
      <scheme val="minor"/>
    </font>
    <font>
      <sz val="12"/>
      <color theme="1"/>
      <name val="Calibri"/>
      <family val="2"/>
      <scheme val="minor"/>
    </font>
    <font>
      <sz val="12"/>
      <color rgb="FF000000"/>
      <name val="Calibri"/>
      <family val="2"/>
      <scheme val="minor"/>
    </font>
    <font>
      <sz val="10"/>
      <color rgb="FF000000"/>
      <name val="Calibri"/>
      <family val="2"/>
      <scheme val="minor"/>
    </font>
    <font>
      <b/>
      <sz val="12"/>
      <color rgb="FF000000"/>
      <name val="Calibri"/>
      <family val="2"/>
      <scheme val="minor"/>
    </font>
    <font>
      <b/>
      <sz val="12"/>
      <color theme="1"/>
      <name val="Calibri"/>
      <family val="2"/>
      <scheme val="major"/>
    </font>
    <font>
      <sz val="10"/>
      <name val="Calibri"/>
      <family val="2"/>
      <scheme val="major"/>
    </font>
    <font>
      <sz val="10"/>
      <color rgb="FF000000"/>
      <name val="Calibri"/>
      <family val="2"/>
      <scheme val="major"/>
    </font>
    <font>
      <sz val="12"/>
      <color theme="1"/>
      <name val="Calibri"/>
      <family val="2"/>
      <scheme val="major"/>
    </font>
    <font>
      <i/>
      <sz val="12"/>
      <color theme="1"/>
      <name val="Calibri"/>
      <family val="2"/>
      <scheme val="major"/>
    </font>
    <font>
      <sz val="12"/>
      <color rgb="FF000000"/>
      <name val="Calibri"/>
      <family val="2"/>
      <scheme val="major"/>
    </font>
    <font>
      <b/>
      <i/>
      <sz val="10"/>
      <color theme="1"/>
      <name val="Calibri"/>
      <family val="2"/>
      <scheme val="major"/>
    </font>
    <font>
      <u/>
      <sz val="12"/>
      <color rgb="FF0000FF"/>
      <name val="Calibri"/>
      <family val="2"/>
      <scheme val="major"/>
    </font>
    <font>
      <b/>
      <sz val="10"/>
      <color theme="1"/>
      <name val="Calibri"/>
      <family val="2"/>
      <scheme val="major"/>
    </font>
    <font>
      <b/>
      <sz val="12"/>
      <color rgb="FF000000"/>
      <name val="Calibri"/>
      <family val="2"/>
      <scheme val="major"/>
    </font>
    <font>
      <i/>
      <sz val="12"/>
      <color theme="1"/>
      <name val="Calibri"/>
      <family val="2"/>
      <scheme val="minor"/>
    </font>
    <font>
      <u/>
      <sz val="12"/>
      <color rgb="FF0000FF"/>
      <name val="Calibri"/>
      <family val="2"/>
      <scheme val="minor"/>
    </font>
    <font>
      <u/>
      <sz val="10"/>
      <color theme="10"/>
      <name val="Arial"/>
    </font>
    <font>
      <u/>
      <sz val="12"/>
      <color theme="10"/>
      <name val="Calibri"/>
      <family val="2"/>
      <scheme val="minor"/>
    </font>
  </fonts>
  <fills count="20">
    <fill>
      <patternFill patternType="none"/>
    </fill>
    <fill>
      <patternFill patternType="gray125"/>
    </fill>
    <fill>
      <patternFill patternType="solid">
        <fgColor rgb="FFF4CCCC"/>
        <bgColor rgb="FFF4CCCC"/>
      </patternFill>
    </fill>
    <fill>
      <patternFill patternType="solid">
        <fgColor rgb="FF00FF00"/>
        <bgColor rgb="FF00FF00"/>
      </patternFill>
    </fill>
    <fill>
      <patternFill patternType="solid">
        <fgColor rgb="FFFF9900"/>
        <bgColor rgb="FFFF9900"/>
      </patternFill>
    </fill>
    <fill>
      <patternFill patternType="solid">
        <fgColor rgb="FFFFFFFF"/>
        <bgColor rgb="FFFFFFFF"/>
      </patternFill>
    </fill>
    <fill>
      <patternFill patternType="solid">
        <fgColor rgb="FFFFFF00"/>
        <bgColor rgb="FFFFFF00"/>
      </patternFill>
    </fill>
    <fill>
      <patternFill patternType="solid">
        <fgColor rgb="FF00FFFF"/>
        <bgColor rgb="FF00FFFF"/>
      </patternFill>
    </fill>
    <fill>
      <patternFill patternType="solid">
        <fgColor rgb="FFCCCCCC"/>
        <bgColor rgb="FFCCCCCC"/>
      </patternFill>
    </fill>
    <fill>
      <patternFill patternType="solid">
        <fgColor theme="0"/>
        <bgColor theme="0"/>
      </patternFill>
    </fill>
    <fill>
      <patternFill patternType="solid">
        <fgColor rgb="FFD9D9D9"/>
        <bgColor rgb="FFD9D9D9"/>
      </patternFill>
    </fill>
    <fill>
      <patternFill patternType="solid">
        <fgColor rgb="FFD8D8D8"/>
        <bgColor rgb="FFD8D8D8"/>
      </patternFill>
    </fill>
    <fill>
      <patternFill patternType="solid">
        <fgColor rgb="FFB7B7B7"/>
        <bgColor rgb="FFB7B7B7"/>
      </patternFill>
    </fill>
    <fill>
      <patternFill patternType="solid">
        <fgColor theme="0"/>
        <bgColor rgb="FFFF9900"/>
      </patternFill>
    </fill>
    <fill>
      <patternFill patternType="solid">
        <fgColor theme="0"/>
        <bgColor indexed="64"/>
      </patternFill>
    </fill>
    <fill>
      <patternFill patternType="solid">
        <fgColor theme="0" tint="-4.9989318521683403E-2"/>
        <bgColor rgb="FFFF9900"/>
      </patternFill>
    </fill>
    <fill>
      <patternFill patternType="solid">
        <fgColor theme="0" tint="-4.9989318521683403E-2"/>
        <bgColor indexed="64"/>
      </patternFill>
    </fill>
    <fill>
      <patternFill patternType="solid">
        <fgColor theme="0" tint="-4.9989318521683403E-2"/>
        <bgColor rgb="FFFFFF00"/>
      </patternFill>
    </fill>
    <fill>
      <patternFill patternType="solid">
        <fgColor theme="0"/>
        <bgColor rgb="FF00FF00"/>
      </patternFill>
    </fill>
    <fill>
      <patternFill patternType="solid">
        <fgColor theme="0"/>
        <bgColor rgb="FFFFFF00"/>
      </patternFill>
    </fill>
  </fills>
  <borders count="27">
    <border>
      <left/>
      <right/>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style="thin">
        <color rgb="FF000000"/>
      </top>
      <bottom style="thin">
        <color rgb="FF000000"/>
      </bottom>
      <diagonal/>
    </border>
    <border>
      <left style="thin">
        <color rgb="FF000000"/>
      </left>
      <right style="thin">
        <color rgb="FF000000"/>
      </right>
      <top style="thin">
        <color rgb="FF000000"/>
      </top>
      <bottom/>
      <diagonal/>
    </border>
    <border>
      <left/>
      <right/>
      <top style="thin">
        <color rgb="FF000000"/>
      </top>
      <bottom/>
      <diagonal/>
    </border>
    <border>
      <left/>
      <right/>
      <top/>
      <bottom style="thin">
        <color rgb="FF000000"/>
      </bottom>
      <diagonal/>
    </border>
    <border>
      <left style="thin">
        <color rgb="FF000000"/>
      </left>
      <right style="thin">
        <color rgb="FF000000"/>
      </right>
      <top/>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diagonal/>
    </border>
    <border>
      <left/>
      <right style="thin">
        <color rgb="FF000000"/>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style="medium">
        <color rgb="FF000000"/>
      </top>
      <bottom style="thin">
        <color indexed="64"/>
      </bottom>
      <diagonal/>
    </border>
    <border>
      <left/>
      <right/>
      <top style="medium">
        <color rgb="FF000000"/>
      </top>
      <bottom style="thin">
        <color indexed="64"/>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51" fillId="0" borderId="0" applyNumberFormat="0" applyFill="0" applyBorder="0" applyAlignment="0" applyProtection="0"/>
  </cellStyleXfs>
  <cellXfs count="427">
    <xf numFmtId="0" fontId="0" fillId="0" borderId="0" xfId="0" applyFont="1" applyAlignment="1"/>
    <xf numFmtId="0" fontId="0" fillId="0" borderId="0" xfId="0" applyFont="1"/>
    <xf numFmtId="0" fontId="5" fillId="0" borderId="0" xfId="0" applyFont="1"/>
    <xf numFmtId="0" fontId="5" fillId="0" borderId="0" xfId="0" applyFont="1" applyAlignment="1">
      <alignment horizontal="left"/>
    </xf>
    <xf numFmtId="0" fontId="8" fillId="0" borderId="0" xfId="0" applyFont="1" applyAlignment="1">
      <alignment horizontal="left"/>
    </xf>
    <xf numFmtId="0" fontId="0" fillId="0" borderId="0" xfId="0" applyFont="1" applyAlignment="1">
      <alignment wrapText="1"/>
    </xf>
    <xf numFmtId="0" fontId="12" fillId="0" borderId="0" xfId="0" applyFont="1" applyAlignment="1">
      <alignment wrapText="1"/>
    </xf>
    <xf numFmtId="0" fontId="7" fillId="0" borderId="0" xfId="0" applyFont="1" applyAlignment="1">
      <alignment horizontal="left" vertical="top" wrapText="1"/>
    </xf>
    <xf numFmtId="0" fontId="11" fillId="0" borderId="0" xfId="0" applyFont="1" applyAlignment="1">
      <alignment horizontal="right" vertical="top" wrapText="1"/>
    </xf>
    <xf numFmtId="0" fontId="13" fillId="0" borderId="0" xfId="0" applyFont="1" applyAlignment="1">
      <alignment wrapText="1"/>
    </xf>
    <xf numFmtId="0" fontId="13" fillId="0" borderId="7" xfId="0" applyFont="1" applyBorder="1" applyAlignment="1">
      <alignment vertical="top" wrapText="1"/>
    </xf>
    <xf numFmtId="0" fontId="13" fillId="0" borderId="0" xfId="0" applyFont="1" applyAlignment="1">
      <alignment vertical="top" wrapText="1"/>
    </xf>
    <xf numFmtId="0" fontId="14" fillId="0" borderId="0" xfId="0" applyFont="1" applyAlignment="1"/>
    <xf numFmtId="0" fontId="15" fillId="0" borderId="0" xfId="0" applyFont="1" applyAlignment="1"/>
    <xf numFmtId="0" fontId="6" fillId="5" borderId="7" xfId="0" applyFont="1" applyFill="1" applyBorder="1" applyAlignment="1">
      <alignment vertical="top"/>
    </xf>
    <xf numFmtId="0" fontId="3" fillId="0" borderId="7" xfId="0" applyFont="1" applyBorder="1" applyAlignment="1">
      <alignment vertical="top"/>
    </xf>
    <xf numFmtId="0" fontId="13" fillId="5" borderId="7" xfId="0" applyFont="1" applyFill="1" applyBorder="1" applyAlignment="1">
      <alignment vertical="top" wrapText="1"/>
    </xf>
    <xf numFmtId="0" fontId="3" fillId="0" borderId="7" xfId="0" applyFont="1" applyBorder="1" applyAlignment="1">
      <alignment vertical="top" wrapText="1"/>
    </xf>
    <xf numFmtId="0" fontId="13" fillId="0" borderId="7" xfId="0" applyFont="1" applyBorder="1" applyAlignment="1">
      <alignment wrapText="1"/>
    </xf>
    <xf numFmtId="0" fontId="13" fillId="0" borderId="11" xfId="0" applyFont="1" applyBorder="1" applyAlignment="1">
      <alignment horizontal="left" vertical="top" wrapText="1"/>
    </xf>
    <xf numFmtId="0" fontId="13" fillId="0" borderId="0" xfId="0" applyFont="1" applyAlignment="1">
      <alignment horizontal="left" wrapText="1"/>
    </xf>
    <xf numFmtId="0" fontId="3" fillId="0" borderId="0" xfId="0" applyFont="1" applyAlignment="1">
      <alignment vertical="top" wrapText="1"/>
    </xf>
    <xf numFmtId="0" fontId="13" fillId="0" borderId="12" xfId="0" applyFont="1" applyBorder="1" applyAlignment="1">
      <alignment vertical="top" wrapText="1"/>
    </xf>
    <xf numFmtId="0" fontId="11" fillId="0" borderId="10" xfId="0" applyFont="1" applyBorder="1"/>
    <xf numFmtId="0" fontId="11" fillId="0" borderId="7" xfId="0" applyFont="1" applyBorder="1" applyAlignment="1">
      <alignment horizontal="left" vertical="top" wrapText="1"/>
    </xf>
    <xf numFmtId="0" fontId="11" fillId="0" borderId="7" xfId="0" applyFont="1" applyBorder="1" applyAlignment="1">
      <alignment vertical="top" wrapText="1"/>
    </xf>
    <xf numFmtId="0" fontId="11" fillId="3" borderId="7" xfId="0" applyFont="1" applyFill="1" applyBorder="1" applyAlignment="1">
      <alignment horizontal="left" vertical="top" wrapText="1"/>
    </xf>
    <xf numFmtId="0" fontId="13" fillId="0" borderId="7" xfId="0" applyFont="1" applyBorder="1" applyAlignment="1">
      <alignment wrapText="1"/>
    </xf>
    <xf numFmtId="0" fontId="11" fillId="3" borderId="7" xfId="0" applyFont="1" applyFill="1" applyBorder="1" applyAlignment="1">
      <alignment horizontal="left" vertical="top" wrapText="1"/>
    </xf>
    <xf numFmtId="0" fontId="13" fillId="0" borderId="7" xfId="0" applyFont="1" applyBorder="1" applyAlignment="1">
      <alignment vertical="top" wrapText="1"/>
    </xf>
    <xf numFmtId="0" fontId="11" fillId="0" borderId="7" xfId="0" applyFont="1" applyBorder="1" applyAlignment="1">
      <alignment horizontal="left" vertical="top" wrapText="1"/>
    </xf>
    <xf numFmtId="0" fontId="11" fillId="0" borderId="7" xfId="0" applyFont="1" applyBorder="1" applyAlignment="1">
      <alignment horizontal="left" wrapText="1"/>
    </xf>
    <xf numFmtId="0" fontId="16" fillId="0" borderId="7" xfId="0" applyFont="1" applyBorder="1" applyAlignment="1">
      <alignment horizontal="left" vertical="top" wrapText="1"/>
    </xf>
    <xf numFmtId="0" fontId="13" fillId="0" borderId="7" xfId="0" applyFont="1" applyBorder="1" applyAlignment="1">
      <alignment horizontal="left" wrapText="1"/>
    </xf>
    <xf numFmtId="0" fontId="13" fillId="0" borderId="7" xfId="0" applyFont="1" applyBorder="1" applyAlignment="1">
      <alignment horizontal="left" vertical="top" wrapText="1"/>
    </xf>
    <xf numFmtId="0" fontId="11" fillId="3" borderId="14" xfId="0" applyFont="1" applyFill="1" applyBorder="1" applyAlignment="1">
      <alignment horizontal="left" vertical="top" wrapText="1"/>
    </xf>
    <xf numFmtId="0" fontId="11" fillId="0" borderId="10" xfId="0" applyFont="1" applyBorder="1" applyAlignment="1">
      <alignment horizontal="left" vertical="top" wrapText="1"/>
    </xf>
    <xf numFmtId="0" fontId="13" fillId="0" borderId="10" xfId="0" applyFont="1" applyBorder="1" applyAlignment="1">
      <alignment horizontal="left" vertical="top" wrapText="1"/>
    </xf>
    <xf numFmtId="0" fontId="13" fillId="0" borderId="10" xfId="0" applyFont="1" applyBorder="1" applyAlignment="1">
      <alignment horizontal="left" wrapText="1"/>
    </xf>
    <xf numFmtId="0" fontId="5" fillId="0" borderId="7" xfId="0" applyFont="1" applyBorder="1" applyAlignment="1">
      <alignment vertical="top" wrapText="1"/>
    </xf>
    <xf numFmtId="0" fontId="5" fillId="0" borderId="7" xfId="0" applyFont="1" applyBorder="1"/>
    <xf numFmtId="0" fontId="18" fillId="0" borderId="0" xfId="0" applyFont="1" applyAlignment="1">
      <alignment horizontal="right" vertical="top"/>
    </xf>
    <xf numFmtId="0" fontId="18" fillId="0" borderId="0" xfId="0" applyFont="1" applyAlignment="1">
      <alignment horizontal="right" vertical="top" wrapText="1"/>
    </xf>
    <xf numFmtId="0" fontId="5" fillId="0" borderId="0" xfId="0" applyFont="1" applyAlignment="1">
      <alignment vertical="top" wrapText="1"/>
    </xf>
    <xf numFmtId="0" fontId="17" fillId="0" borderId="7" xfId="0" applyFont="1" applyBorder="1" applyAlignment="1">
      <alignment horizontal="right" vertical="top"/>
    </xf>
    <xf numFmtId="0" fontId="17" fillId="0" borderId="7" xfId="0" applyFont="1" applyBorder="1" applyAlignment="1">
      <alignment horizontal="right" vertical="top"/>
    </xf>
    <xf numFmtId="0" fontId="11" fillId="0" borderId="7" xfId="0" applyFont="1" applyBorder="1" applyAlignment="1">
      <alignment horizontal="right"/>
    </xf>
    <xf numFmtId="0" fontId="17" fillId="0" borderId="7" xfId="0" applyFont="1" applyBorder="1" applyAlignment="1">
      <alignment horizontal="right"/>
    </xf>
    <xf numFmtId="0" fontId="19" fillId="0" borderId="7" xfId="0" applyFont="1" applyBorder="1" applyAlignment="1">
      <alignment horizontal="right" vertical="top"/>
    </xf>
    <xf numFmtId="0" fontId="20" fillId="0" borderId="6" xfId="0" applyFont="1" applyBorder="1" applyAlignment="1">
      <alignment vertical="top"/>
    </xf>
    <xf numFmtId="0" fontId="21" fillId="0" borderId="9" xfId="0" applyFont="1" applyBorder="1" applyAlignment="1">
      <alignment horizontal="left" vertical="top"/>
    </xf>
    <xf numFmtId="0" fontId="12" fillId="0" borderId="10" xfId="0" applyFont="1" applyBorder="1" applyAlignment="1">
      <alignment vertical="top" wrapText="1"/>
    </xf>
    <xf numFmtId="0" fontId="12" fillId="0" borderId="10" xfId="0" applyFont="1" applyBorder="1" applyAlignment="1">
      <alignment vertical="top" wrapText="1"/>
    </xf>
    <xf numFmtId="0" fontId="12" fillId="0" borderId="0" xfId="0" applyFont="1" applyAlignment="1"/>
    <xf numFmtId="0" fontId="12" fillId="0" borderId="11" xfId="0" applyFont="1" applyBorder="1" applyAlignment="1">
      <alignment vertical="top" wrapText="1"/>
    </xf>
    <xf numFmtId="0" fontId="12" fillId="0" borderId="11" xfId="0" applyFont="1" applyBorder="1" applyAlignment="1">
      <alignment vertical="top" wrapText="1"/>
    </xf>
    <xf numFmtId="0" fontId="12" fillId="0" borderId="12" xfId="0" applyFont="1" applyBorder="1" applyAlignment="1">
      <alignment vertical="top" wrapText="1"/>
    </xf>
    <xf numFmtId="0" fontId="12" fillId="0" borderId="12" xfId="0" applyFont="1" applyBorder="1" applyAlignment="1">
      <alignment vertical="top" wrapText="1"/>
    </xf>
    <xf numFmtId="0" fontId="13" fillId="0" borderId="6" xfId="0" applyFont="1" applyBorder="1" applyAlignment="1">
      <alignment vertical="top" wrapText="1"/>
    </xf>
    <xf numFmtId="0" fontId="7" fillId="0" borderId="11" xfId="0" applyFont="1" applyBorder="1" applyAlignment="1">
      <alignment vertical="top" wrapText="1"/>
    </xf>
    <xf numFmtId="0" fontId="13" fillId="0" borderId="6" xfId="0" applyFont="1" applyBorder="1" applyAlignment="1">
      <alignment vertical="top" wrapText="1"/>
    </xf>
    <xf numFmtId="0" fontId="13" fillId="0" borderId="11" xfId="0" applyFont="1" applyBorder="1" applyAlignment="1">
      <alignment vertical="top" wrapText="1"/>
    </xf>
    <xf numFmtId="0" fontId="13" fillId="0" borderId="9" xfId="0" applyFont="1" applyBorder="1" applyAlignment="1">
      <alignment wrapText="1"/>
    </xf>
    <xf numFmtId="0" fontId="13" fillId="0" borderId="12" xfId="0" applyFont="1" applyBorder="1" applyAlignment="1">
      <alignment vertical="top" wrapText="1"/>
    </xf>
    <xf numFmtId="0" fontId="13" fillId="0" borderId="10" xfId="0" applyFont="1" applyBorder="1" applyAlignment="1">
      <alignment vertical="top" wrapText="1"/>
    </xf>
    <xf numFmtId="0" fontId="13" fillId="0" borderId="16" xfId="0" applyFont="1" applyBorder="1" applyAlignment="1">
      <alignment wrapText="1"/>
    </xf>
    <xf numFmtId="0" fontId="13" fillId="0" borderId="9" xfId="0" applyFont="1" applyBorder="1" applyAlignment="1">
      <alignment vertical="top" wrapText="1"/>
    </xf>
    <xf numFmtId="0" fontId="13" fillId="0" borderId="6" xfId="0" applyFont="1" applyBorder="1" applyAlignment="1">
      <alignment wrapText="1"/>
    </xf>
    <xf numFmtId="0" fontId="13" fillId="0" borderId="11" xfId="0" applyFont="1" applyBorder="1" applyAlignment="1">
      <alignment wrapText="1"/>
    </xf>
    <xf numFmtId="0" fontId="12" fillId="0" borderId="10" xfId="0" applyFont="1" applyBorder="1" applyAlignment="1">
      <alignment wrapText="1"/>
    </xf>
    <xf numFmtId="0" fontId="12" fillId="0" borderId="11" xfId="0" applyFont="1" applyBorder="1" applyAlignment="1">
      <alignment wrapText="1"/>
    </xf>
    <xf numFmtId="0" fontId="12" fillId="0" borderId="12" xfId="0" applyFont="1" applyBorder="1" applyAlignment="1">
      <alignment wrapText="1"/>
    </xf>
    <xf numFmtId="0" fontId="13" fillId="0" borderId="6" xfId="0" applyFont="1" applyBorder="1" applyAlignment="1">
      <alignment horizontal="left" vertical="top" wrapText="1"/>
    </xf>
    <xf numFmtId="0" fontId="13" fillId="0" borderId="6" xfId="0" applyFont="1" applyBorder="1" applyAlignment="1">
      <alignment horizontal="right" vertical="top" wrapText="1"/>
    </xf>
    <xf numFmtId="0" fontId="13" fillId="0" borderId="2" xfId="0" applyFont="1" applyBorder="1" applyAlignment="1">
      <alignment horizontal="left" vertical="top" wrapText="1"/>
    </xf>
    <xf numFmtId="0" fontId="11" fillId="0" borderId="4" xfId="0" applyFont="1" applyBorder="1"/>
    <xf numFmtId="0" fontId="11" fillId="0" borderId="4" xfId="0" applyFont="1" applyBorder="1" applyAlignment="1">
      <alignment vertical="top"/>
    </xf>
    <xf numFmtId="0" fontId="13" fillId="0" borderId="7" xfId="0" applyFont="1" applyBorder="1"/>
    <xf numFmtId="0" fontId="13" fillId="0" borderId="9" xfId="0" applyFont="1" applyBorder="1"/>
    <xf numFmtId="0" fontId="13" fillId="0" borderId="9" xfId="0" applyFont="1" applyBorder="1" applyAlignment="1">
      <alignment vertical="top"/>
    </xf>
    <xf numFmtId="0" fontId="13" fillId="0" borderId="12" xfId="0" applyFont="1" applyBorder="1"/>
    <xf numFmtId="0" fontId="8" fillId="0" borderId="0" xfId="0" applyFont="1" applyAlignment="1">
      <alignment wrapText="1"/>
    </xf>
    <xf numFmtId="0" fontId="11" fillId="0" borderId="10" xfId="0" applyFont="1" applyBorder="1" applyAlignment="1">
      <alignment horizontal="left" wrapText="1"/>
    </xf>
    <xf numFmtId="0" fontId="11" fillId="3" borderId="17" xfId="0" applyFont="1" applyFill="1" applyBorder="1" applyAlignment="1">
      <alignment horizontal="right" wrapText="1"/>
    </xf>
    <xf numFmtId="0" fontId="11" fillId="0" borderId="0" xfId="0" applyFont="1" applyAlignment="1">
      <alignment horizontal="right" wrapText="1"/>
    </xf>
    <xf numFmtId="0" fontId="13" fillId="5" borderId="7" xfId="0" applyFont="1" applyFill="1" applyBorder="1" applyAlignment="1">
      <alignment vertical="top" wrapText="1"/>
    </xf>
    <xf numFmtId="0" fontId="11" fillId="0" borderId="7" xfId="0" applyFont="1" applyBorder="1" applyAlignment="1">
      <alignment horizontal="right" vertical="top" wrapText="1"/>
    </xf>
    <xf numFmtId="0" fontId="11" fillId="0" borderId="7" xfId="0" applyFont="1" applyBorder="1" applyAlignment="1">
      <alignment wrapText="1"/>
    </xf>
    <xf numFmtId="0" fontId="7" fillId="0" borderId="7" xfId="0" applyFont="1" applyBorder="1" applyAlignment="1">
      <alignment vertical="top" wrapText="1"/>
    </xf>
    <xf numFmtId="0" fontId="7" fillId="5" borderId="7" xfId="0" applyFont="1" applyFill="1" applyBorder="1" applyAlignment="1">
      <alignment vertical="top" wrapText="1"/>
    </xf>
    <xf numFmtId="0" fontId="22" fillId="0" borderId="7" xfId="0" applyFont="1" applyBorder="1" applyAlignment="1">
      <alignment vertical="top" wrapText="1"/>
    </xf>
    <xf numFmtId="0" fontId="13" fillId="5" borderId="10" xfId="0" applyFont="1" applyFill="1" applyBorder="1" applyAlignment="1">
      <alignment vertical="top" wrapText="1"/>
    </xf>
    <xf numFmtId="0" fontId="11" fillId="3" borderId="7" xfId="0" applyFont="1" applyFill="1" applyBorder="1" applyAlignment="1">
      <alignment horizontal="right" vertical="top" wrapText="1"/>
    </xf>
    <xf numFmtId="0" fontId="7" fillId="5" borderId="7" xfId="0" applyFont="1" applyFill="1" applyBorder="1" applyAlignment="1">
      <alignment horizontal="right" vertical="top" wrapText="1"/>
    </xf>
    <xf numFmtId="0" fontId="7" fillId="5" borderId="7" xfId="0" applyFont="1" applyFill="1" applyBorder="1" applyAlignment="1">
      <alignment vertical="top" wrapText="1"/>
    </xf>
    <xf numFmtId="0" fontId="7" fillId="0" borderId="4" xfId="0" applyFont="1" applyBorder="1" applyAlignment="1">
      <alignment vertical="top" wrapText="1"/>
    </xf>
    <xf numFmtId="0" fontId="11" fillId="0" borderId="4" xfId="0" applyFont="1" applyBorder="1" applyAlignment="1">
      <alignment horizontal="right" vertical="top" wrapText="1"/>
    </xf>
    <xf numFmtId="0" fontId="12" fillId="0" borderId="4" xfId="0" applyFont="1" applyBorder="1" applyAlignment="1">
      <alignment vertical="top"/>
    </xf>
    <xf numFmtId="0" fontId="7" fillId="5" borderId="7" xfId="0" applyFont="1" applyFill="1" applyBorder="1" applyAlignment="1">
      <alignment wrapText="1"/>
    </xf>
    <xf numFmtId="0" fontId="22" fillId="0" borderId="7" xfId="0" applyFont="1" applyBorder="1" applyAlignment="1">
      <alignment vertical="top" wrapText="1"/>
    </xf>
    <xf numFmtId="0" fontId="7" fillId="0" borderId="7" xfId="0" applyFont="1" applyBorder="1" applyAlignment="1">
      <alignment vertical="top" wrapText="1"/>
    </xf>
    <xf numFmtId="0" fontId="22" fillId="0" borderId="4" xfId="0" applyFont="1" applyBorder="1" applyAlignment="1">
      <alignment vertical="top" wrapText="1"/>
    </xf>
    <xf numFmtId="0" fontId="7" fillId="0" borderId="4" xfId="0" applyFont="1" applyBorder="1" applyAlignment="1">
      <alignment vertical="top" wrapText="1"/>
    </xf>
    <xf numFmtId="0" fontId="7" fillId="5" borderId="7" xfId="0" applyFont="1" applyFill="1" applyBorder="1" applyAlignment="1">
      <alignment vertical="top" wrapText="1"/>
    </xf>
    <xf numFmtId="0" fontId="7" fillId="5" borderId="7" xfId="0" applyFont="1" applyFill="1" applyBorder="1" applyAlignment="1">
      <alignment vertical="top" wrapText="1"/>
    </xf>
    <xf numFmtId="0" fontId="22" fillId="0" borderId="7" xfId="0" applyFont="1" applyBorder="1" applyAlignment="1">
      <alignment vertical="top"/>
    </xf>
    <xf numFmtId="0" fontId="22" fillId="0" borderId="4" xfId="0" applyFont="1" applyBorder="1" applyAlignment="1">
      <alignment vertical="top"/>
    </xf>
    <xf numFmtId="0" fontId="13" fillId="5" borderId="7" xfId="0" applyFont="1" applyFill="1" applyBorder="1" applyAlignment="1">
      <alignment wrapText="1"/>
    </xf>
    <xf numFmtId="0" fontId="12" fillId="0" borderId="7" xfId="0" applyFont="1" applyBorder="1" applyAlignment="1">
      <alignment vertical="top"/>
    </xf>
    <xf numFmtId="0" fontId="14" fillId="0" borderId="7" xfId="0" applyFont="1" applyBorder="1" applyAlignment="1">
      <alignment wrapText="1"/>
    </xf>
    <xf numFmtId="0" fontId="7" fillId="0" borderId="7" xfId="0" applyFont="1" applyBorder="1" applyAlignment="1">
      <alignment wrapText="1"/>
    </xf>
    <xf numFmtId="0" fontId="22" fillId="5" borderId="7" xfId="0" applyFont="1" applyFill="1" applyBorder="1" applyAlignment="1">
      <alignment vertical="top" wrapText="1"/>
    </xf>
    <xf numFmtId="0" fontId="17" fillId="0" borderId="7" xfId="0" applyFont="1" applyBorder="1" applyAlignment="1">
      <alignment horizontal="right" vertical="top" wrapText="1"/>
    </xf>
    <xf numFmtId="0" fontId="7" fillId="0" borderId="7" xfId="0" applyFont="1" applyBorder="1" applyAlignment="1">
      <alignment horizontal="right" vertical="top" wrapText="1"/>
    </xf>
    <xf numFmtId="0" fontId="7" fillId="0" borderId="7" xfId="0" applyFont="1" applyBorder="1" applyAlignment="1">
      <alignment horizontal="right" vertical="top" wrapText="1"/>
    </xf>
    <xf numFmtId="0" fontId="11" fillId="5" borderId="7" xfId="0" applyFont="1" applyFill="1" applyBorder="1" applyAlignment="1">
      <alignment horizontal="left" vertical="top" wrapText="1"/>
    </xf>
    <xf numFmtId="0" fontId="11" fillId="5" borderId="7" xfId="0" applyFont="1" applyFill="1" applyBorder="1" applyAlignment="1">
      <alignment horizontal="right" vertical="top" wrapText="1"/>
    </xf>
    <xf numFmtId="0" fontId="22" fillId="0" borderId="4" xfId="0" applyFont="1" applyBorder="1" applyAlignment="1">
      <alignment vertical="top" wrapText="1"/>
    </xf>
    <xf numFmtId="0" fontId="23" fillId="0" borderId="7" xfId="0" applyFont="1" applyBorder="1" applyAlignment="1"/>
    <xf numFmtId="0" fontId="7" fillId="0" borderId="7" xfId="0" applyFont="1" applyBorder="1" applyAlignment="1">
      <alignment vertical="top" wrapText="1"/>
    </xf>
    <xf numFmtId="0" fontId="11" fillId="0" borderId="3" xfId="0" applyFont="1" applyBorder="1" applyAlignment="1">
      <alignment horizontal="left" vertical="top" wrapText="1"/>
    </xf>
    <xf numFmtId="0" fontId="17" fillId="0" borderId="4" xfId="0" applyFont="1" applyBorder="1" applyAlignment="1">
      <alignment horizontal="right" vertical="top" wrapText="1"/>
    </xf>
    <xf numFmtId="0" fontId="7" fillId="0" borderId="4" xfId="0" applyFont="1" applyBorder="1" applyAlignment="1">
      <alignment horizontal="right" vertical="top" wrapText="1"/>
    </xf>
    <xf numFmtId="0" fontId="11" fillId="3" borderId="7" xfId="0" applyFont="1" applyFill="1" applyBorder="1" applyAlignment="1">
      <alignment horizontal="right" vertical="top" wrapText="1"/>
    </xf>
    <xf numFmtId="0" fontId="7" fillId="0" borderId="7" xfId="0" applyFont="1" applyBorder="1" applyAlignment="1">
      <alignment wrapText="1"/>
    </xf>
    <xf numFmtId="0" fontId="13" fillId="0" borderId="3" xfId="0" applyFont="1" applyBorder="1" applyAlignment="1">
      <alignment vertical="top" wrapText="1"/>
    </xf>
    <xf numFmtId="0" fontId="7" fillId="5" borderId="19" xfId="0" applyFont="1" applyFill="1" applyBorder="1" applyAlignment="1">
      <alignment vertical="top" wrapText="1"/>
    </xf>
    <xf numFmtId="0" fontId="17" fillId="3" borderId="7" xfId="0" applyFont="1" applyFill="1" applyBorder="1" applyAlignment="1">
      <alignment horizontal="right" vertical="top" wrapText="1"/>
    </xf>
    <xf numFmtId="0" fontId="24" fillId="5" borderId="20" xfId="0" applyFont="1" applyFill="1" applyBorder="1" applyAlignment="1">
      <alignment horizontal="left" wrapText="1"/>
    </xf>
    <xf numFmtId="0" fontId="17" fillId="3" borderId="7" xfId="0" applyFont="1" applyFill="1" applyBorder="1" applyAlignment="1">
      <alignment horizontal="right" vertical="top" wrapText="1"/>
    </xf>
    <xf numFmtId="0" fontId="11" fillId="3" borderId="7" xfId="0" applyFont="1" applyFill="1" applyBorder="1" applyAlignment="1">
      <alignment vertical="top" wrapText="1"/>
    </xf>
    <xf numFmtId="0" fontId="11" fillId="0" borderId="9" xfId="0" applyFont="1" applyBorder="1" applyAlignment="1">
      <alignment horizontal="right" vertical="top" wrapText="1"/>
    </xf>
    <xf numFmtId="0" fontId="17" fillId="3" borderId="21" xfId="0" applyFont="1" applyFill="1" applyBorder="1" applyAlignment="1">
      <alignment horizontal="right" vertical="top" wrapText="1"/>
    </xf>
    <xf numFmtId="0" fontId="17" fillId="0" borderId="9" xfId="0" applyFont="1" applyBorder="1" applyAlignment="1">
      <alignment horizontal="right" vertical="top" wrapText="1"/>
    </xf>
    <xf numFmtId="0" fontId="7" fillId="0" borderId="9" xfId="0" applyFont="1" applyBorder="1" applyAlignment="1">
      <alignment horizontal="right" vertical="top" wrapText="1"/>
    </xf>
    <xf numFmtId="0" fontId="7" fillId="0" borderId="9" xfId="0" applyFont="1" applyBorder="1" applyAlignment="1">
      <alignment vertical="top" wrapText="1"/>
    </xf>
    <xf numFmtId="0" fontId="7" fillId="0" borderId="9" xfId="0" applyFont="1" applyBorder="1" applyAlignment="1">
      <alignment vertical="top" wrapText="1"/>
    </xf>
    <xf numFmtId="0" fontId="7" fillId="0" borderId="9" xfId="0" applyFont="1" applyBorder="1" applyAlignment="1">
      <alignment horizontal="right" vertical="top" wrapText="1"/>
    </xf>
    <xf numFmtId="0" fontId="22" fillId="0" borderId="9" xfId="0" applyFont="1" applyBorder="1" applyAlignment="1">
      <alignment vertical="top" wrapText="1"/>
    </xf>
    <xf numFmtId="0" fontId="7" fillId="5" borderId="4" xfId="0" applyFont="1" applyFill="1" applyBorder="1" applyAlignment="1">
      <alignment horizontal="right" vertical="top" wrapText="1"/>
    </xf>
    <xf numFmtId="0" fontId="11" fillId="3" borderId="4" xfId="0" applyFont="1" applyFill="1" applyBorder="1" applyAlignment="1">
      <alignment horizontal="right" vertical="top" wrapText="1"/>
    </xf>
    <xf numFmtId="0" fontId="25" fillId="0" borderId="7" xfId="0" applyFont="1" applyBorder="1" applyAlignment="1">
      <alignment vertical="top" wrapText="1"/>
    </xf>
    <xf numFmtId="0" fontId="25" fillId="0" borderId="7" xfId="0" applyFont="1" applyBorder="1" applyAlignment="1">
      <alignment vertical="top" wrapText="1"/>
    </xf>
    <xf numFmtId="0" fontId="11" fillId="6" borderId="7" xfId="0" applyFont="1" applyFill="1" applyBorder="1" applyAlignment="1">
      <alignment horizontal="left" vertical="top" wrapText="1"/>
    </xf>
    <xf numFmtId="0" fontId="17" fillId="0" borderId="12" xfId="0" applyFont="1" applyBorder="1" applyAlignment="1">
      <alignment horizontal="right" vertical="top" wrapText="1"/>
    </xf>
    <xf numFmtId="0" fontId="7" fillId="0" borderId="12" xfId="0" applyFont="1" applyBorder="1" applyAlignment="1">
      <alignment vertical="top" wrapText="1"/>
    </xf>
    <xf numFmtId="0" fontId="17" fillId="6" borderId="7" xfId="0" applyFont="1" applyFill="1" applyBorder="1" applyAlignment="1">
      <alignment horizontal="right" vertical="top" wrapText="1"/>
    </xf>
    <xf numFmtId="0" fontId="13" fillId="6" borderId="7" xfId="0" applyFont="1" applyFill="1" applyBorder="1" applyAlignment="1">
      <alignment vertical="top" wrapText="1"/>
    </xf>
    <xf numFmtId="0" fontId="13" fillId="0" borderId="3" xfId="0" applyFont="1" applyBorder="1" applyAlignment="1">
      <alignment horizontal="left" vertical="top" wrapText="1"/>
    </xf>
    <xf numFmtId="0" fontId="7" fillId="5" borderId="4" xfId="0" applyFont="1" applyFill="1" applyBorder="1" applyAlignment="1">
      <alignment vertical="top" wrapText="1"/>
    </xf>
    <xf numFmtId="0" fontId="17" fillId="3" borderId="0" xfId="0" applyFont="1" applyFill="1" applyAlignment="1">
      <alignment horizontal="right" vertical="top" wrapText="1"/>
    </xf>
    <xf numFmtId="0" fontId="7" fillId="0" borderId="0" xfId="0" applyFont="1" applyAlignment="1">
      <alignment horizontal="right" vertical="top" wrapText="1"/>
    </xf>
    <xf numFmtId="0" fontId="7" fillId="0" borderId="7" xfId="0" applyFont="1" applyBorder="1" applyAlignment="1">
      <alignment vertical="top" wrapText="1"/>
    </xf>
    <xf numFmtId="0" fontId="22" fillId="0" borderId="7" xfId="0" applyFont="1" applyBorder="1" applyAlignment="1">
      <alignment vertical="top" wrapText="1"/>
    </xf>
    <xf numFmtId="0" fontId="7" fillId="0" borderId="0" xfId="0" applyFont="1" applyAlignment="1">
      <alignment vertical="top" wrapText="1"/>
    </xf>
    <xf numFmtId="0" fontId="11" fillId="3" borderId="0" xfId="0" applyFont="1" applyFill="1" applyAlignment="1">
      <alignment horizontal="right" vertical="top" wrapText="1"/>
    </xf>
    <xf numFmtId="0" fontId="7" fillId="5" borderId="0" xfId="0" applyFont="1" applyFill="1" applyAlignment="1">
      <alignment horizontal="right" vertical="top" wrapText="1"/>
    </xf>
    <xf numFmtId="0" fontId="7" fillId="5" borderId="7" xfId="0" applyFont="1" applyFill="1" applyBorder="1" applyAlignment="1">
      <alignment horizontal="right" vertical="top" wrapText="1"/>
    </xf>
    <xf numFmtId="0" fontId="7" fillId="5" borderId="7" xfId="0" applyFont="1" applyFill="1" applyBorder="1" applyAlignment="1">
      <alignment vertical="top" wrapText="1"/>
    </xf>
    <xf numFmtId="0" fontId="13" fillId="0" borderId="4" xfId="0" applyFont="1" applyBorder="1" applyAlignment="1">
      <alignment vertical="top" wrapText="1"/>
    </xf>
    <xf numFmtId="0" fontId="13" fillId="5" borderId="4" xfId="0" applyFont="1" applyFill="1" applyBorder="1" applyAlignment="1">
      <alignment vertical="top" wrapText="1"/>
    </xf>
    <xf numFmtId="0" fontId="13" fillId="0" borderId="4" xfId="0" applyFont="1" applyBorder="1" applyAlignment="1">
      <alignment vertical="top" wrapText="1"/>
    </xf>
    <xf numFmtId="0" fontId="22" fillId="5" borderId="4" xfId="0" applyFont="1" applyFill="1" applyBorder="1" applyAlignment="1">
      <alignment vertical="top" wrapText="1"/>
    </xf>
    <xf numFmtId="0" fontId="11" fillId="6" borderId="7" xfId="0" applyFont="1" applyFill="1" applyBorder="1" applyAlignment="1">
      <alignment horizontal="right" vertical="top" wrapText="1"/>
    </xf>
    <xf numFmtId="0" fontId="12" fillId="0" borderId="7" xfId="0" applyFont="1" applyBorder="1"/>
    <xf numFmtId="0" fontId="7" fillId="5" borderId="20" xfId="0" applyFont="1" applyFill="1" applyBorder="1" applyAlignment="1">
      <alignment horizontal="left" wrapText="1"/>
    </xf>
    <xf numFmtId="0" fontId="22" fillId="5" borderId="7" xfId="0" applyFont="1" applyFill="1" applyBorder="1" applyAlignment="1">
      <alignment vertical="top" wrapText="1"/>
    </xf>
    <xf numFmtId="0" fontId="17" fillId="0" borderId="7" xfId="0" applyFont="1" applyBorder="1" applyAlignment="1">
      <alignment horizontal="right" vertical="top" wrapText="1"/>
    </xf>
    <xf numFmtId="0" fontId="26" fillId="0" borderId="7" xfId="0" applyFont="1" applyBorder="1" applyAlignment="1">
      <alignment horizontal="left" vertical="top" wrapText="1"/>
    </xf>
    <xf numFmtId="0" fontId="7" fillId="0" borderId="19" xfId="0" applyFont="1" applyBorder="1" applyAlignment="1">
      <alignment vertical="top" wrapText="1"/>
    </xf>
    <xf numFmtId="0" fontId="17" fillId="5" borderId="7" xfId="0" applyFont="1" applyFill="1" applyBorder="1" applyAlignment="1">
      <alignment horizontal="right" vertical="top" wrapText="1"/>
    </xf>
    <xf numFmtId="0" fontId="7" fillId="0" borderId="7" xfId="0" applyFont="1" applyBorder="1" applyAlignment="1">
      <alignment horizontal="left" wrapText="1"/>
    </xf>
    <xf numFmtId="0" fontId="13" fillId="5" borderId="7" xfId="0" applyFont="1" applyFill="1" applyBorder="1" applyAlignment="1">
      <alignment horizontal="right" vertical="top" wrapText="1"/>
    </xf>
    <xf numFmtId="0" fontId="27" fillId="5" borderId="0" xfId="0" applyFont="1" applyFill="1" applyAlignment="1">
      <alignment horizontal="left"/>
    </xf>
    <xf numFmtId="0" fontId="13" fillId="0" borderId="7" xfId="0" applyFont="1" applyBorder="1" applyAlignment="1">
      <alignment horizontal="right" vertical="top" wrapText="1"/>
    </xf>
    <xf numFmtId="0" fontId="18" fillId="0" borderId="0" xfId="0" applyFont="1" applyAlignment="1">
      <alignment horizontal="left" vertical="top"/>
    </xf>
    <xf numFmtId="0" fontId="5" fillId="0" borderId="0" xfId="0" applyFont="1" applyAlignment="1">
      <alignment horizontal="left" vertical="top"/>
    </xf>
    <xf numFmtId="0" fontId="17" fillId="0" borderId="7" xfId="0" applyFont="1" applyBorder="1" applyAlignment="1">
      <alignment horizontal="left" wrapText="1"/>
    </xf>
    <xf numFmtId="0" fontId="7" fillId="0" borderId="7" xfId="0" applyFont="1" applyBorder="1" applyAlignment="1">
      <alignment horizontal="left" vertical="top" wrapText="1"/>
    </xf>
    <xf numFmtId="0" fontId="24" fillId="0" borderId="7" xfId="0" applyFont="1" applyBorder="1" applyAlignment="1">
      <alignment horizontal="left" vertical="top" wrapText="1"/>
    </xf>
    <xf numFmtId="0" fontId="13" fillId="0" borderId="7" xfId="0" applyFont="1" applyBorder="1" applyAlignment="1">
      <alignment horizontal="left" vertical="top" wrapText="1"/>
    </xf>
    <xf numFmtId="0" fontId="11" fillId="0" borderId="7" xfId="0" applyFont="1" applyBorder="1" applyAlignment="1">
      <alignment wrapText="1"/>
    </xf>
    <xf numFmtId="0" fontId="11" fillId="0" borderId="7" xfId="0" applyFont="1" applyBorder="1" applyAlignment="1">
      <alignment vertical="top" wrapText="1"/>
    </xf>
    <xf numFmtId="0" fontId="13" fillId="0" borderId="7" xfId="0" applyFont="1" applyBorder="1" applyAlignment="1">
      <alignment vertical="top"/>
    </xf>
    <xf numFmtId="0" fontId="13" fillId="0" borderId="0" xfId="0" applyFont="1"/>
    <xf numFmtId="0" fontId="12" fillId="0" borderId="0" xfId="0" applyFont="1" applyAlignment="1">
      <alignment vertical="top"/>
    </xf>
    <xf numFmtId="0" fontId="28" fillId="0" borderId="0" xfId="0" applyFont="1"/>
    <xf numFmtId="0" fontId="11" fillId="8" borderId="7" xfId="0" applyFont="1" applyFill="1" applyBorder="1" applyAlignment="1">
      <alignment horizontal="left" vertical="top" wrapText="1"/>
    </xf>
    <xf numFmtId="0" fontId="11" fillId="8" borderId="7" xfId="0" applyFont="1" applyFill="1" applyBorder="1" applyAlignment="1">
      <alignment vertical="top" wrapText="1"/>
    </xf>
    <xf numFmtId="0" fontId="13" fillId="8" borderId="7" xfId="0" applyFont="1" applyFill="1" applyBorder="1" applyAlignment="1">
      <alignment vertical="top" wrapText="1"/>
    </xf>
    <xf numFmtId="0" fontId="13" fillId="8" borderId="7" xfId="0" applyFont="1" applyFill="1" applyBorder="1" applyAlignment="1">
      <alignment horizontal="right" vertical="top" wrapText="1"/>
    </xf>
    <xf numFmtId="0" fontId="8" fillId="9" borderId="20" xfId="0" applyFont="1" applyFill="1" applyBorder="1"/>
    <xf numFmtId="0" fontId="0" fillId="9" borderId="20" xfId="0" applyFont="1" applyFill="1" applyBorder="1"/>
    <xf numFmtId="0" fontId="11" fillId="10" borderId="7" xfId="0" applyFont="1" applyFill="1" applyBorder="1" applyAlignment="1">
      <alignment horizontal="left" vertical="top" wrapText="1"/>
    </xf>
    <xf numFmtId="0" fontId="11" fillId="10" borderId="7" xfId="0" applyFont="1" applyFill="1" applyBorder="1" applyAlignment="1">
      <alignment vertical="top" wrapText="1"/>
    </xf>
    <xf numFmtId="0" fontId="13" fillId="10" borderId="7" xfId="0" applyFont="1" applyFill="1" applyBorder="1" applyAlignment="1">
      <alignment vertical="top" wrapText="1"/>
    </xf>
    <xf numFmtId="0" fontId="13" fillId="10" borderId="7" xfId="0" applyFont="1" applyFill="1" applyBorder="1" applyAlignment="1">
      <alignment horizontal="right" vertical="top" wrapText="1"/>
    </xf>
    <xf numFmtId="0" fontId="8" fillId="0" borderId="20" xfId="0" applyFont="1" applyBorder="1"/>
    <xf numFmtId="0" fontId="0" fillId="0" borderId="20" xfId="0" applyFont="1" applyBorder="1"/>
    <xf numFmtId="10" fontId="11" fillId="10" borderId="7" xfId="0" applyNumberFormat="1" applyFont="1" applyFill="1" applyBorder="1" applyAlignment="1">
      <alignment horizontal="left" vertical="top" wrapText="1"/>
    </xf>
    <xf numFmtId="0" fontId="11" fillId="10" borderId="7" xfId="0" applyFont="1" applyFill="1" applyBorder="1" applyAlignment="1">
      <alignment horizontal="left" vertical="top" wrapText="1"/>
    </xf>
    <xf numFmtId="0" fontId="5" fillId="0" borderId="0" xfId="0" applyFont="1" applyAlignment="1">
      <alignment vertical="top"/>
    </xf>
    <xf numFmtId="0" fontId="5" fillId="0" borderId="0" xfId="0" applyFont="1" applyAlignment="1">
      <alignment horizontal="right" vertical="top"/>
    </xf>
    <xf numFmtId="0" fontId="0" fillId="0" borderId="0" xfId="0" applyFont="1" applyAlignment="1">
      <alignment horizontal="left"/>
    </xf>
    <xf numFmtId="0" fontId="28" fillId="0" borderId="0" xfId="0" applyFont="1" applyAlignment="1">
      <alignment vertical="top"/>
    </xf>
    <xf numFmtId="0" fontId="8" fillId="0" borderId="20" xfId="0" applyFont="1" applyBorder="1" applyAlignment="1">
      <alignment vertical="top"/>
    </xf>
    <xf numFmtId="0" fontId="8" fillId="0" borderId="0" xfId="0" applyFont="1" applyAlignment="1">
      <alignment vertical="top"/>
    </xf>
    <xf numFmtId="0" fontId="8" fillId="0" borderId="0" xfId="0" applyFont="1" applyAlignment="1">
      <alignment vertical="top" wrapText="1"/>
    </xf>
    <xf numFmtId="0" fontId="11" fillId="10" borderId="7" xfId="0" applyFont="1" applyFill="1" applyBorder="1" applyAlignment="1">
      <alignment horizontal="right" vertical="top" wrapText="1"/>
    </xf>
    <xf numFmtId="0" fontId="11" fillId="10" borderId="7" xfId="0" applyFont="1" applyFill="1" applyBorder="1" applyAlignment="1">
      <alignment wrapText="1"/>
    </xf>
    <xf numFmtId="0" fontId="28" fillId="0" borderId="20" xfId="0" applyFont="1" applyBorder="1"/>
    <xf numFmtId="0" fontId="11" fillId="10" borderId="7" xfId="0" applyFont="1" applyFill="1" applyBorder="1" applyAlignment="1">
      <alignment wrapText="1"/>
    </xf>
    <xf numFmtId="0" fontId="11" fillId="10" borderId="7" xfId="0" applyFont="1" applyFill="1" applyBorder="1" applyAlignment="1">
      <alignment vertical="top" wrapText="1"/>
    </xf>
    <xf numFmtId="10" fontId="11" fillId="0" borderId="7" xfId="0" applyNumberFormat="1" applyFont="1" applyBorder="1" applyAlignment="1">
      <alignment horizontal="left" vertical="top" wrapText="1"/>
    </xf>
    <xf numFmtId="10" fontId="11" fillId="0" borderId="7" xfId="0" applyNumberFormat="1" applyFont="1" applyBorder="1" applyAlignment="1">
      <alignment vertical="top" wrapText="1"/>
    </xf>
    <xf numFmtId="10" fontId="28" fillId="0" borderId="0" xfId="0" applyNumberFormat="1" applyFont="1"/>
    <xf numFmtId="10" fontId="11" fillId="10" borderId="7" xfId="0" applyNumberFormat="1" applyFont="1" applyFill="1" applyBorder="1" applyAlignment="1">
      <alignment vertical="top" wrapText="1"/>
    </xf>
    <xf numFmtId="10" fontId="11" fillId="10" borderId="7" xfId="0" applyNumberFormat="1" applyFont="1" applyFill="1" applyBorder="1" applyAlignment="1">
      <alignment horizontal="right" vertical="top" wrapText="1"/>
    </xf>
    <xf numFmtId="10" fontId="28" fillId="0" borderId="20" xfId="0" applyNumberFormat="1" applyFont="1" applyBorder="1"/>
    <xf numFmtId="0" fontId="13" fillId="10" borderId="7" xfId="0" applyFont="1" applyFill="1" applyBorder="1" applyAlignment="1">
      <alignment wrapText="1"/>
    </xf>
    <xf numFmtId="0" fontId="5" fillId="0" borderId="0" xfId="0" applyFont="1" applyAlignment="1">
      <alignment horizontal="right" vertical="top" wrapText="1"/>
    </xf>
    <xf numFmtId="0" fontId="13" fillId="10" borderId="7" xfId="0" applyFont="1" applyFill="1" applyBorder="1" applyAlignment="1">
      <alignment horizontal="left" wrapText="1"/>
    </xf>
    <xf numFmtId="0" fontId="11" fillId="11" borderId="7" xfId="0" applyFont="1" applyFill="1" applyBorder="1" applyAlignment="1">
      <alignment horizontal="left" vertical="top" wrapText="1"/>
    </xf>
    <xf numFmtId="0" fontId="11" fillId="11" borderId="7" xfId="0" applyFont="1" applyFill="1" applyBorder="1" applyAlignment="1">
      <alignment vertical="top" wrapText="1"/>
    </xf>
    <xf numFmtId="10" fontId="11" fillId="11" borderId="7" xfId="0" applyNumberFormat="1" applyFont="1" applyFill="1" applyBorder="1" applyAlignment="1">
      <alignment horizontal="left" vertical="top" wrapText="1"/>
    </xf>
    <xf numFmtId="0" fontId="11" fillId="0" borderId="0" xfId="0" applyFont="1" applyAlignment="1">
      <alignment horizontal="left" vertical="top"/>
    </xf>
    <xf numFmtId="0" fontId="13" fillId="0" borderId="0" xfId="0" applyFont="1" applyAlignment="1">
      <alignment horizontal="left"/>
    </xf>
    <xf numFmtId="0" fontId="13" fillId="0" borderId="0" xfId="0" applyFont="1"/>
    <xf numFmtId="0" fontId="7" fillId="10" borderId="7" xfId="0" applyFont="1" applyFill="1" applyBorder="1" applyAlignment="1">
      <alignment wrapText="1"/>
    </xf>
    <xf numFmtId="0" fontId="18" fillId="0" borderId="0" xfId="0" applyFont="1" applyAlignment="1">
      <alignment horizontal="center" vertical="top"/>
    </xf>
    <xf numFmtId="0" fontId="11" fillId="12" borderId="7" xfId="0" applyFont="1" applyFill="1" applyBorder="1" applyAlignment="1">
      <alignment horizontal="left" vertical="top" wrapText="1"/>
    </xf>
    <xf numFmtId="0" fontId="11" fillId="12" borderId="7" xfId="0" applyFont="1" applyFill="1" applyBorder="1" applyAlignment="1">
      <alignment horizontal="left" vertical="top" wrapText="1"/>
    </xf>
    <xf numFmtId="0" fontId="11" fillId="8" borderId="7" xfId="0" applyFont="1" applyFill="1" applyBorder="1" applyAlignment="1">
      <alignment vertical="top" wrapText="1"/>
    </xf>
    <xf numFmtId="0" fontId="13" fillId="0" borderId="7" xfId="0" applyFont="1" applyBorder="1" applyAlignment="1">
      <alignment horizontal="left" wrapText="1"/>
    </xf>
    <xf numFmtId="0" fontId="8" fillId="0" borderId="0" xfId="0" applyFont="1" applyAlignment="1">
      <alignment horizontal="right" vertical="top"/>
    </xf>
    <xf numFmtId="0" fontId="18" fillId="0" borderId="0" xfId="0" applyFont="1" applyAlignment="1">
      <alignment vertical="top" wrapText="1"/>
    </xf>
    <xf numFmtId="0" fontId="28" fillId="0" borderId="0" xfId="0" applyFont="1" applyAlignment="1">
      <alignment vertical="top" wrapText="1"/>
    </xf>
    <xf numFmtId="0" fontId="0" fillId="0" borderId="0" xfId="0" applyFont="1" applyAlignment="1"/>
    <xf numFmtId="0" fontId="13" fillId="0" borderId="0" xfId="0" applyFont="1" applyAlignment="1">
      <alignment vertical="top" wrapText="1"/>
    </xf>
    <xf numFmtId="0" fontId="2" fillId="0" borderId="0" xfId="0" applyFont="1" applyAlignment="1"/>
    <xf numFmtId="0" fontId="5" fillId="0" borderId="0" xfId="0" applyFont="1" applyAlignment="1">
      <alignment horizontal="left" wrapText="1"/>
    </xf>
    <xf numFmtId="0" fontId="5" fillId="0" borderId="0" xfId="0" applyFont="1" applyAlignment="1"/>
    <xf numFmtId="0" fontId="6" fillId="0" borderId="7" xfId="0" applyFont="1" applyBorder="1" applyAlignment="1">
      <alignment horizontal="left" wrapText="1"/>
    </xf>
    <xf numFmtId="0" fontId="5" fillId="3" borderId="7" xfId="0" applyFont="1" applyFill="1" applyBorder="1" applyAlignment="1">
      <alignment horizontal="left" wrapText="1"/>
    </xf>
    <xf numFmtId="0" fontId="5" fillId="4" borderId="7" xfId="0" applyFont="1" applyFill="1" applyBorder="1" applyAlignment="1">
      <alignment horizontal="left" wrapText="1"/>
    </xf>
    <xf numFmtId="0" fontId="5" fillId="6" borderId="7" xfId="0" applyFont="1" applyFill="1" applyBorder="1" applyAlignment="1">
      <alignment horizontal="left" wrapText="1"/>
    </xf>
    <xf numFmtId="0" fontId="7" fillId="5" borderId="0" xfId="0" applyFont="1" applyFill="1" applyAlignment="1">
      <alignment horizontal="left" wrapText="1"/>
    </xf>
    <xf numFmtId="0" fontId="7" fillId="0" borderId="0" xfId="0" applyFont="1" applyAlignment="1">
      <alignment horizontal="left" wrapText="1"/>
    </xf>
    <xf numFmtId="0" fontId="13" fillId="5" borderId="0" xfId="0" applyFont="1" applyFill="1" applyAlignment="1">
      <alignment wrapText="1"/>
    </xf>
    <xf numFmtId="0" fontId="29" fillId="0" borderId="11" xfId="0" applyFont="1" applyBorder="1" applyAlignment="1">
      <alignment vertical="top" wrapText="1"/>
    </xf>
    <xf numFmtId="0" fontId="7" fillId="0" borderId="11" xfId="0" applyFont="1" applyBorder="1" applyAlignment="1">
      <alignment horizontal="left" vertical="top" wrapText="1"/>
    </xf>
    <xf numFmtId="0" fontId="0" fillId="0" borderId="0" xfId="0" applyFont="1" applyAlignment="1">
      <alignment vertical="top"/>
    </xf>
    <xf numFmtId="0" fontId="13" fillId="0" borderId="11" xfId="0" applyFont="1" applyBorder="1" applyAlignment="1">
      <alignment vertical="top"/>
    </xf>
    <xf numFmtId="0" fontId="13" fillId="0" borderId="12" xfId="0" applyFont="1" applyBorder="1" applyAlignment="1">
      <alignment horizontal="left" vertical="top" wrapText="1"/>
    </xf>
    <xf numFmtId="0" fontId="29" fillId="0" borderId="10" xfId="0" applyFont="1" applyBorder="1" applyAlignment="1">
      <alignment vertical="top" wrapText="1"/>
    </xf>
    <xf numFmtId="0" fontId="32" fillId="0" borderId="11" xfId="0" applyFont="1" applyBorder="1" applyAlignment="1">
      <alignment horizontal="left" vertical="top" wrapText="1"/>
    </xf>
    <xf numFmtId="0" fontId="30" fillId="0" borderId="7" xfId="0" applyFont="1" applyBorder="1" applyAlignment="1">
      <alignment horizontal="center" vertical="center" wrapText="1"/>
    </xf>
    <xf numFmtId="0" fontId="3" fillId="7" borderId="7" xfId="0" applyFont="1" applyFill="1" applyBorder="1" applyAlignment="1">
      <alignment horizontal="center" vertical="center" wrapText="1"/>
    </xf>
    <xf numFmtId="0" fontId="32" fillId="0" borderId="7" xfId="0" applyFont="1" applyBorder="1" applyAlignment="1">
      <alignment horizontal="left" vertical="top" wrapText="1"/>
    </xf>
    <xf numFmtId="0" fontId="32" fillId="5" borderId="7" xfId="0" applyFont="1" applyFill="1" applyBorder="1" applyAlignment="1">
      <alignment horizontal="left" vertical="top" wrapText="1"/>
    </xf>
    <xf numFmtId="0" fontId="32" fillId="0" borderId="7" xfId="0" applyFont="1" applyBorder="1" applyAlignment="1">
      <alignment vertical="top" wrapText="1"/>
    </xf>
    <xf numFmtId="0" fontId="34" fillId="0" borderId="7" xfId="0" applyFont="1" applyBorder="1" applyAlignment="1">
      <alignment horizontal="left" vertical="top" wrapText="1"/>
    </xf>
    <xf numFmtId="0" fontId="35" fillId="0" borderId="7" xfId="0" applyFont="1" applyBorder="1" applyAlignment="1">
      <alignment horizontal="left" vertical="top" wrapText="1"/>
    </xf>
    <xf numFmtId="0" fontId="34" fillId="3" borderId="7" xfId="0" applyFont="1" applyFill="1" applyBorder="1" applyAlignment="1">
      <alignment horizontal="right" vertical="top" wrapText="1"/>
    </xf>
    <xf numFmtId="0" fontId="34" fillId="0" borderId="4" xfId="0" applyFont="1" applyBorder="1" applyAlignment="1">
      <alignment horizontal="right" vertical="top" wrapText="1"/>
    </xf>
    <xf numFmtId="0" fontId="36" fillId="0" borderId="4" xfId="0" applyFont="1" applyBorder="1" applyAlignment="1">
      <alignment horizontal="right" vertical="top" wrapText="1"/>
    </xf>
    <xf numFmtId="0" fontId="36" fillId="0" borderId="7" xfId="0" applyFont="1" applyBorder="1" applyAlignment="1">
      <alignment vertical="top" wrapText="1"/>
    </xf>
    <xf numFmtId="0" fontId="36" fillId="0" borderId="4" xfId="0" applyFont="1" applyBorder="1" applyAlignment="1">
      <alignment vertical="top" wrapText="1"/>
    </xf>
    <xf numFmtId="0" fontId="37" fillId="0" borderId="0" xfId="0" applyFont="1" applyAlignment="1"/>
    <xf numFmtId="0" fontId="36" fillId="5" borderId="4" xfId="0" applyFont="1" applyFill="1" applyBorder="1" applyAlignment="1">
      <alignment vertical="top" wrapText="1"/>
    </xf>
    <xf numFmtId="0" fontId="36" fillId="5" borderId="4" xfId="0" applyFont="1" applyFill="1" applyBorder="1" applyAlignment="1">
      <alignment horizontal="right" vertical="top" wrapText="1"/>
    </xf>
    <xf numFmtId="0" fontId="38" fillId="0" borderId="4" xfId="0" applyFont="1" applyBorder="1" applyAlignment="1">
      <alignment horizontal="right" vertical="top" wrapText="1"/>
    </xf>
    <xf numFmtId="0" fontId="32" fillId="5" borderId="7" xfId="0" applyFont="1" applyFill="1" applyBorder="1" applyAlignment="1">
      <alignment vertical="top" wrapText="1"/>
    </xf>
    <xf numFmtId="0" fontId="36" fillId="5" borderId="7" xfId="0" applyFont="1" applyFill="1" applyBorder="1" applyAlignment="1">
      <alignment vertical="top" wrapText="1"/>
    </xf>
    <xf numFmtId="0" fontId="36" fillId="0" borderId="19" xfId="0" applyFont="1" applyBorder="1" applyAlignment="1">
      <alignment vertical="top" wrapText="1"/>
    </xf>
    <xf numFmtId="0" fontId="34" fillId="0" borderId="7" xfId="0" applyFont="1" applyBorder="1" applyAlignment="1">
      <alignment horizontal="right" vertical="top" wrapText="1"/>
    </xf>
    <xf numFmtId="0" fontId="29" fillId="0" borderId="7" xfId="0" applyFont="1" applyBorder="1" applyAlignment="1">
      <alignment vertical="top" wrapText="1"/>
    </xf>
    <xf numFmtId="0" fontId="35" fillId="0" borderId="7" xfId="0" applyFont="1" applyBorder="1" applyAlignment="1">
      <alignment vertical="top" wrapText="1"/>
    </xf>
    <xf numFmtId="0" fontId="38" fillId="3" borderId="7" xfId="0" applyFont="1" applyFill="1" applyBorder="1" applyAlignment="1">
      <alignment horizontal="right" vertical="top" wrapText="1"/>
    </xf>
    <xf numFmtId="0" fontId="38" fillId="0" borderId="7" xfId="0" applyFont="1" applyBorder="1" applyAlignment="1">
      <alignment horizontal="right" vertical="top" wrapText="1"/>
    </xf>
    <xf numFmtId="0" fontId="36" fillId="0" borderId="7" xfId="0" applyFont="1" applyBorder="1" applyAlignment="1">
      <alignment horizontal="right" vertical="top" wrapText="1"/>
    </xf>
    <xf numFmtId="0" fontId="29" fillId="5" borderId="0" xfId="0" applyFont="1" applyFill="1" applyAlignment="1">
      <alignment vertical="top" wrapText="1"/>
    </xf>
    <xf numFmtId="0" fontId="29" fillId="5" borderId="7" xfId="0" applyFont="1" applyFill="1" applyBorder="1" applyAlignment="1">
      <alignment vertical="top" wrapText="1"/>
    </xf>
    <xf numFmtId="0" fontId="36" fillId="5" borderId="0" xfId="0" applyFont="1" applyFill="1" applyAlignment="1">
      <alignment horizontal="right" vertical="top" wrapText="1"/>
    </xf>
    <xf numFmtId="0" fontId="36" fillId="5" borderId="7" xfId="0" applyFont="1" applyFill="1" applyBorder="1" applyAlignment="1">
      <alignment horizontal="right" vertical="top" wrapText="1"/>
    </xf>
    <xf numFmtId="0" fontId="41" fillId="0" borderId="0" xfId="0" applyFont="1" applyAlignment="1"/>
    <xf numFmtId="0" fontId="39" fillId="0" borderId="10" xfId="0" applyFont="1" applyBorder="1" applyAlignment="1">
      <alignment horizontal="left"/>
    </xf>
    <xf numFmtId="0" fontId="39" fillId="0" borderId="7" xfId="0" applyFont="1" applyBorder="1" applyAlignment="1">
      <alignment horizontal="left" vertical="top" wrapText="1"/>
    </xf>
    <xf numFmtId="0" fontId="39" fillId="0" borderId="7" xfId="0" applyFont="1" applyBorder="1" applyAlignment="1">
      <alignment vertical="top" wrapText="1"/>
    </xf>
    <xf numFmtId="0" fontId="39" fillId="3" borderId="7" xfId="0" applyFont="1" applyFill="1" applyBorder="1" applyAlignment="1">
      <alignment horizontal="left" vertical="top" wrapText="1"/>
    </xf>
    <xf numFmtId="0" fontId="43" fillId="0" borderId="7" xfId="0" applyFont="1" applyBorder="1" applyAlignment="1">
      <alignment vertical="top" wrapText="1"/>
    </xf>
    <xf numFmtId="0" fontId="42" fillId="0" borderId="7" xfId="0" applyFont="1" applyBorder="1" applyAlignment="1">
      <alignment wrapText="1"/>
    </xf>
    <xf numFmtId="0" fontId="42" fillId="0" borderId="7" xfId="0" applyFont="1" applyBorder="1" applyAlignment="1">
      <alignment vertical="top" wrapText="1"/>
    </xf>
    <xf numFmtId="0" fontId="46" fillId="0" borderId="7" xfId="0" applyFont="1" applyBorder="1" applyAlignment="1">
      <alignment vertical="top" wrapText="1"/>
    </xf>
    <xf numFmtId="0" fontId="48" fillId="0" borderId="7" xfId="0" applyFont="1" applyBorder="1" applyAlignment="1">
      <alignment vertical="top" wrapText="1"/>
    </xf>
    <xf numFmtId="0" fontId="34" fillId="3" borderId="7" xfId="0" applyFont="1" applyFill="1" applyBorder="1" applyAlignment="1">
      <alignment horizontal="left" vertical="top" wrapText="1"/>
    </xf>
    <xf numFmtId="0" fontId="34" fillId="4" borderId="7" xfId="0" applyFont="1" applyFill="1" applyBorder="1" applyAlignment="1">
      <alignment horizontal="left" vertical="top" wrapText="1"/>
    </xf>
    <xf numFmtId="0" fontId="49" fillId="0" borderId="7" xfId="0" applyFont="1" applyBorder="1" applyAlignment="1">
      <alignment vertical="top" wrapText="1"/>
    </xf>
    <xf numFmtId="0" fontId="35" fillId="0" borderId="7" xfId="0" applyFont="1" applyBorder="1" applyAlignment="1">
      <alignment wrapText="1"/>
    </xf>
    <xf numFmtId="0" fontId="0" fillId="0" borderId="20" xfId="0" applyFont="1" applyBorder="1" applyAlignment="1"/>
    <xf numFmtId="0" fontId="11" fillId="0" borderId="1" xfId="0" applyFont="1" applyBorder="1" applyAlignment="1"/>
    <xf numFmtId="0" fontId="13" fillId="0" borderId="12" xfId="0" applyFont="1" applyBorder="1" applyAlignment="1">
      <alignment vertical="top"/>
    </xf>
    <xf numFmtId="0" fontId="13" fillId="0" borderId="26" xfId="0" applyFont="1" applyBorder="1" applyAlignment="1">
      <alignment vertical="top"/>
    </xf>
    <xf numFmtId="0" fontId="34" fillId="0" borderId="7" xfId="0" applyFont="1" applyBorder="1" applyAlignment="1">
      <alignment vertical="top" wrapText="1"/>
    </xf>
    <xf numFmtId="0" fontId="50" fillId="0" borderId="7" xfId="0" applyFont="1" applyBorder="1" applyAlignment="1">
      <alignment vertical="top" wrapText="1"/>
    </xf>
    <xf numFmtId="0" fontId="50" fillId="0" borderId="7" xfId="0" applyFont="1" applyBorder="1" applyAlignment="1">
      <alignment wrapText="1"/>
    </xf>
    <xf numFmtId="0" fontId="34" fillId="0" borderId="0" xfId="0" applyFont="1"/>
    <xf numFmtId="0" fontId="36" fillId="0" borderId="0" xfId="0" applyFont="1" applyAlignment="1"/>
    <xf numFmtId="0" fontId="0" fillId="0" borderId="0" xfId="0" applyFont="1" applyAlignment="1"/>
    <xf numFmtId="0" fontId="3" fillId="0" borderId="14" xfId="0" applyFont="1" applyBorder="1" applyAlignment="1">
      <alignment horizontal="left" vertical="top"/>
    </xf>
    <xf numFmtId="0" fontId="3" fillId="0" borderId="17" xfId="0" applyFont="1" applyBorder="1" applyAlignment="1">
      <alignment horizontal="left" vertical="top"/>
    </xf>
    <xf numFmtId="0" fontId="3" fillId="0" borderId="12" xfId="0" applyFont="1" applyBorder="1" applyAlignment="1">
      <alignment horizontal="left" vertical="top"/>
    </xf>
    <xf numFmtId="0" fontId="9" fillId="2" borderId="5" xfId="0" applyFont="1" applyFill="1" applyBorder="1" applyAlignment="1">
      <alignment horizontal="left" vertical="top" wrapText="1"/>
    </xf>
    <xf numFmtId="0" fontId="4" fillId="0" borderId="6" xfId="0" applyFont="1" applyBorder="1" applyAlignment="1">
      <alignment vertical="top"/>
    </xf>
    <xf numFmtId="0" fontId="10" fillId="2" borderId="8" xfId="0" applyFont="1" applyFill="1" applyBorder="1" applyAlignment="1">
      <alignment horizontal="left" vertical="top" wrapText="1"/>
    </xf>
    <xf numFmtId="0" fontId="4" fillId="0" borderId="9" xfId="0" applyFont="1" applyBorder="1" applyAlignment="1">
      <alignment vertical="top"/>
    </xf>
    <xf numFmtId="0" fontId="11" fillId="0" borderId="0" xfId="0" applyFont="1" applyAlignment="1">
      <alignment horizontal="center" wrapText="1"/>
    </xf>
    <xf numFmtId="0" fontId="0" fillId="0" borderId="0" xfId="0" applyFont="1" applyAlignment="1"/>
    <xf numFmtId="0" fontId="1" fillId="0" borderId="0" xfId="0" applyFont="1" applyAlignment="1">
      <alignment horizontal="left" vertical="top" wrapText="1"/>
    </xf>
    <xf numFmtId="0" fontId="0" fillId="0" borderId="0" xfId="0" applyFont="1" applyAlignment="1">
      <alignment vertical="top"/>
    </xf>
    <xf numFmtId="0" fontId="31" fillId="2" borderId="1" xfId="0" applyFont="1" applyFill="1" applyBorder="1" applyAlignment="1">
      <alignment horizontal="left" vertical="top" wrapText="1"/>
    </xf>
    <xf numFmtId="0" fontId="4" fillId="0" borderId="2" xfId="0" applyFont="1" applyBorder="1" applyAlignment="1">
      <alignment vertical="top"/>
    </xf>
    <xf numFmtId="0" fontId="30" fillId="0" borderId="3" xfId="0" applyFont="1" applyBorder="1" applyAlignment="1">
      <alignment horizontal="left" wrapText="1"/>
    </xf>
    <xf numFmtId="0" fontId="4" fillId="0" borderId="4" xfId="0" applyFont="1" applyBorder="1" applyAlignment="1"/>
    <xf numFmtId="0" fontId="31" fillId="2" borderId="5" xfId="0" applyFont="1" applyFill="1" applyBorder="1" applyAlignment="1">
      <alignment horizontal="left" vertical="top" wrapText="1"/>
    </xf>
    <xf numFmtId="0" fontId="3" fillId="2" borderId="5" xfId="0" applyFont="1" applyFill="1" applyBorder="1" applyAlignment="1">
      <alignment horizontal="left" wrapText="1"/>
    </xf>
    <xf numFmtId="0" fontId="4" fillId="0" borderId="6" xfId="0" applyFont="1" applyBorder="1" applyAlignment="1"/>
    <xf numFmtId="0" fontId="39" fillId="0" borderId="3" xfId="0" applyFont="1" applyBorder="1" applyAlignment="1">
      <alignment horizontal="center" vertical="center" wrapText="1"/>
    </xf>
    <xf numFmtId="0" fontId="39" fillId="0" borderId="18" xfId="0" applyFont="1" applyBorder="1" applyAlignment="1">
      <alignment horizontal="center" vertical="center" wrapText="1"/>
    </xf>
    <xf numFmtId="0" fontId="39" fillId="0" borderId="19" xfId="0" applyFont="1" applyBorder="1" applyAlignment="1">
      <alignment horizontal="center" vertical="center" wrapText="1"/>
    </xf>
    <xf numFmtId="0" fontId="40" fillId="0" borderId="13" xfId="0" applyFont="1" applyBorder="1"/>
    <xf numFmtId="0" fontId="40" fillId="0" borderId="4" xfId="0" applyFont="1" applyBorder="1"/>
    <xf numFmtId="0" fontId="39" fillId="0" borderId="10" xfId="0" applyFont="1" applyBorder="1" applyAlignment="1">
      <alignment wrapText="1"/>
    </xf>
    <xf numFmtId="0" fontId="40" fillId="0" borderId="12" xfId="0" applyFont="1" applyBorder="1"/>
    <xf numFmtId="0" fontId="39" fillId="0" borderId="10" xfId="0" applyFont="1" applyBorder="1"/>
    <xf numFmtId="0" fontId="11" fillId="0" borderId="10" xfId="0" applyFont="1" applyBorder="1" applyAlignment="1">
      <alignment horizontal="right" vertical="top"/>
    </xf>
    <xf numFmtId="0" fontId="4" fillId="0" borderId="11" xfId="0" applyFont="1" applyBorder="1"/>
    <xf numFmtId="0" fontId="4" fillId="0" borderId="12" xfId="0" applyFont="1" applyBorder="1"/>
    <xf numFmtId="0" fontId="7" fillId="0" borderId="8" xfId="0" applyFont="1" applyBorder="1" applyAlignment="1">
      <alignment horizontal="left" vertical="top"/>
    </xf>
    <xf numFmtId="0" fontId="4" fillId="0" borderId="16" xfId="0" applyFont="1" applyBorder="1"/>
    <xf numFmtId="0" fontId="4" fillId="0" borderId="9" xfId="0" applyFont="1" applyBorder="1"/>
    <xf numFmtId="0" fontId="13" fillId="0" borderId="8" xfId="0" applyFont="1" applyBorder="1" applyAlignment="1">
      <alignment horizontal="center"/>
    </xf>
    <xf numFmtId="0" fontId="11" fillId="0" borderId="0" xfId="0" applyFont="1" applyAlignment="1">
      <alignment horizontal="right" vertical="top"/>
    </xf>
    <xf numFmtId="0" fontId="13" fillId="0" borderId="15" xfId="0" applyFont="1" applyBorder="1" applyAlignment="1">
      <alignment vertical="top" wrapText="1"/>
    </xf>
    <xf numFmtId="0" fontId="13" fillId="0" borderId="2" xfId="0" applyFont="1" applyBorder="1" applyAlignment="1">
      <alignment vertical="top" wrapText="1"/>
    </xf>
    <xf numFmtId="0" fontId="4" fillId="0" borderId="6" xfId="0" applyFont="1" applyBorder="1"/>
    <xf numFmtId="0" fontId="13" fillId="0" borderId="6" xfId="0" applyFont="1" applyBorder="1" applyAlignment="1">
      <alignment horizontal="left" vertical="top" wrapText="1"/>
    </xf>
    <xf numFmtId="0" fontId="13" fillId="0" borderId="0" xfId="0" applyFont="1" applyAlignment="1">
      <alignment vertical="top" wrapText="1"/>
    </xf>
    <xf numFmtId="0" fontId="13" fillId="0" borderId="10" xfId="0" applyFont="1" applyBorder="1" applyAlignment="1">
      <alignment vertical="top" wrapText="1"/>
    </xf>
    <xf numFmtId="0" fontId="7" fillId="0" borderId="5" xfId="0" applyFont="1" applyBorder="1" applyAlignment="1">
      <alignment horizontal="left" vertical="top"/>
    </xf>
    <xf numFmtId="0" fontId="6" fillId="0" borderId="1" xfId="0" applyFont="1" applyBorder="1" applyAlignment="1">
      <alignment horizontal="center"/>
    </xf>
    <xf numFmtId="0" fontId="4" fillId="0" borderId="15" xfId="0" applyFont="1" applyBorder="1"/>
    <xf numFmtId="0" fontId="4" fillId="0" borderId="2" xfId="0" applyFont="1" applyBorder="1"/>
    <xf numFmtId="0" fontId="7" fillId="0" borderId="3" xfId="0" applyFont="1" applyBorder="1" applyAlignment="1">
      <alignment horizontal="left" vertical="top"/>
    </xf>
    <xf numFmtId="0" fontId="4" fillId="0" borderId="13" xfId="0" applyFont="1" applyBorder="1"/>
    <xf numFmtId="0" fontId="4" fillId="0" borderId="4" xfId="0" applyFont="1" applyBorder="1"/>
    <xf numFmtId="0" fontId="7" fillId="0" borderId="1" xfId="0" applyFont="1" applyBorder="1" applyAlignment="1">
      <alignment horizontal="left" vertical="top"/>
    </xf>
    <xf numFmtId="0" fontId="11" fillId="0" borderId="15" xfId="0" applyFont="1" applyBorder="1" applyAlignment="1">
      <alignment horizontal="right" vertical="top"/>
    </xf>
    <xf numFmtId="0" fontId="11" fillId="0" borderId="11" xfId="0" applyFont="1" applyBorder="1" applyAlignment="1">
      <alignment horizontal="right" vertical="top"/>
    </xf>
    <xf numFmtId="0" fontId="13" fillId="0" borderId="6" xfId="0" applyFont="1" applyBorder="1" applyAlignment="1">
      <alignment vertical="top" wrapText="1"/>
    </xf>
    <xf numFmtId="0" fontId="11" fillId="0" borderId="1" xfId="0" applyFont="1" applyBorder="1" applyAlignment="1">
      <alignment horizontal="right" vertical="top"/>
    </xf>
    <xf numFmtId="0" fontId="4" fillId="0" borderId="5" xfId="0" applyFont="1" applyBorder="1"/>
    <xf numFmtId="0" fontId="4" fillId="0" borderId="8" xfId="0" applyFont="1" applyBorder="1"/>
    <xf numFmtId="0" fontId="11" fillId="3" borderId="18" xfId="0" applyFont="1" applyFill="1" applyBorder="1" applyAlignment="1">
      <alignment horizontal="left" vertical="top" wrapText="1"/>
    </xf>
    <xf numFmtId="0" fontId="11" fillId="0" borderId="1" xfId="0" applyFont="1" applyBorder="1" applyAlignment="1">
      <alignment horizontal="center" wrapText="1"/>
    </xf>
    <xf numFmtId="0" fontId="17" fillId="3" borderId="18" xfId="0" applyFont="1" applyFill="1" applyBorder="1" applyAlignment="1">
      <alignment horizontal="right" vertical="top" wrapText="1"/>
    </xf>
    <xf numFmtId="0" fontId="4" fillId="0" borderId="22" xfId="0" applyFont="1" applyBorder="1"/>
    <xf numFmtId="0" fontId="4" fillId="0" borderId="23" xfId="0" applyFont="1" applyBorder="1"/>
    <xf numFmtId="0" fontId="11" fillId="6" borderId="18" xfId="0" applyFont="1" applyFill="1" applyBorder="1" applyAlignment="1">
      <alignment horizontal="left" vertical="top" wrapText="1"/>
    </xf>
    <xf numFmtId="0" fontId="13" fillId="0" borderId="3" xfId="0" applyFont="1" applyBorder="1" applyAlignment="1">
      <alignment wrapText="1"/>
    </xf>
    <xf numFmtId="0" fontId="3" fillId="0" borderId="3" xfId="0" applyFont="1" applyBorder="1" applyAlignment="1">
      <alignment horizontal="left" vertical="center" wrapText="1"/>
    </xf>
    <xf numFmtId="0" fontId="4" fillId="0" borderId="19" xfId="0" applyFont="1" applyBorder="1" applyAlignment="1">
      <alignment vertical="center"/>
    </xf>
    <xf numFmtId="0" fontId="17" fillId="0" borderId="3" xfId="0" applyFont="1" applyBorder="1" applyAlignment="1">
      <alignment horizontal="center"/>
    </xf>
    <xf numFmtId="0" fontId="11" fillId="0" borderId="3" xfId="0" applyFont="1" applyBorder="1" applyAlignment="1">
      <alignment horizontal="right" vertical="top" wrapText="1"/>
    </xf>
    <xf numFmtId="0" fontId="39" fillId="13" borderId="7" xfId="0" applyFont="1" applyFill="1" applyBorder="1" applyAlignment="1">
      <alignment horizontal="left" vertical="top" wrapText="1"/>
    </xf>
    <xf numFmtId="0" fontId="42" fillId="13" borderId="7" xfId="0" applyFont="1" applyFill="1" applyBorder="1" applyAlignment="1">
      <alignment vertical="top" wrapText="1"/>
    </xf>
    <xf numFmtId="0" fontId="43" fillId="13" borderId="7" xfId="0" applyFont="1" applyFill="1" applyBorder="1" applyAlignment="1">
      <alignment vertical="top" wrapText="1"/>
    </xf>
    <xf numFmtId="0" fontId="44" fillId="13" borderId="0" xfId="0" applyFont="1" applyFill="1" applyAlignment="1">
      <alignment vertical="top" wrapText="1"/>
    </xf>
    <xf numFmtId="0" fontId="48" fillId="13" borderId="7" xfId="0" applyFont="1" applyFill="1" applyBorder="1" applyAlignment="1">
      <alignment vertical="top" wrapText="1"/>
    </xf>
    <xf numFmtId="0" fontId="48" fillId="14" borderId="7" xfId="0" applyFont="1" applyFill="1" applyBorder="1" applyAlignment="1">
      <alignment vertical="top" wrapText="1"/>
    </xf>
    <xf numFmtId="0" fontId="39" fillId="13" borderId="0" xfId="0" applyFont="1" applyFill="1" applyAlignment="1">
      <alignment vertical="top" wrapText="1"/>
    </xf>
    <xf numFmtId="0" fontId="39" fillId="13" borderId="7" xfId="0" applyFont="1" applyFill="1" applyBorder="1" applyAlignment="1">
      <alignment vertical="top" wrapText="1"/>
    </xf>
    <xf numFmtId="0" fontId="35" fillId="13" borderId="7" xfId="0" applyFont="1" applyFill="1" applyBorder="1" applyAlignment="1">
      <alignment vertical="top" wrapText="1"/>
    </xf>
    <xf numFmtId="0" fontId="49" fillId="13" borderId="7" xfId="0" applyFont="1" applyFill="1" applyBorder="1" applyAlignment="1">
      <alignment vertical="top" wrapText="1"/>
    </xf>
    <xf numFmtId="0" fontId="48" fillId="15" borderId="7" xfId="0" applyFont="1" applyFill="1" applyBorder="1" applyAlignment="1">
      <alignment horizontal="left" vertical="top" wrapText="1"/>
    </xf>
    <xf numFmtId="0" fontId="44" fillId="15" borderId="7" xfId="0" applyFont="1" applyFill="1" applyBorder="1" applyAlignment="1">
      <alignment vertical="top" wrapText="1"/>
    </xf>
    <xf numFmtId="0" fontId="43" fillId="16" borderId="7" xfId="0" applyFont="1" applyFill="1" applyBorder="1" applyAlignment="1">
      <alignment vertical="top" wrapText="1"/>
    </xf>
    <xf numFmtId="0" fontId="39" fillId="15" borderId="7" xfId="0" applyFont="1" applyFill="1" applyBorder="1" applyAlignment="1">
      <alignment horizontal="left" vertical="top" wrapText="1"/>
    </xf>
    <xf numFmtId="0" fontId="42" fillId="15" borderId="7" xfId="0" applyFont="1" applyFill="1" applyBorder="1" applyAlignment="1">
      <alignment vertical="top" wrapText="1"/>
    </xf>
    <xf numFmtId="0" fontId="43" fillId="16" borderId="7" xfId="0" applyFont="1" applyFill="1" applyBorder="1" applyAlignment="1">
      <alignment wrapText="1"/>
    </xf>
    <xf numFmtId="0" fontId="35" fillId="15" borderId="7" xfId="0" applyFont="1" applyFill="1" applyBorder="1" applyAlignment="1">
      <alignment vertical="top" wrapText="1"/>
    </xf>
    <xf numFmtId="0" fontId="49" fillId="16" borderId="7" xfId="0" applyFont="1" applyFill="1" applyBorder="1" applyAlignment="1">
      <alignment vertical="top" wrapText="1"/>
    </xf>
    <xf numFmtId="0" fontId="49" fillId="16" borderId="7" xfId="0" applyFont="1" applyFill="1" applyBorder="1" applyAlignment="1">
      <alignment wrapText="1"/>
    </xf>
    <xf numFmtId="0" fontId="17" fillId="0" borderId="18" xfId="0" applyFont="1" applyBorder="1" applyAlignment="1">
      <alignment horizontal="right" vertical="top" wrapText="1"/>
    </xf>
    <xf numFmtId="0" fontId="7" fillId="0" borderId="18" xfId="0" applyFont="1" applyBorder="1" applyAlignment="1">
      <alignment horizontal="right" vertical="top" wrapText="1"/>
    </xf>
    <xf numFmtId="0" fontId="7" fillId="5" borderId="18" xfId="0" applyFont="1" applyFill="1" applyBorder="1" applyAlignment="1">
      <alignment vertical="top" wrapText="1"/>
    </xf>
    <xf numFmtId="0" fontId="7" fillId="0" borderId="18" xfId="0" applyFont="1" applyBorder="1" applyAlignment="1">
      <alignment vertical="top" wrapText="1"/>
    </xf>
    <xf numFmtId="0" fontId="13" fillId="6" borderId="18" xfId="0" applyFont="1" applyFill="1" applyBorder="1" applyAlignment="1">
      <alignment vertical="top" wrapText="1"/>
    </xf>
    <xf numFmtId="0" fontId="17" fillId="17" borderId="18" xfId="0" applyFont="1" applyFill="1" applyBorder="1" applyAlignment="1">
      <alignment horizontal="right" vertical="top" wrapText="1"/>
    </xf>
    <xf numFmtId="0" fontId="13" fillId="17" borderId="18" xfId="0" applyFont="1" applyFill="1" applyBorder="1" applyAlignment="1">
      <alignment vertical="top" wrapText="1"/>
    </xf>
    <xf numFmtId="0" fontId="11" fillId="3" borderId="18" xfId="0" applyFont="1" applyFill="1" applyBorder="1" applyAlignment="1">
      <alignment horizontal="right" vertical="top" wrapText="1"/>
    </xf>
    <xf numFmtId="0" fontId="12" fillId="0" borderId="18" xfId="0" applyFont="1" applyBorder="1" applyAlignment="1">
      <alignment vertical="top"/>
    </xf>
    <xf numFmtId="0" fontId="7" fillId="5" borderId="18" xfId="0" applyFont="1" applyFill="1" applyBorder="1" applyAlignment="1">
      <alignment horizontal="right" vertical="top" wrapText="1"/>
    </xf>
    <xf numFmtId="0" fontId="7" fillId="5" borderId="18" xfId="0" applyFont="1" applyFill="1" applyBorder="1" applyAlignment="1">
      <alignment wrapText="1"/>
    </xf>
    <xf numFmtId="0" fontId="22" fillId="0" borderId="18" xfId="0" applyFont="1" applyBorder="1" applyAlignment="1">
      <alignment vertical="top" wrapText="1"/>
    </xf>
    <xf numFmtId="0" fontId="11" fillId="0" borderId="18" xfId="0" applyFont="1" applyBorder="1" applyAlignment="1">
      <alignment horizontal="right" vertical="top" wrapText="1"/>
    </xf>
    <xf numFmtId="0" fontId="13" fillId="0" borderId="18" xfId="0" applyFont="1" applyBorder="1" applyAlignment="1">
      <alignment vertical="top" wrapText="1"/>
    </xf>
    <xf numFmtId="0" fontId="13" fillId="5" borderId="18" xfId="0" applyFont="1" applyFill="1" applyBorder="1" applyAlignment="1">
      <alignment vertical="top" wrapText="1"/>
    </xf>
    <xf numFmtId="0" fontId="11" fillId="18" borderId="18" xfId="0" applyFont="1" applyFill="1" applyBorder="1" applyAlignment="1">
      <alignment horizontal="right" vertical="top" wrapText="1"/>
    </xf>
    <xf numFmtId="0" fontId="7" fillId="0" borderId="22" xfId="0" applyFont="1" applyBorder="1" applyAlignment="1">
      <alignment vertical="top" wrapText="1"/>
    </xf>
    <xf numFmtId="0" fontId="11" fillId="19" borderId="18" xfId="0" applyFont="1" applyFill="1" applyBorder="1" applyAlignment="1">
      <alignment horizontal="right" vertical="top" wrapText="1"/>
    </xf>
    <xf numFmtId="0" fontId="38" fillId="0" borderId="18" xfId="0" applyFont="1" applyBorder="1" applyAlignment="1">
      <alignment horizontal="right" vertical="top" wrapText="1"/>
    </xf>
    <xf numFmtId="0" fontId="36" fillId="5" borderId="18" xfId="0" applyFont="1" applyFill="1" applyBorder="1" applyAlignment="1">
      <alignment horizontal="right" vertical="top" wrapText="1"/>
    </xf>
    <xf numFmtId="0" fontId="36" fillId="0" borderId="18" xfId="0" applyFont="1" applyBorder="1" applyAlignment="1">
      <alignment vertical="top" wrapText="1"/>
    </xf>
    <xf numFmtId="0" fontId="36" fillId="5" borderId="18" xfId="0" applyFont="1" applyFill="1" applyBorder="1" applyAlignment="1">
      <alignment vertical="top" wrapText="1"/>
    </xf>
    <xf numFmtId="0" fontId="34" fillId="18" borderId="18" xfId="0" applyFont="1" applyFill="1" applyBorder="1" applyAlignment="1">
      <alignment horizontal="right" vertical="top" wrapText="1"/>
    </xf>
    <xf numFmtId="0" fontId="34" fillId="0" borderId="18" xfId="0" applyFont="1" applyBorder="1" applyAlignment="1">
      <alignment horizontal="right" vertical="top" wrapText="1"/>
    </xf>
    <xf numFmtId="0" fontId="13" fillId="0" borderId="18" xfId="0" applyFont="1" applyBorder="1" applyAlignment="1">
      <alignment horizontal="right" vertical="top" wrapText="1"/>
    </xf>
    <xf numFmtId="0" fontId="13" fillId="0" borderId="18" xfId="0" applyFont="1" applyBorder="1" applyAlignment="1">
      <alignment wrapText="1"/>
    </xf>
    <xf numFmtId="0" fontId="33" fillId="0" borderId="7" xfId="0" applyFont="1" applyBorder="1" applyAlignment="1">
      <alignment wrapText="1"/>
    </xf>
    <xf numFmtId="0" fontId="29" fillId="0" borderId="7" xfId="0" applyFont="1" applyBorder="1" applyAlignment="1">
      <alignment horizontal="left" vertical="top" wrapText="1"/>
    </xf>
    <xf numFmtId="0" fontId="33" fillId="0" borderId="24" xfId="0" applyFont="1" applyBorder="1" applyAlignment="1">
      <alignment horizontal="center" wrapText="1"/>
    </xf>
    <xf numFmtId="0" fontId="11" fillId="0" borderId="26" xfId="0" applyFont="1" applyBorder="1" applyAlignment="1">
      <alignment wrapText="1"/>
    </xf>
    <xf numFmtId="0" fontId="11" fillId="0" borderId="26" xfId="0" applyFont="1" applyBorder="1" applyAlignment="1">
      <alignment horizontal="right" wrapText="1"/>
    </xf>
    <xf numFmtId="0" fontId="0" fillId="0" borderId="25" xfId="0" applyFont="1" applyBorder="1" applyAlignment="1"/>
    <xf numFmtId="0" fontId="0" fillId="0" borderId="26" xfId="0" applyFont="1" applyBorder="1" applyAlignment="1"/>
    <xf numFmtId="0" fontId="52" fillId="0" borderId="7" xfId="1" applyFont="1" applyBorder="1" applyAlignment="1">
      <alignment vertical="top"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21" Type="http://customschemas.google.com/relationships/workbookmetadata" Target="metadata"/><Relationship Id="rId7" Type="http://schemas.openxmlformats.org/officeDocument/2006/relationships/worksheet" Target="worksheets/sheet7.xml"/><Relationship Id="rId12" Type="http://schemas.openxmlformats.org/officeDocument/2006/relationships/worksheet" Target="worksheets/sheet12.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6.xml.rels><?xml version="1.0" encoding="UTF-8" standalone="yes"?>
<Relationships xmlns="http://schemas.openxmlformats.org/package/2006/relationships"><Relationship Id="rId8" Type="http://schemas.openxmlformats.org/officeDocument/2006/relationships/hyperlink" Target="https://github.com/usnistgov/800-63-3/tree/nist-pages/sp800-63c" TargetMode="External"/><Relationship Id="rId13" Type="http://schemas.openxmlformats.org/officeDocument/2006/relationships/hyperlink" Target="https://drive.google.com/open?id=1Z1ruxigKMCMZIJyIikdNPnLZIkWmJBtS" TargetMode="External"/><Relationship Id="rId18" Type="http://schemas.openxmlformats.org/officeDocument/2006/relationships/hyperlink" Target="https://drive.google.com/open?id=1XTCrpAMSjKXme0oCzJ18oJ_01N69qFKI" TargetMode="External"/><Relationship Id="rId3" Type="http://schemas.openxmlformats.org/officeDocument/2006/relationships/hyperlink" Target="https://www.tbs-sct.gc.ca/pol/doc-eng.aspx?id=26262" TargetMode="External"/><Relationship Id="rId21" Type="http://schemas.openxmlformats.org/officeDocument/2006/relationships/hyperlink" Target="https://diacc.ca/trust-framework/" TargetMode="External"/><Relationship Id="rId7" Type="http://schemas.openxmlformats.org/officeDocument/2006/relationships/hyperlink" Target="https://github.com/usnistgov/800-63-3/tree/nist-pages/sp800-63b" TargetMode="External"/><Relationship Id="rId12" Type="http://schemas.openxmlformats.org/officeDocument/2006/relationships/hyperlink" Target="https://assets.publishing.service.gov.uk/government/uploads/system/uploads/attachment_data/file/795611/Identity_proofing_and_verification_of_an_individual_v4.1.pdf" TargetMode="External"/><Relationship Id="rId17" Type="http://schemas.openxmlformats.org/officeDocument/2006/relationships/hyperlink" Target="https://drive.google.com/open?id=1TGEe-dmJ3bh5oaoikKGSZer_gdNUP1_I" TargetMode="External"/><Relationship Id="rId2" Type="http://schemas.openxmlformats.org/officeDocument/2006/relationships/hyperlink" Target="https://www.tbs-sct.gc.ca/pol/doc-eng.aspx?id=30678" TargetMode="External"/><Relationship Id="rId16" Type="http://schemas.openxmlformats.org/officeDocument/2006/relationships/hyperlink" Target="https://docs.google.com/document/d/1L0RhDq98xj4ieh5CuN-P3XerK6umKRTPWMS8Ckz6_J8/edit?usp=sharing" TargetMode="External"/><Relationship Id="rId20" Type="http://schemas.openxmlformats.org/officeDocument/2006/relationships/hyperlink" Target="https://www.itu.int/rec/T-REC-X.1255-201309-I" TargetMode="External"/><Relationship Id="rId1" Type="http://schemas.openxmlformats.org/officeDocument/2006/relationships/hyperlink" Target="https://github.com/canada-ca/PCTF-CCP/blob/master/references/TB%20Directive%20on%20Identity%20Management-EN.pdf" TargetMode="External"/><Relationship Id="rId6" Type="http://schemas.openxmlformats.org/officeDocument/2006/relationships/hyperlink" Target="https://github.com/usnistgov/800-63-3/tree/nist-pages/sp800-63a" TargetMode="External"/><Relationship Id="rId11" Type="http://schemas.openxmlformats.org/officeDocument/2006/relationships/hyperlink" Target="https://www.gov.uk/government/publications/identity-proofing-and-verification-of-an-individual/identity-proofing-and-verification-of-an-individual" TargetMode="External"/><Relationship Id="rId5" Type="http://schemas.openxmlformats.org/officeDocument/2006/relationships/hyperlink" Target="http://www.fintrac-canafe.gc.ca/guidance-directives/client-clientele/Guide11/11-eng.asp" TargetMode="External"/><Relationship Id="rId15" Type="http://schemas.openxmlformats.org/officeDocument/2006/relationships/hyperlink" Target="https://drive.google.com/file/d/1X0ZhIo51MecOxPuW5OS4pq3aKZSsAL5n/view?usp=sharing" TargetMode="External"/><Relationship Id="rId10" Type="http://schemas.openxmlformats.org/officeDocument/2006/relationships/hyperlink" Target="https://drive.google.com/open?id=1kLYeS7KM1KT7VTxW_SEBesw0i9TROF3c" TargetMode="External"/><Relationship Id="rId19" Type="http://schemas.openxmlformats.org/officeDocument/2006/relationships/hyperlink" Target="https://drive.google.com/open?id=1qJN_CdQkkikkhAHooS4xIf4RXVkGW9UF" TargetMode="External"/><Relationship Id="rId4" Type="http://schemas.openxmlformats.org/officeDocument/2006/relationships/hyperlink" Target="https://www.cse-cst.gc.ca/en/publication/itsp.030.031v2" TargetMode="External"/><Relationship Id="rId9" Type="http://schemas.openxmlformats.org/officeDocument/2006/relationships/hyperlink" Target="https://drive.google.com/file/d/1CjFnPPUBdepbizSSbJd8s4DZgXd8exqp/view?usp=sharing" TargetMode="External"/><Relationship Id="rId14" Type="http://schemas.openxmlformats.org/officeDocument/2006/relationships/hyperlink" Target="https://eur-lex.europa.eu/legal-content/EN/TXT/HTML/?uri=CELEX:32014R0910&amp;from=EN"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V51"/>
  <sheetViews>
    <sheetView tabSelected="1" workbookViewId="0">
      <pane ySplit="8" topLeftCell="A27" activePane="bottomLeft" state="frozen"/>
      <selection pane="bottomLeft" activeCell="A7" sqref="A7:B7"/>
    </sheetView>
  </sheetViews>
  <sheetFormatPr defaultColWidth="14.3984375" defaultRowHeight="15" customHeight="1"/>
  <cols>
    <col min="1" max="1" width="26.73046875" customWidth="1"/>
    <col min="2" max="2" width="118.265625" customWidth="1"/>
    <col min="3" max="3" width="4.265625" customWidth="1"/>
    <col min="4" max="4" width="13.265625" customWidth="1"/>
    <col min="5" max="5" width="96" customWidth="1"/>
    <col min="6" max="6" width="16.1328125" customWidth="1"/>
  </cols>
  <sheetData>
    <row r="1" spans="1:22" s="237" customFormat="1" ht="25.5" customHeight="1">
      <c r="A1" s="318" t="s">
        <v>1624</v>
      </c>
      <c r="B1" s="319"/>
      <c r="C1" s="319"/>
      <c r="D1" s="319"/>
      <c r="E1" s="319"/>
      <c r="G1" s="239"/>
      <c r="H1" s="239"/>
      <c r="I1" s="239"/>
      <c r="J1" s="239"/>
      <c r="K1" s="239"/>
      <c r="L1" s="239"/>
      <c r="M1" s="239"/>
      <c r="N1" s="239"/>
      <c r="O1" s="239"/>
      <c r="P1" s="239"/>
      <c r="Q1" s="239"/>
      <c r="R1" s="239"/>
      <c r="S1" s="239"/>
      <c r="T1" s="239"/>
      <c r="U1" s="239"/>
      <c r="V1" s="239"/>
    </row>
    <row r="2" spans="1:22" s="237" customFormat="1" ht="25.5" customHeight="1">
      <c r="A2" s="318" t="s">
        <v>1625</v>
      </c>
      <c r="B2" s="319"/>
      <c r="C2" s="319"/>
      <c r="D2" s="319"/>
      <c r="E2" s="319"/>
    </row>
    <row r="3" spans="1:22" s="237" customFormat="1" ht="34.5" customHeight="1">
      <c r="A3" s="320" t="s">
        <v>1557</v>
      </c>
      <c r="B3" s="321"/>
      <c r="C3" s="240"/>
      <c r="D3" s="322" t="s">
        <v>1559</v>
      </c>
      <c r="E3" s="323"/>
      <c r="F3" s="241"/>
    </row>
    <row r="4" spans="1:22" s="237" customFormat="1" ht="34.5" customHeight="1">
      <c r="A4" s="324" t="s">
        <v>1558</v>
      </c>
      <c r="B4" s="313"/>
      <c r="C4" s="240"/>
      <c r="D4" s="256" t="s">
        <v>1560</v>
      </c>
      <c r="E4" s="242" t="s">
        <v>0</v>
      </c>
    </row>
    <row r="5" spans="1:22" s="237" customFormat="1" ht="34.5" customHeight="1">
      <c r="A5" s="325" t="s">
        <v>1</v>
      </c>
      <c r="B5" s="326"/>
      <c r="C5" s="240"/>
      <c r="D5" s="243"/>
      <c r="E5" s="258" t="s">
        <v>1561</v>
      </c>
      <c r="F5" s="3"/>
      <c r="G5" s="4"/>
      <c r="H5" s="4"/>
      <c r="I5" s="4"/>
      <c r="J5" s="4"/>
      <c r="K5" s="4"/>
      <c r="L5" s="4"/>
      <c r="M5" s="4"/>
      <c r="N5" s="4"/>
      <c r="O5" s="4"/>
      <c r="P5" s="4"/>
      <c r="Q5" s="4"/>
      <c r="R5" s="4"/>
      <c r="S5" s="4"/>
      <c r="T5" s="4"/>
      <c r="U5" s="4"/>
      <c r="V5" s="4"/>
    </row>
    <row r="6" spans="1:22" s="237" customFormat="1" ht="34.5" customHeight="1">
      <c r="A6" s="312" t="str">
        <f>HYPERLINK("https://ciostrategycouncil.com/standards/implement-standards/", "National Standard of Canada: CAN/CIOSC 103-1:2020 Digital trust and Identity – Part 1: Fundamentals ")</f>
        <v xml:space="preserve">National Standard of Canada: CAN/CIOSC 103-1:2020 Digital trust and Identity – Part 1: Fundamentals </v>
      </c>
      <c r="B6" s="313"/>
      <c r="C6" s="240"/>
      <c r="D6" s="244"/>
      <c r="E6" s="259" t="s">
        <v>1562</v>
      </c>
      <c r="F6" s="241"/>
    </row>
    <row r="7" spans="1:22" s="237" customFormat="1" ht="34.5" customHeight="1">
      <c r="A7" s="312" t="str">
        <f>HYPERLINK("https://github.com/canada-ca/PCTF-CCP","Public Sector Profile of the Pan-Canadian Trust Framework")</f>
        <v>Public Sector Profile of the Pan-Canadian Trust Framework</v>
      </c>
      <c r="B7" s="313"/>
      <c r="C7" s="240"/>
      <c r="D7" s="245"/>
      <c r="E7" s="258" t="s">
        <v>1563</v>
      </c>
      <c r="F7" s="241"/>
    </row>
    <row r="8" spans="1:22" s="237" customFormat="1" ht="34.5" customHeight="1">
      <c r="A8" s="314" t="str">
        <f>HYPERLINK("https://open.canada.ca/en/open-government-licence-canada", "Open Government Licence - Canada")</f>
        <v>Open Government Licence - Canada</v>
      </c>
      <c r="B8" s="315"/>
      <c r="C8" s="240"/>
      <c r="E8" s="246"/>
      <c r="F8" s="241"/>
    </row>
    <row r="9" spans="1:22" s="237" customFormat="1" ht="15.75" customHeight="1">
      <c r="A9" s="316"/>
      <c r="B9" s="317"/>
      <c r="C9" s="5"/>
      <c r="D9" s="6"/>
      <c r="E9" s="247"/>
    </row>
    <row r="10" spans="1:22" s="237" customFormat="1" ht="18">
      <c r="B10" s="257" t="s">
        <v>2</v>
      </c>
      <c r="C10" s="5"/>
      <c r="D10" s="5"/>
      <c r="E10" s="247"/>
    </row>
    <row r="11" spans="1:22" s="237" customFormat="1" ht="15.75">
      <c r="A11" s="84"/>
      <c r="B11" s="238"/>
      <c r="E11" s="247"/>
    </row>
    <row r="12" spans="1:22" s="237" customFormat="1" ht="47.25">
      <c r="A12" s="84"/>
      <c r="B12" s="29" t="s">
        <v>3</v>
      </c>
    </row>
    <row r="13" spans="1:22" s="237" customFormat="1" ht="15.75">
      <c r="A13" s="84"/>
      <c r="B13" s="238"/>
    </row>
    <row r="14" spans="1:22" s="237" customFormat="1" ht="47.25">
      <c r="A14" s="84"/>
      <c r="B14" s="29" t="s">
        <v>4</v>
      </c>
    </row>
    <row r="15" spans="1:22" s="237" customFormat="1" ht="15.75">
      <c r="A15" s="84"/>
      <c r="B15" s="238"/>
    </row>
    <row r="16" spans="1:22" s="237" customFormat="1" ht="18">
      <c r="A16" s="84"/>
      <c r="B16" s="257" t="s">
        <v>5</v>
      </c>
      <c r="C16" s="12"/>
    </row>
    <row r="17" spans="1:3" s="237" customFormat="1" ht="15.75" customHeight="1">
      <c r="A17" s="84"/>
      <c r="B17" s="248"/>
      <c r="C17" s="13"/>
    </row>
    <row r="18" spans="1:3" s="237" customFormat="1" ht="141.75">
      <c r="A18" s="14" t="s">
        <v>6</v>
      </c>
      <c r="B18" s="276" t="s">
        <v>1565</v>
      </c>
    </row>
    <row r="19" spans="1:3" s="237" customFormat="1" ht="48.75" customHeight="1">
      <c r="A19" s="14" t="s">
        <v>7</v>
      </c>
      <c r="B19" s="254" t="s">
        <v>1556</v>
      </c>
    </row>
    <row r="20" spans="1:3" s="237" customFormat="1" ht="110.25">
      <c r="A20" s="15" t="s">
        <v>8</v>
      </c>
      <c r="B20" s="282" t="s">
        <v>1566</v>
      </c>
    </row>
    <row r="21" spans="1:3" s="237" customFormat="1" ht="31.5">
      <c r="A21" s="309" t="s">
        <v>9</v>
      </c>
      <c r="B21" s="37" t="s">
        <v>10</v>
      </c>
    </row>
    <row r="22" spans="1:3" s="237" customFormat="1" ht="47.25">
      <c r="A22" s="310"/>
      <c r="B22" s="61" t="s">
        <v>11</v>
      </c>
    </row>
    <row r="23" spans="1:3" s="237" customFormat="1" ht="47.25">
      <c r="A23" s="310"/>
      <c r="B23" s="61" t="s">
        <v>12</v>
      </c>
    </row>
    <row r="24" spans="1:3" s="237" customFormat="1" ht="96" customHeight="1">
      <c r="A24" s="310"/>
      <c r="B24" s="249" t="s">
        <v>13</v>
      </c>
    </row>
    <row r="25" spans="1:3" s="237" customFormat="1" ht="31.5">
      <c r="A25" s="310"/>
      <c r="B25" s="61" t="s">
        <v>14</v>
      </c>
    </row>
    <row r="26" spans="1:3" s="237" customFormat="1" ht="31.5">
      <c r="A26" s="310"/>
      <c r="B26" s="61" t="s">
        <v>15</v>
      </c>
    </row>
    <row r="27" spans="1:3" s="237" customFormat="1" ht="31.5">
      <c r="A27" s="310"/>
      <c r="B27" s="250" t="s">
        <v>16</v>
      </c>
    </row>
    <row r="28" spans="1:3" s="237" customFormat="1" ht="31.5">
      <c r="A28" s="310"/>
      <c r="B28" s="250" t="s">
        <v>17</v>
      </c>
    </row>
    <row r="29" spans="1:3" s="237" customFormat="1" ht="18" customHeight="1">
      <c r="A29" s="311"/>
      <c r="B29" s="255" t="s">
        <v>18</v>
      </c>
    </row>
    <row r="30" spans="1:3" s="237" customFormat="1" ht="18">
      <c r="A30" s="17" t="s">
        <v>19</v>
      </c>
      <c r="B30" s="29" t="s">
        <v>20</v>
      </c>
    </row>
    <row r="31" spans="1:3" s="237" customFormat="1" ht="31.5">
      <c r="A31" s="17" t="s">
        <v>21</v>
      </c>
      <c r="B31" s="29" t="s">
        <v>22</v>
      </c>
    </row>
    <row r="32" spans="1:3" s="237" customFormat="1" ht="36">
      <c r="A32" s="17" t="s">
        <v>23</v>
      </c>
      <c r="B32" s="29" t="s">
        <v>24</v>
      </c>
    </row>
    <row r="33" spans="1:4" s="237" customFormat="1" ht="18">
      <c r="A33" s="17" t="s">
        <v>25</v>
      </c>
      <c r="B33" s="29" t="s">
        <v>26</v>
      </c>
    </row>
    <row r="34" spans="1:4" s="237" customFormat="1" ht="15.75" customHeight="1">
      <c r="A34" s="251"/>
      <c r="B34" s="251"/>
    </row>
    <row r="35" spans="1:4" s="237" customFormat="1" ht="18">
      <c r="A35" s="251"/>
      <c r="B35" s="257" t="s">
        <v>27</v>
      </c>
    </row>
    <row r="36" spans="1:4" s="237" customFormat="1" ht="15.75" customHeight="1">
      <c r="A36" s="251"/>
      <c r="B36" s="251"/>
    </row>
    <row r="37" spans="1:4" s="237" customFormat="1" ht="157.5">
      <c r="A37" s="251"/>
      <c r="B37" s="276" t="s">
        <v>1567</v>
      </c>
    </row>
    <row r="38" spans="1:4" s="237" customFormat="1" ht="63">
      <c r="A38" s="251"/>
      <c r="B38" s="29" t="s">
        <v>28</v>
      </c>
    </row>
    <row r="39" spans="1:4" s="237" customFormat="1" ht="15.75">
      <c r="A39" s="251"/>
      <c r="B39" s="252" t="s">
        <v>29</v>
      </c>
    </row>
    <row r="40" spans="1:4" s="237" customFormat="1" ht="15.75">
      <c r="A40" s="251"/>
      <c r="B40" s="19" t="s">
        <v>30</v>
      </c>
      <c r="C40" s="20"/>
      <c r="D40" s="20"/>
    </row>
    <row r="41" spans="1:4" s="237" customFormat="1" ht="15.75">
      <c r="A41" s="251"/>
      <c r="B41" s="19" t="s">
        <v>31</v>
      </c>
      <c r="C41" s="20"/>
      <c r="D41" s="20"/>
    </row>
    <row r="42" spans="1:4" s="237" customFormat="1" ht="47.25">
      <c r="A42" s="251"/>
      <c r="B42" s="19" t="s">
        <v>32</v>
      </c>
      <c r="C42" s="20"/>
      <c r="D42" s="20"/>
    </row>
    <row r="43" spans="1:4" s="237" customFormat="1" ht="47.25">
      <c r="A43" s="251"/>
      <c r="B43" s="19" t="s">
        <v>33</v>
      </c>
      <c r="C43" s="20"/>
      <c r="D43" s="20"/>
    </row>
    <row r="44" spans="1:4" s="237" customFormat="1" ht="15.75">
      <c r="A44" s="251"/>
      <c r="B44" s="253" t="s">
        <v>34</v>
      </c>
      <c r="C44" s="20"/>
      <c r="D44" s="20"/>
    </row>
    <row r="45" spans="1:4" s="237" customFormat="1" ht="15.75" customHeight="1">
      <c r="A45" s="251"/>
      <c r="B45" s="251"/>
    </row>
    <row r="46" spans="1:4" s="237" customFormat="1" ht="18">
      <c r="A46" s="185"/>
      <c r="B46" s="257" t="s">
        <v>35</v>
      </c>
    </row>
    <row r="47" spans="1:4" s="237" customFormat="1" ht="15.75" customHeight="1">
      <c r="A47" s="251"/>
      <c r="B47" s="251"/>
    </row>
    <row r="48" spans="1:4" s="237" customFormat="1" ht="33" customHeight="1">
      <c r="A48" s="21" t="s">
        <v>36</v>
      </c>
      <c r="B48" s="254" t="s">
        <v>37</v>
      </c>
    </row>
    <row r="49" spans="1:2" s="237" customFormat="1" ht="63">
      <c r="A49" s="21"/>
      <c r="B49" s="61" t="s">
        <v>38</v>
      </c>
    </row>
    <row r="50" spans="1:2" s="237" customFormat="1" ht="47.25">
      <c r="A50" s="21" t="s">
        <v>36</v>
      </c>
      <c r="B50" s="61" t="s">
        <v>39</v>
      </c>
    </row>
    <row r="51" spans="1:2" s="237" customFormat="1" ht="47.25">
      <c r="A51" s="21" t="s">
        <v>36</v>
      </c>
      <c r="B51" s="63" t="s">
        <v>40</v>
      </c>
    </row>
  </sheetData>
  <mergeCells count="11">
    <mergeCell ref="A21:A29"/>
    <mergeCell ref="A7:B7"/>
    <mergeCell ref="A8:B8"/>
    <mergeCell ref="A9:B9"/>
    <mergeCell ref="A1:E1"/>
    <mergeCell ref="A2:E2"/>
    <mergeCell ref="A3:B3"/>
    <mergeCell ref="D3:E3"/>
    <mergeCell ref="A4:B4"/>
    <mergeCell ref="A5:B5"/>
    <mergeCell ref="A6:B6"/>
  </mergeCells>
  <pageMargins left="0.7" right="0.7" top="0.75" bottom="0.75" header="0.3" footer="0.3"/>
  <pageSetup orientation="portrait" verticalDpi="3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Z970"/>
  <sheetViews>
    <sheetView workbookViewId="0">
      <pane ySplit="1" topLeftCell="A2" activePane="bottomLeft" state="frozen"/>
      <selection pane="bottomLeft"/>
    </sheetView>
  </sheetViews>
  <sheetFormatPr defaultColWidth="14.3984375" defaultRowHeight="15" customHeight="1"/>
  <cols>
    <col min="1" max="1" width="10.73046875" customWidth="1"/>
    <col min="2" max="2" width="56.73046875" customWidth="1"/>
    <col min="3" max="4" width="20.73046875" customWidth="1"/>
    <col min="5" max="5" width="76.73046875" customWidth="1"/>
    <col min="6" max="6" width="14.3984375" customWidth="1"/>
  </cols>
  <sheetData>
    <row r="1" spans="1:26" ht="15.75">
      <c r="A1" s="24" t="s">
        <v>44</v>
      </c>
      <c r="B1" s="182" t="s">
        <v>263</v>
      </c>
      <c r="C1" s="25" t="s">
        <v>1024</v>
      </c>
      <c r="D1" s="86" t="s">
        <v>985</v>
      </c>
      <c r="E1" s="25" t="s">
        <v>1025</v>
      </c>
      <c r="F1" s="186"/>
      <c r="G1" s="186"/>
      <c r="H1" s="186"/>
      <c r="I1" s="186"/>
      <c r="J1" s="186"/>
      <c r="K1" s="186"/>
      <c r="L1" s="186"/>
      <c r="M1" s="186"/>
      <c r="N1" s="186"/>
      <c r="O1" s="186"/>
      <c r="P1" s="186"/>
      <c r="Q1" s="186"/>
      <c r="R1" s="186"/>
      <c r="S1" s="186"/>
      <c r="T1" s="186"/>
      <c r="U1" s="186"/>
      <c r="V1" s="186"/>
      <c r="W1" s="186"/>
      <c r="X1" s="186"/>
      <c r="Y1" s="186"/>
    </row>
    <row r="2" spans="1:26" ht="15.75">
      <c r="A2" s="200" t="s">
        <v>52</v>
      </c>
      <c r="B2" s="194" t="str">
        <f>VLOOKUP(A2,ProcessDefinitionsTab,2,FALSE)</f>
        <v>Identity Domain General</v>
      </c>
      <c r="C2" s="194"/>
      <c r="D2" s="208"/>
      <c r="E2" s="209"/>
      <c r="F2" s="210"/>
      <c r="G2" s="210"/>
      <c r="H2" s="210"/>
      <c r="I2" s="210"/>
      <c r="J2" s="210"/>
      <c r="K2" s="210"/>
      <c r="L2" s="210"/>
      <c r="M2" s="210"/>
      <c r="N2" s="210"/>
      <c r="O2" s="210"/>
      <c r="P2" s="210"/>
      <c r="Q2" s="210"/>
      <c r="R2" s="210"/>
      <c r="S2" s="210"/>
      <c r="T2" s="210"/>
      <c r="U2" s="210"/>
      <c r="V2" s="210"/>
      <c r="W2" s="210"/>
      <c r="X2" s="210"/>
      <c r="Y2" s="210"/>
      <c r="Z2" s="198"/>
    </row>
    <row r="3" spans="1:26" ht="31.5">
      <c r="A3" s="34"/>
      <c r="B3" s="29" t="str">
        <f>VLOOKUP(A2,ProcessDefinitionsTab,3,FALSE)</f>
        <v>General requirements for the identity domain atomic processes</v>
      </c>
      <c r="C3" s="29"/>
      <c r="D3" s="174"/>
      <c r="E3" s="27"/>
    </row>
    <row r="4" spans="1:26" ht="31.5">
      <c r="A4" s="34"/>
      <c r="B4" s="29"/>
      <c r="C4" s="29" t="s">
        <v>1082</v>
      </c>
      <c r="D4" s="174" t="s">
        <v>1015</v>
      </c>
      <c r="E4" s="29" t="s">
        <v>1083</v>
      </c>
    </row>
    <row r="5" spans="1:26" ht="15.75">
      <c r="A5" s="193" t="s">
        <v>79</v>
      </c>
      <c r="B5" s="194" t="str">
        <f>VLOOKUP(A5,ProcessDefinitionsTab,2,FALSE)</f>
        <v>Identity Resolution</v>
      </c>
      <c r="C5" s="194"/>
      <c r="D5" s="208"/>
      <c r="E5" s="211" t="s">
        <v>36</v>
      </c>
      <c r="F5" s="210"/>
      <c r="G5" s="210"/>
      <c r="H5" s="210"/>
      <c r="I5" s="210"/>
      <c r="J5" s="210"/>
      <c r="K5" s="210"/>
      <c r="L5" s="210"/>
      <c r="M5" s="210"/>
      <c r="N5" s="210"/>
      <c r="O5" s="210"/>
      <c r="P5" s="210"/>
      <c r="Q5" s="210"/>
      <c r="R5" s="210"/>
      <c r="S5" s="210"/>
      <c r="T5" s="210"/>
      <c r="U5" s="210"/>
      <c r="V5" s="210"/>
      <c r="W5" s="210"/>
      <c r="X5" s="210"/>
      <c r="Y5" s="210"/>
      <c r="Z5" s="198"/>
    </row>
    <row r="6" spans="1:26" ht="47.25">
      <c r="A6" s="24"/>
      <c r="B6" s="29" t="str">
        <f>VLOOKUP(A5,ProcessDefinitionsTab,3,FALSE)</f>
        <v>Identity Resolution is the process of establishing the uniqueness of a Subject within a population through the use of identity information.</v>
      </c>
      <c r="C6" s="124"/>
      <c r="D6" s="124"/>
      <c r="E6" s="124"/>
    </row>
    <row r="7" spans="1:26" ht="94.5">
      <c r="A7" s="24"/>
      <c r="B7" s="29"/>
      <c r="C7" s="29" t="s">
        <v>1084</v>
      </c>
      <c r="D7" s="174" t="s">
        <v>1015</v>
      </c>
      <c r="E7" s="29" t="s">
        <v>1085</v>
      </c>
    </row>
    <row r="8" spans="1:26" ht="47.25">
      <c r="A8" s="24"/>
      <c r="B8" s="29"/>
      <c r="C8" s="29" t="s">
        <v>1086</v>
      </c>
      <c r="D8" s="174" t="s">
        <v>1087</v>
      </c>
      <c r="E8" s="29" t="s">
        <v>1088</v>
      </c>
    </row>
    <row r="9" spans="1:26" ht="47.25">
      <c r="A9" s="24"/>
      <c r="B9" s="29"/>
      <c r="C9" s="29" t="s">
        <v>1089</v>
      </c>
      <c r="D9" s="174" t="s">
        <v>1087</v>
      </c>
      <c r="E9" s="29" t="s">
        <v>1090</v>
      </c>
    </row>
    <row r="10" spans="1:26" ht="47.25">
      <c r="A10" s="24"/>
      <c r="B10" s="29"/>
      <c r="C10" s="29" t="s">
        <v>1091</v>
      </c>
      <c r="D10" s="174" t="s">
        <v>1015</v>
      </c>
      <c r="E10" s="29" t="s">
        <v>1092</v>
      </c>
    </row>
    <row r="11" spans="1:26" ht="47.25">
      <c r="A11" s="24"/>
      <c r="B11" s="29"/>
      <c r="C11" s="29" t="s">
        <v>1093</v>
      </c>
      <c r="D11" s="174"/>
      <c r="E11" s="29" t="s">
        <v>1094</v>
      </c>
    </row>
    <row r="12" spans="1:26" ht="47.25">
      <c r="A12" s="24"/>
      <c r="B12" s="29"/>
      <c r="C12" s="29" t="s">
        <v>1086</v>
      </c>
      <c r="D12" s="174"/>
      <c r="E12" s="29" t="s">
        <v>1095</v>
      </c>
    </row>
    <row r="13" spans="1:26" ht="47.25">
      <c r="A13" s="24"/>
      <c r="B13" s="29"/>
      <c r="C13" s="29" t="s">
        <v>1096</v>
      </c>
      <c r="D13" s="174" t="s">
        <v>1097</v>
      </c>
      <c r="E13" s="29" t="s">
        <v>1098</v>
      </c>
    </row>
    <row r="14" spans="1:26" ht="94.5">
      <c r="A14" s="34"/>
      <c r="B14" s="29"/>
      <c r="C14" s="29" t="s">
        <v>1099</v>
      </c>
      <c r="D14" s="174"/>
      <c r="E14" s="29" t="s">
        <v>1100</v>
      </c>
    </row>
    <row r="15" spans="1:26" ht="15.75">
      <c r="A15" s="193" t="s">
        <v>84</v>
      </c>
      <c r="B15" s="194" t="str">
        <f>VLOOKUP(A15,ProcessDefinitionsTab,2,FALSE)</f>
        <v>Identity Establishment</v>
      </c>
      <c r="C15" s="194"/>
      <c r="D15" s="208"/>
      <c r="E15" s="194"/>
      <c r="F15" s="210"/>
      <c r="G15" s="210"/>
      <c r="H15" s="210"/>
      <c r="I15" s="210"/>
      <c r="J15" s="210"/>
      <c r="K15" s="210"/>
      <c r="L15" s="210"/>
      <c r="M15" s="210"/>
      <c r="N15" s="210"/>
      <c r="O15" s="210"/>
      <c r="P15" s="210"/>
      <c r="Q15" s="210"/>
      <c r="R15" s="210"/>
      <c r="S15" s="210"/>
      <c r="T15" s="210"/>
      <c r="U15" s="210"/>
      <c r="V15" s="210"/>
      <c r="W15" s="210"/>
      <c r="X15" s="210"/>
      <c r="Y15" s="210"/>
      <c r="Z15" s="198"/>
    </row>
    <row r="16" spans="1:26" ht="31.5">
      <c r="A16" s="33"/>
      <c r="B16" s="29" t="str">
        <f>VLOOKUP(A15,ProcessDefinitionsTab,3,FALSE)</f>
        <v>Identity Establishment is the process of creating a record of identity of a Subject within a population.</v>
      </c>
      <c r="C16" s="124"/>
      <c r="D16" s="124"/>
      <c r="E16" s="124"/>
    </row>
    <row r="17" spans="1:26" ht="47.25">
      <c r="A17" s="24"/>
      <c r="B17" s="29"/>
      <c r="C17" s="29" t="s">
        <v>1101</v>
      </c>
      <c r="D17" s="174" t="s">
        <v>1015</v>
      </c>
      <c r="E17" s="29" t="s">
        <v>1102</v>
      </c>
    </row>
    <row r="18" spans="1:26" ht="15.75">
      <c r="A18" s="193" t="s">
        <v>73</v>
      </c>
      <c r="B18" s="194" t="str">
        <f>VLOOKUP(A18,ProcessDefinitionsTab,2,FALSE)</f>
        <v>Identity Information Validation</v>
      </c>
      <c r="C18" s="194"/>
      <c r="D18" s="208"/>
      <c r="E18" s="212" t="s">
        <v>36</v>
      </c>
      <c r="F18" s="210"/>
      <c r="G18" s="210"/>
      <c r="H18" s="210"/>
      <c r="I18" s="210"/>
      <c r="J18" s="210"/>
      <c r="K18" s="210"/>
      <c r="L18" s="210"/>
      <c r="M18" s="210"/>
      <c r="N18" s="210"/>
      <c r="O18" s="210"/>
      <c r="P18" s="210"/>
      <c r="Q18" s="210"/>
      <c r="R18" s="210"/>
      <c r="S18" s="210"/>
      <c r="T18" s="210"/>
      <c r="U18" s="210"/>
      <c r="V18" s="210"/>
      <c r="W18" s="210"/>
      <c r="X18" s="210"/>
      <c r="Y18" s="210"/>
      <c r="Z18" s="198"/>
    </row>
    <row r="19" spans="1:26" ht="47.25">
      <c r="A19" s="24"/>
      <c r="B19" s="29" t="str">
        <f>VLOOKUP(A18,ProcessDefinitionsTab,3,FALSE)</f>
        <v xml:space="preserve">Identity Information Validation is the process of confirming the accuracy of identity information about a Subject as established by the Issuer. </v>
      </c>
      <c r="C19" s="29" t="s">
        <v>36</v>
      </c>
      <c r="D19" s="174" t="s">
        <v>36</v>
      </c>
      <c r="E19" s="29" t="s">
        <v>36</v>
      </c>
    </row>
    <row r="20" spans="1:26" ht="15.75">
      <c r="A20" s="24"/>
      <c r="B20" s="29"/>
      <c r="C20" s="29" t="s">
        <v>1093</v>
      </c>
      <c r="D20" s="174" t="s">
        <v>1103</v>
      </c>
      <c r="E20" s="29" t="s">
        <v>1104</v>
      </c>
      <c r="F20" s="1"/>
      <c r="G20" s="1"/>
      <c r="H20" s="1"/>
      <c r="I20" s="1"/>
      <c r="J20" s="1"/>
      <c r="K20" s="1"/>
      <c r="L20" s="1"/>
      <c r="M20" s="1"/>
      <c r="N20" s="1"/>
      <c r="O20" s="1"/>
      <c r="P20" s="1"/>
      <c r="Q20" s="1"/>
      <c r="R20" s="1"/>
      <c r="S20" s="1"/>
      <c r="T20" s="1"/>
      <c r="U20" s="1"/>
      <c r="V20" s="1"/>
      <c r="W20" s="1"/>
      <c r="X20" s="1"/>
      <c r="Y20" s="1"/>
      <c r="Z20" s="1"/>
    </row>
    <row r="21" spans="1:26" ht="31.5">
      <c r="A21" s="24"/>
      <c r="B21" s="29"/>
      <c r="C21" s="29" t="s">
        <v>1105</v>
      </c>
      <c r="D21" s="174" t="s">
        <v>1103</v>
      </c>
      <c r="E21" s="29" t="s">
        <v>1106</v>
      </c>
    </row>
    <row r="22" spans="1:26" ht="47.25">
      <c r="A22" s="24"/>
      <c r="B22" s="29"/>
      <c r="C22" s="29" t="s">
        <v>1107</v>
      </c>
      <c r="D22" s="174" t="s">
        <v>1087</v>
      </c>
      <c r="E22" s="29" t="s">
        <v>1108</v>
      </c>
    </row>
    <row r="23" spans="1:26" ht="31.5">
      <c r="A23" s="213"/>
      <c r="B23" s="214"/>
      <c r="C23" s="29" t="s">
        <v>1109</v>
      </c>
      <c r="D23" s="174" t="s">
        <v>1087</v>
      </c>
      <c r="E23" s="29" t="s">
        <v>1110</v>
      </c>
      <c r="F23" s="215"/>
      <c r="G23" s="215"/>
      <c r="H23" s="215"/>
      <c r="I23" s="215"/>
      <c r="J23" s="215"/>
      <c r="K23" s="215"/>
      <c r="L23" s="215"/>
      <c r="M23" s="215"/>
      <c r="N23" s="215"/>
      <c r="O23" s="215"/>
      <c r="P23" s="215"/>
      <c r="Q23" s="215"/>
      <c r="R23" s="215"/>
      <c r="S23" s="215"/>
      <c r="T23" s="215"/>
      <c r="U23" s="215"/>
      <c r="V23" s="215"/>
      <c r="W23" s="215"/>
      <c r="X23" s="215"/>
      <c r="Y23" s="215"/>
    </row>
    <row r="24" spans="1:26" ht="78.75">
      <c r="A24" s="213"/>
      <c r="B24" s="214"/>
      <c r="C24" s="29" t="s">
        <v>1111</v>
      </c>
      <c r="D24" s="174" t="s">
        <v>1087</v>
      </c>
      <c r="E24" s="29" t="s">
        <v>1112</v>
      </c>
      <c r="F24" s="215"/>
      <c r="G24" s="215"/>
      <c r="H24" s="215"/>
      <c r="I24" s="215"/>
      <c r="J24" s="215"/>
      <c r="K24" s="215"/>
      <c r="L24" s="215"/>
      <c r="M24" s="215"/>
      <c r="N24" s="215"/>
      <c r="O24" s="215"/>
      <c r="P24" s="215"/>
      <c r="Q24" s="215"/>
      <c r="R24" s="215"/>
      <c r="S24" s="215"/>
      <c r="T24" s="215"/>
      <c r="U24" s="215"/>
      <c r="V24" s="215"/>
      <c r="W24" s="215"/>
      <c r="X24" s="215"/>
      <c r="Y24" s="215"/>
    </row>
    <row r="25" spans="1:26" ht="31.5">
      <c r="A25" s="213"/>
      <c r="B25" s="214"/>
      <c r="C25" s="29" t="s">
        <v>1113</v>
      </c>
      <c r="D25" s="174" t="s">
        <v>1087</v>
      </c>
      <c r="E25" s="29" t="s">
        <v>1114</v>
      </c>
      <c r="F25" s="215"/>
      <c r="G25" s="215"/>
      <c r="H25" s="215"/>
      <c r="I25" s="215"/>
      <c r="J25" s="215"/>
      <c r="K25" s="215"/>
      <c r="L25" s="215"/>
      <c r="M25" s="215"/>
      <c r="N25" s="215"/>
      <c r="O25" s="215"/>
      <c r="P25" s="215"/>
      <c r="Q25" s="215"/>
      <c r="R25" s="215"/>
      <c r="S25" s="215"/>
      <c r="T25" s="215"/>
      <c r="U25" s="215"/>
      <c r="V25" s="215"/>
      <c r="W25" s="215"/>
      <c r="X25" s="215"/>
      <c r="Y25" s="215"/>
    </row>
    <row r="26" spans="1:26" ht="78.75">
      <c r="A26" s="213"/>
      <c r="B26" s="214"/>
      <c r="C26" s="29" t="s">
        <v>1115</v>
      </c>
      <c r="D26" s="174" t="s">
        <v>1116</v>
      </c>
      <c r="E26" s="29" t="s">
        <v>1117</v>
      </c>
      <c r="F26" s="215"/>
      <c r="G26" s="215"/>
      <c r="H26" s="215"/>
      <c r="I26" s="215"/>
      <c r="J26" s="215"/>
      <c r="K26" s="215"/>
      <c r="L26" s="215"/>
      <c r="M26" s="215"/>
      <c r="N26" s="215"/>
      <c r="O26" s="215"/>
      <c r="P26" s="215"/>
      <c r="Q26" s="215"/>
      <c r="R26" s="215"/>
      <c r="S26" s="215"/>
      <c r="T26" s="215"/>
      <c r="U26" s="215"/>
      <c r="V26" s="215"/>
      <c r="W26" s="215"/>
      <c r="X26" s="215"/>
      <c r="Y26" s="215"/>
    </row>
    <row r="27" spans="1:26" ht="15.75">
      <c r="A27" s="213"/>
      <c r="B27" s="214"/>
      <c r="C27" s="29" t="s">
        <v>1118</v>
      </c>
      <c r="D27" s="174" t="s">
        <v>1116</v>
      </c>
      <c r="E27" s="29" t="s">
        <v>1119</v>
      </c>
      <c r="F27" s="215"/>
      <c r="G27" s="215"/>
      <c r="H27" s="215"/>
      <c r="I27" s="215"/>
      <c r="J27" s="215"/>
      <c r="K27" s="215"/>
      <c r="L27" s="215"/>
      <c r="M27" s="215"/>
      <c r="N27" s="215"/>
      <c r="O27" s="215"/>
      <c r="P27" s="215"/>
      <c r="Q27" s="215"/>
      <c r="R27" s="215"/>
      <c r="S27" s="215"/>
      <c r="T27" s="215"/>
      <c r="U27" s="215"/>
      <c r="V27" s="215"/>
      <c r="W27" s="215"/>
      <c r="X27" s="215"/>
      <c r="Y27" s="215"/>
    </row>
    <row r="28" spans="1:26" ht="15.75">
      <c r="A28" s="213"/>
      <c r="B28" s="214"/>
      <c r="C28" s="29" t="s">
        <v>1120</v>
      </c>
      <c r="D28" s="174" t="s">
        <v>1097</v>
      </c>
      <c r="E28" s="29" t="s">
        <v>1121</v>
      </c>
      <c r="F28" s="215"/>
      <c r="G28" s="215"/>
      <c r="H28" s="215"/>
      <c r="I28" s="215"/>
      <c r="J28" s="215"/>
      <c r="K28" s="215"/>
      <c r="L28" s="215"/>
      <c r="M28" s="215"/>
      <c r="N28" s="215"/>
      <c r="O28" s="215"/>
      <c r="P28" s="215"/>
      <c r="Q28" s="215"/>
      <c r="R28" s="215"/>
      <c r="S28" s="215"/>
      <c r="T28" s="215"/>
      <c r="U28" s="215"/>
      <c r="V28" s="215"/>
      <c r="W28" s="215"/>
      <c r="X28" s="215"/>
      <c r="Y28" s="215"/>
    </row>
    <row r="29" spans="1:26" ht="47.25">
      <c r="A29" s="213"/>
      <c r="B29" s="214"/>
      <c r="C29" s="29" t="s">
        <v>1122</v>
      </c>
      <c r="D29" s="174" t="s">
        <v>1097</v>
      </c>
      <c r="E29" s="29" t="s">
        <v>1123</v>
      </c>
      <c r="F29" s="215"/>
      <c r="G29" s="215"/>
      <c r="H29" s="215"/>
      <c r="I29" s="215"/>
      <c r="J29" s="215"/>
      <c r="K29" s="215"/>
      <c r="L29" s="215"/>
      <c r="M29" s="215"/>
      <c r="N29" s="215"/>
      <c r="O29" s="215"/>
      <c r="P29" s="215"/>
      <c r="Q29" s="215"/>
      <c r="R29" s="215"/>
      <c r="S29" s="215"/>
      <c r="T29" s="215"/>
      <c r="U29" s="215"/>
      <c r="V29" s="215"/>
      <c r="W29" s="215"/>
      <c r="X29" s="215"/>
      <c r="Y29" s="215"/>
    </row>
    <row r="30" spans="1:26" ht="47.25" customHeight="1">
      <c r="A30" s="213"/>
      <c r="B30" s="214"/>
      <c r="C30" s="29" t="s">
        <v>1124</v>
      </c>
      <c r="D30" s="174"/>
      <c r="E30" s="29" t="s">
        <v>1125</v>
      </c>
      <c r="F30" s="215"/>
      <c r="G30" s="215"/>
      <c r="H30" s="215"/>
      <c r="I30" s="215"/>
      <c r="J30" s="215"/>
      <c r="K30" s="215"/>
      <c r="L30" s="215"/>
      <c r="M30" s="215"/>
      <c r="N30" s="215"/>
      <c r="O30" s="215"/>
      <c r="P30" s="215"/>
      <c r="Q30" s="215"/>
      <c r="R30" s="215"/>
      <c r="S30" s="215"/>
      <c r="T30" s="215"/>
      <c r="U30" s="215"/>
      <c r="V30" s="215"/>
      <c r="W30" s="215"/>
      <c r="X30" s="215"/>
      <c r="Y30" s="215"/>
    </row>
    <row r="31" spans="1:26" ht="15.75">
      <c r="A31" s="199" t="s">
        <v>88</v>
      </c>
      <c r="B31" s="194" t="str">
        <f>VLOOKUP(A31,ProcessDefinitionsTab,2,FALSE)</f>
        <v>Identity Verification</v>
      </c>
      <c r="C31" s="216"/>
      <c r="D31" s="217"/>
      <c r="E31" s="194"/>
      <c r="F31" s="218"/>
      <c r="G31" s="218"/>
      <c r="H31" s="218"/>
      <c r="I31" s="218"/>
      <c r="J31" s="218"/>
      <c r="K31" s="218"/>
      <c r="L31" s="218"/>
      <c r="M31" s="218"/>
      <c r="N31" s="218"/>
      <c r="O31" s="218"/>
      <c r="P31" s="218"/>
      <c r="Q31" s="218"/>
      <c r="R31" s="218"/>
      <c r="S31" s="218"/>
      <c r="T31" s="218"/>
      <c r="U31" s="218"/>
      <c r="V31" s="218"/>
      <c r="W31" s="218"/>
      <c r="X31" s="218"/>
      <c r="Y31" s="218"/>
      <c r="Z31" s="198"/>
    </row>
    <row r="32" spans="1:26" ht="31.5">
      <c r="A32" s="24"/>
      <c r="B32" s="29" t="str">
        <f>VLOOKUP(A31,ProcessDefinitionsTab,3,FALSE)</f>
        <v>Identity Verification is the process of confirming that the identity information is under the control of the Subject.</v>
      </c>
      <c r="C32" s="124"/>
      <c r="D32" s="124"/>
      <c r="E32" s="124"/>
    </row>
    <row r="33" spans="1:5" ht="15.75">
      <c r="A33" s="24"/>
      <c r="B33" s="29"/>
      <c r="C33" s="29" t="s">
        <v>1093</v>
      </c>
      <c r="D33" s="174" t="s">
        <v>1103</v>
      </c>
      <c r="E33" s="29" t="s">
        <v>1104</v>
      </c>
    </row>
    <row r="34" spans="1:5" ht="31.5">
      <c r="A34" s="24"/>
      <c r="B34" s="29"/>
      <c r="C34" s="29" t="s">
        <v>1126</v>
      </c>
      <c r="D34" s="174" t="s">
        <v>1087</v>
      </c>
      <c r="E34" s="29" t="s">
        <v>1127</v>
      </c>
    </row>
    <row r="35" spans="1:5" ht="31.5">
      <c r="A35" s="24"/>
      <c r="B35" s="29"/>
      <c r="C35" s="29" t="s">
        <v>1128</v>
      </c>
      <c r="D35" s="174" t="s">
        <v>1087</v>
      </c>
      <c r="E35" s="29" t="s">
        <v>1129</v>
      </c>
    </row>
    <row r="36" spans="1:5" ht="63">
      <c r="A36" s="24"/>
      <c r="B36" s="29"/>
      <c r="C36" s="29" t="s">
        <v>1130</v>
      </c>
      <c r="D36" s="174" t="s">
        <v>1087</v>
      </c>
      <c r="E36" s="27" t="s">
        <v>1131</v>
      </c>
    </row>
    <row r="37" spans="1:5" ht="364.5" customHeight="1">
      <c r="A37" s="24"/>
      <c r="B37" s="29"/>
      <c r="C37" s="29" t="s">
        <v>1132</v>
      </c>
      <c r="D37" s="174" t="s">
        <v>1087</v>
      </c>
      <c r="E37" s="29" t="s">
        <v>1133</v>
      </c>
    </row>
    <row r="38" spans="1:5" ht="31.5">
      <c r="A38" s="24"/>
      <c r="B38" s="29"/>
      <c r="C38" s="29" t="s">
        <v>1134</v>
      </c>
      <c r="D38" s="174" t="s">
        <v>1087</v>
      </c>
      <c r="E38" s="29" t="s">
        <v>1135</v>
      </c>
    </row>
    <row r="39" spans="1:5" ht="31.5">
      <c r="A39" s="24"/>
      <c r="B39" s="29"/>
      <c r="C39" s="29" t="s">
        <v>1136</v>
      </c>
      <c r="D39" s="174" t="s">
        <v>1097</v>
      </c>
      <c r="E39" s="29" t="s">
        <v>1137</v>
      </c>
    </row>
    <row r="40" spans="1:5" ht="31.5">
      <c r="A40" s="24"/>
      <c r="B40" s="29"/>
      <c r="C40" s="29" t="s">
        <v>1124</v>
      </c>
      <c r="D40" s="174" t="s">
        <v>1097</v>
      </c>
      <c r="E40" s="29" t="s">
        <v>1138</v>
      </c>
    </row>
    <row r="41" spans="1:5" ht="63">
      <c r="A41" s="24"/>
      <c r="B41" s="29"/>
      <c r="C41" s="29" t="s">
        <v>1139</v>
      </c>
      <c r="D41" s="174" t="s">
        <v>1015</v>
      </c>
      <c r="E41" s="29" t="s">
        <v>1140</v>
      </c>
    </row>
    <row r="42" spans="1:5" ht="31.5">
      <c r="A42" s="24"/>
      <c r="B42" s="29"/>
      <c r="C42" s="29" t="s">
        <v>1141</v>
      </c>
      <c r="D42" s="174" t="s">
        <v>1015</v>
      </c>
      <c r="E42" s="29" t="s">
        <v>1142</v>
      </c>
    </row>
    <row r="43" spans="1:5" ht="63">
      <c r="A43" s="24"/>
      <c r="B43" s="29"/>
      <c r="C43" s="29" t="s">
        <v>1143</v>
      </c>
      <c r="D43" s="174" t="s">
        <v>1015</v>
      </c>
      <c r="E43" s="29" t="s">
        <v>1144</v>
      </c>
    </row>
    <row r="44" spans="1:5" ht="31.5">
      <c r="A44" s="24"/>
      <c r="B44" s="29"/>
      <c r="C44" s="29" t="s">
        <v>1145</v>
      </c>
      <c r="D44" s="174" t="s">
        <v>1015</v>
      </c>
      <c r="E44" s="27" t="s">
        <v>1146</v>
      </c>
    </row>
    <row r="45" spans="1:5" ht="31.5">
      <c r="A45" s="24"/>
      <c r="B45" s="29"/>
      <c r="C45" s="29" t="s">
        <v>1147</v>
      </c>
      <c r="D45" s="174" t="s">
        <v>1087</v>
      </c>
      <c r="E45" s="27" t="s">
        <v>1148</v>
      </c>
    </row>
    <row r="46" spans="1:5" ht="63">
      <c r="A46" s="24"/>
      <c r="B46" s="29"/>
      <c r="C46" s="29" t="s">
        <v>1149</v>
      </c>
      <c r="D46" s="174" t="s">
        <v>1087</v>
      </c>
      <c r="E46" s="27" t="s">
        <v>1150</v>
      </c>
    </row>
    <row r="47" spans="1:5" ht="31.5">
      <c r="A47" s="24"/>
      <c r="B47" s="29"/>
      <c r="C47" s="29" t="s">
        <v>1151</v>
      </c>
      <c r="D47" s="174" t="s">
        <v>1087</v>
      </c>
      <c r="E47" s="27" t="s">
        <v>1152</v>
      </c>
    </row>
    <row r="48" spans="1:5" ht="94.5">
      <c r="A48" s="24"/>
      <c r="B48" s="29"/>
      <c r="C48" s="29" t="s">
        <v>1153</v>
      </c>
      <c r="D48" s="174" t="s">
        <v>1087</v>
      </c>
      <c r="E48" s="27" t="s">
        <v>1154</v>
      </c>
    </row>
    <row r="49" spans="1:26" ht="394.5" customHeight="1">
      <c r="A49" s="24"/>
      <c r="B49" s="29"/>
      <c r="C49" s="29" t="s">
        <v>1155</v>
      </c>
      <c r="D49" s="174" t="s">
        <v>1087</v>
      </c>
      <c r="E49" s="29" t="s">
        <v>1156</v>
      </c>
    </row>
    <row r="50" spans="1:26" ht="15.75">
      <c r="A50" s="193" t="s">
        <v>68</v>
      </c>
      <c r="B50" s="194" t="str">
        <f>VLOOKUP(A50,ProcessDefinitionsTab,2,FALSE)</f>
        <v>Identity Evidence Acceptance</v>
      </c>
      <c r="C50" s="195"/>
      <c r="D50" s="196"/>
      <c r="E50" s="219"/>
      <c r="F50" s="197"/>
      <c r="G50" s="197"/>
      <c r="H50" s="197"/>
      <c r="I50" s="197"/>
      <c r="J50" s="197"/>
      <c r="K50" s="197"/>
      <c r="L50" s="197"/>
      <c r="M50" s="197"/>
      <c r="N50" s="197"/>
      <c r="O50" s="197"/>
      <c r="P50" s="197"/>
      <c r="Q50" s="197"/>
      <c r="R50" s="197"/>
      <c r="S50" s="197"/>
      <c r="T50" s="197"/>
      <c r="U50" s="197"/>
      <c r="V50" s="197"/>
      <c r="W50" s="197"/>
      <c r="X50" s="197"/>
      <c r="Y50" s="197"/>
      <c r="Z50" s="198"/>
    </row>
    <row r="51" spans="1:26" ht="47.25">
      <c r="A51" s="24"/>
      <c r="B51" s="29" t="str">
        <f>VLOOKUP(A50,ProcessDefinitionsTab,3,FALSE)</f>
        <v>Identity Evidence Acceptance is the process of confirming that the evidence of identity presented (whether physical or electronic) is acceptable.</v>
      </c>
      <c r="C51" s="29"/>
      <c r="D51" s="174"/>
      <c r="E51" s="27"/>
    </row>
    <row r="52" spans="1:26" ht="47.25">
      <c r="A52" s="33"/>
      <c r="B52" s="29"/>
      <c r="C52" s="34" t="s">
        <v>1157</v>
      </c>
      <c r="D52" s="174" t="s">
        <v>1015</v>
      </c>
      <c r="E52" s="27" t="s">
        <v>1158</v>
      </c>
    </row>
    <row r="53" spans="1:26" ht="31.5">
      <c r="A53" s="33"/>
      <c r="B53" s="29"/>
      <c r="C53" s="34" t="s">
        <v>1159</v>
      </c>
      <c r="D53" s="174" t="s">
        <v>1015</v>
      </c>
      <c r="E53" s="27" t="s">
        <v>1160</v>
      </c>
    </row>
    <row r="54" spans="1:26" ht="78.75">
      <c r="A54" s="24"/>
      <c r="B54" s="29"/>
      <c r="C54" s="29" t="s">
        <v>1161</v>
      </c>
      <c r="D54" s="174" t="s">
        <v>1015</v>
      </c>
      <c r="E54" s="29" t="s">
        <v>1162</v>
      </c>
    </row>
    <row r="55" spans="1:26" ht="63">
      <c r="A55" s="24"/>
      <c r="B55" s="29"/>
      <c r="C55" s="29" t="s">
        <v>1163</v>
      </c>
      <c r="D55" s="174" t="s">
        <v>1015</v>
      </c>
      <c r="E55" s="29" t="s">
        <v>1164</v>
      </c>
    </row>
    <row r="56" spans="1:26" ht="47.25">
      <c r="A56" s="24"/>
      <c r="B56" s="29"/>
      <c r="C56" s="29" t="s">
        <v>1165</v>
      </c>
      <c r="D56" s="174" t="s">
        <v>1015</v>
      </c>
      <c r="E56" s="29" t="s">
        <v>1166</v>
      </c>
    </row>
    <row r="57" spans="1:26" ht="63">
      <c r="A57" s="24"/>
      <c r="B57" s="29"/>
      <c r="C57" s="29" t="s">
        <v>1167</v>
      </c>
      <c r="D57" s="174" t="s">
        <v>1015</v>
      </c>
      <c r="E57" s="29" t="s">
        <v>1168</v>
      </c>
    </row>
    <row r="58" spans="1:26" ht="31.5">
      <c r="A58" s="24"/>
      <c r="B58" s="29"/>
      <c r="C58" s="29" t="s">
        <v>1169</v>
      </c>
      <c r="D58" s="174" t="s">
        <v>1015</v>
      </c>
      <c r="E58" s="29" t="s">
        <v>1170</v>
      </c>
    </row>
    <row r="59" spans="1:26" ht="31.5">
      <c r="A59" s="24"/>
      <c r="B59" s="29"/>
      <c r="C59" s="29" t="s">
        <v>1171</v>
      </c>
      <c r="D59" s="174" t="s">
        <v>1015</v>
      </c>
      <c r="E59" s="29" t="s">
        <v>1172</v>
      </c>
    </row>
    <row r="60" spans="1:26" ht="63">
      <c r="A60" s="24"/>
      <c r="B60" s="29"/>
      <c r="C60" s="29" t="s">
        <v>1173</v>
      </c>
      <c r="D60" s="174" t="s">
        <v>1087</v>
      </c>
      <c r="E60" s="29" t="s">
        <v>1174</v>
      </c>
    </row>
    <row r="61" spans="1:26" ht="15.75">
      <c r="A61" s="24"/>
      <c r="B61" s="29"/>
      <c r="C61" s="29" t="s">
        <v>1175</v>
      </c>
      <c r="D61" s="174" t="s">
        <v>1087</v>
      </c>
      <c r="E61" s="29" t="s">
        <v>1176</v>
      </c>
    </row>
    <row r="62" spans="1:26" ht="15.75">
      <c r="A62" s="24"/>
      <c r="B62" s="29"/>
      <c r="C62" s="29" t="s">
        <v>1177</v>
      </c>
      <c r="D62" s="174" t="s">
        <v>1087</v>
      </c>
      <c r="E62" s="29" t="s">
        <v>1178</v>
      </c>
    </row>
    <row r="63" spans="1:26" ht="63">
      <c r="A63" s="24"/>
      <c r="B63" s="29"/>
      <c r="C63" s="29" t="s">
        <v>1179</v>
      </c>
      <c r="D63" s="174" t="s">
        <v>1087</v>
      </c>
      <c r="E63" s="29" t="s">
        <v>1180</v>
      </c>
    </row>
    <row r="64" spans="1:26" ht="47.25">
      <c r="A64" s="24"/>
      <c r="B64" s="29"/>
      <c r="C64" s="29" t="s">
        <v>1181</v>
      </c>
      <c r="D64" s="174" t="s">
        <v>1087</v>
      </c>
      <c r="E64" s="27" t="s">
        <v>1182</v>
      </c>
    </row>
    <row r="65" spans="1:26" ht="110.25">
      <c r="A65" s="24"/>
      <c r="B65" s="29"/>
      <c r="C65" s="29" t="s">
        <v>1183</v>
      </c>
      <c r="D65" s="174" t="s">
        <v>1097</v>
      </c>
      <c r="E65" s="29" t="s">
        <v>1184</v>
      </c>
    </row>
    <row r="66" spans="1:26" ht="63">
      <c r="A66" s="213"/>
      <c r="B66" s="214"/>
      <c r="C66" s="29" t="s">
        <v>1185</v>
      </c>
      <c r="D66" s="174" t="s">
        <v>1097</v>
      </c>
      <c r="E66" s="29" t="s">
        <v>1186</v>
      </c>
      <c r="F66" s="215"/>
      <c r="G66" s="215"/>
      <c r="H66" s="215"/>
      <c r="I66" s="215"/>
      <c r="J66" s="215"/>
      <c r="K66" s="215"/>
      <c r="L66" s="215"/>
      <c r="M66" s="215"/>
      <c r="N66" s="215"/>
      <c r="O66" s="215"/>
      <c r="P66" s="215"/>
      <c r="Q66" s="215"/>
      <c r="R66" s="215"/>
      <c r="S66" s="215"/>
      <c r="T66" s="215"/>
      <c r="U66" s="215"/>
      <c r="V66" s="215"/>
      <c r="W66" s="215"/>
      <c r="X66" s="215"/>
      <c r="Y66" s="215"/>
    </row>
    <row r="67" spans="1:26" ht="47.25">
      <c r="A67" s="24"/>
      <c r="B67" s="29"/>
      <c r="C67" s="29" t="s">
        <v>1187</v>
      </c>
      <c r="D67" s="174" t="s">
        <v>1097</v>
      </c>
      <c r="E67" s="29" t="s">
        <v>1188</v>
      </c>
    </row>
    <row r="68" spans="1:26" ht="15.75">
      <c r="A68" s="193" t="s">
        <v>94</v>
      </c>
      <c r="B68" s="194" t="str">
        <f>VLOOKUP(A68,ProcessDefinitionsTab,2,FALSE)</f>
        <v>Identity Continuity</v>
      </c>
      <c r="C68" s="195"/>
      <c r="D68" s="196"/>
      <c r="E68" s="195"/>
      <c r="F68" s="197"/>
      <c r="G68" s="197"/>
      <c r="H68" s="197"/>
      <c r="I68" s="197"/>
      <c r="J68" s="197"/>
      <c r="K68" s="197"/>
      <c r="L68" s="197"/>
      <c r="M68" s="197"/>
      <c r="N68" s="197"/>
      <c r="O68" s="197"/>
      <c r="P68" s="197"/>
      <c r="Q68" s="197"/>
      <c r="R68" s="197"/>
      <c r="S68" s="197"/>
      <c r="T68" s="197"/>
      <c r="U68" s="197"/>
      <c r="V68" s="197"/>
      <c r="W68" s="197"/>
      <c r="X68" s="197"/>
      <c r="Y68" s="197"/>
      <c r="Z68" s="198"/>
    </row>
    <row r="69" spans="1:26" ht="80.25" customHeight="1">
      <c r="A69" s="24"/>
      <c r="B69" s="29" t="str">
        <f>VLOOKUP(A68,ProcessDefinitionsTab,3,FALSE)</f>
        <v>Identity Continuity is the process of dynamically confirming that the Subject has a continuous existence over time (i.e., “genuine presence”). This process can be used to ensure that there is no malicious or fraudulent activity (past or present) and to address identity spoofing concerns.</v>
      </c>
      <c r="C69" s="29" t="s">
        <v>36</v>
      </c>
      <c r="D69" s="174" t="s">
        <v>36</v>
      </c>
      <c r="E69" s="29" t="s">
        <v>36</v>
      </c>
    </row>
    <row r="70" spans="1:26" ht="157.5">
      <c r="A70" s="24"/>
      <c r="B70" s="29"/>
      <c r="C70" s="29" t="s">
        <v>1189</v>
      </c>
      <c r="D70" s="174" t="s">
        <v>1015</v>
      </c>
      <c r="E70" s="29" t="s">
        <v>1190</v>
      </c>
      <c r="F70" s="1"/>
      <c r="G70" s="1"/>
      <c r="H70" s="1"/>
      <c r="I70" s="1"/>
      <c r="J70" s="1"/>
      <c r="K70" s="1"/>
      <c r="L70" s="1"/>
      <c r="M70" s="1"/>
      <c r="N70" s="1"/>
      <c r="O70" s="1"/>
      <c r="P70" s="1"/>
      <c r="Q70" s="1"/>
      <c r="R70" s="1"/>
      <c r="S70" s="1"/>
      <c r="T70" s="1"/>
      <c r="U70" s="1"/>
      <c r="V70" s="1"/>
      <c r="W70" s="1"/>
      <c r="X70" s="1"/>
      <c r="Y70" s="1"/>
      <c r="Z70" s="1"/>
    </row>
    <row r="71" spans="1:26" ht="47.25">
      <c r="A71" s="24"/>
      <c r="B71" s="29"/>
      <c r="C71" s="29" t="s">
        <v>1107</v>
      </c>
      <c r="D71" s="174" t="s">
        <v>1087</v>
      </c>
      <c r="E71" s="29" t="s">
        <v>1191</v>
      </c>
    </row>
    <row r="72" spans="1:26" ht="31.5">
      <c r="A72" s="24"/>
      <c r="B72" s="29"/>
      <c r="C72" s="29" t="s">
        <v>1192</v>
      </c>
      <c r="D72" s="174" t="s">
        <v>1087</v>
      </c>
      <c r="E72" s="29" t="s">
        <v>1193</v>
      </c>
    </row>
    <row r="73" spans="1:26" ht="31.5">
      <c r="A73" s="24"/>
      <c r="B73" s="29"/>
      <c r="C73" s="29" t="s">
        <v>1134</v>
      </c>
      <c r="D73" s="174" t="s">
        <v>1087</v>
      </c>
      <c r="E73" s="29" t="s">
        <v>1135</v>
      </c>
    </row>
    <row r="74" spans="1:26" ht="31.5">
      <c r="A74" s="24"/>
      <c r="B74" s="29"/>
      <c r="C74" s="29" t="s">
        <v>1187</v>
      </c>
      <c r="D74" s="174" t="s">
        <v>1097</v>
      </c>
      <c r="E74" s="29" t="s">
        <v>1194</v>
      </c>
    </row>
    <row r="75" spans="1:26" ht="31.5">
      <c r="A75" s="24"/>
      <c r="B75" s="29"/>
      <c r="C75" s="29" t="s">
        <v>1136</v>
      </c>
      <c r="D75" s="174" t="s">
        <v>1097</v>
      </c>
      <c r="E75" s="29" t="s">
        <v>1195</v>
      </c>
    </row>
    <row r="76" spans="1:26" ht="31.5">
      <c r="A76" s="24"/>
      <c r="B76" s="29"/>
      <c r="C76" s="29" t="s">
        <v>1192</v>
      </c>
      <c r="D76" s="174" t="s">
        <v>1087</v>
      </c>
      <c r="E76" s="29" t="s">
        <v>1193</v>
      </c>
    </row>
    <row r="77" spans="1:26" ht="31.5">
      <c r="A77" s="24"/>
      <c r="B77" s="29"/>
      <c r="C77" s="29" t="s">
        <v>1196</v>
      </c>
      <c r="D77" s="174" t="s">
        <v>1097</v>
      </c>
      <c r="E77" s="29" t="s">
        <v>1197</v>
      </c>
    </row>
    <row r="78" spans="1:26" ht="47.25">
      <c r="A78" s="24"/>
      <c r="B78" s="29"/>
      <c r="C78" s="29" t="s">
        <v>1198</v>
      </c>
      <c r="D78" s="174" t="s">
        <v>1097</v>
      </c>
      <c r="E78" s="29" t="s">
        <v>1199</v>
      </c>
    </row>
    <row r="79" spans="1:26" ht="47.25">
      <c r="A79" s="24"/>
      <c r="B79" s="29"/>
      <c r="C79" s="29" t="s">
        <v>1200</v>
      </c>
      <c r="D79" s="174" t="s">
        <v>1015</v>
      </c>
      <c r="E79" s="29" t="s">
        <v>1201</v>
      </c>
    </row>
    <row r="80" spans="1:26" ht="47.25">
      <c r="A80" s="24"/>
      <c r="B80" s="29"/>
      <c r="C80" s="29" t="s">
        <v>1202</v>
      </c>
      <c r="D80" s="174" t="s">
        <v>1015</v>
      </c>
      <c r="E80" s="29" t="s">
        <v>1203</v>
      </c>
    </row>
    <row r="81" spans="1:26" ht="47.25">
      <c r="A81" s="24"/>
      <c r="B81" s="29"/>
      <c r="C81" s="29" t="s">
        <v>1204</v>
      </c>
      <c r="D81" s="174" t="s">
        <v>1015</v>
      </c>
      <c r="E81" s="29" t="s">
        <v>1205</v>
      </c>
    </row>
    <row r="82" spans="1:26" ht="47.25">
      <c r="A82" s="24"/>
      <c r="B82" s="29"/>
      <c r="C82" s="29" t="s">
        <v>1206</v>
      </c>
      <c r="D82" s="174" t="s">
        <v>1015</v>
      </c>
      <c r="E82" s="29" t="s">
        <v>1207</v>
      </c>
    </row>
    <row r="83" spans="1:26" ht="31.5">
      <c r="A83" s="24"/>
      <c r="B83" s="29"/>
      <c r="C83" s="29" t="s">
        <v>1208</v>
      </c>
      <c r="D83" s="174" t="s">
        <v>1015</v>
      </c>
      <c r="E83" s="29" t="s">
        <v>1209</v>
      </c>
    </row>
    <row r="84" spans="1:26" ht="31.5">
      <c r="A84" s="24"/>
      <c r="B84" s="29"/>
      <c r="C84" s="29" t="s">
        <v>1210</v>
      </c>
      <c r="D84" s="174" t="s">
        <v>1015</v>
      </c>
      <c r="E84" s="29" t="s">
        <v>1211</v>
      </c>
    </row>
    <row r="85" spans="1:26" ht="31.5">
      <c r="A85" s="24"/>
      <c r="B85" s="29"/>
      <c r="C85" s="29" t="s">
        <v>1212</v>
      </c>
      <c r="D85" s="174" t="s">
        <v>1015</v>
      </c>
      <c r="E85" s="29" t="s">
        <v>1213</v>
      </c>
    </row>
    <row r="86" spans="1:26" ht="31.5">
      <c r="A86" s="24"/>
      <c r="B86" s="29"/>
      <c r="C86" s="29" t="s">
        <v>1214</v>
      </c>
      <c r="D86" s="174" t="s">
        <v>1015</v>
      </c>
      <c r="E86" s="29" t="s">
        <v>1215</v>
      </c>
    </row>
    <row r="87" spans="1:26" ht="78.75">
      <c r="A87" s="24"/>
      <c r="B87" s="29"/>
      <c r="C87" s="29" t="s">
        <v>1216</v>
      </c>
      <c r="D87" s="174" t="s">
        <v>1015</v>
      </c>
      <c r="E87" s="29" t="s">
        <v>1217</v>
      </c>
    </row>
    <row r="88" spans="1:26" ht="15.75">
      <c r="A88" s="193" t="s">
        <v>104</v>
      </c>
      <c r="B88" s="194" t="str">
        <f>VLOOKUP(A88,ProcessDefinitionsTab,2,FALSE)</f>
        <v>Identity Linking</v>
      </c>
      <c r="C88" s="195"/>
      <c r="D88" s="196"/>
      <c r="E88" s="195"/>
      <c r="F88" s="198"/>
      <c r="G88" s="198"/>
      <c r="H88" s="198"/>
      <c r="I88" s="198"/>
      <c r="J88" s="198"/>
      <c r="K88" s="198"/>
      <c r="L88" s="198"/>
      <c r="M88" s="198"/>
      <c r="N88" s="198"/>
      <c r="O88" s="198"/>
      <c r="P88" s="198"/>
      <c r="Q88" s="198"/>
      <c r="R88" s="198"/>
      <c r="S88" s="198"/>
      <c r="T88" s="198"/>
      <c r="U88" s="198"/>
      <c r="V88" s="198"/>
      <c r="W88" s="198"/>
      <c r="X88" s="198"/>
      <c r="Y88" s="198"/>
      <c r="Z88" s="198"/>
    </row>
    <row r="89" spans="1:26" ht="31.5">
      <c r="A89" s="24"/>
      <c r="B89" s="29" t="str">
        <f>VLOOKUP(A88,ProcessDefinitionsTab,3,FALSE)</f>
        <v>Identity Linking is the process of mapping one or more assigned identifiers to a Subject.</v>
      </c>
      <c r="C89" s="29" t="s">
        <v>36</v>
      </c>
      <c r="D89" s="174" t="s">
        <v>36</v>
      </c>
      <c r="E89" s="29" t="s">
        <v>36</v>
      </c>
    </row>
    <row r="90" spans="1:26" ht="94.5">
      <c r="A90" s="24"/>
      <c r="B90" s="29"/>
      <c r="C90" s="29" t="s">
        <v>1218</v>
      </c>
      <c r="D90" s="174" t="s">
        <v>1015</v>
      </c>
      <c r="E90" s="29" t="s">
        <v>1219</v>
      </c>
    </row>
    <row r="91" spans="1:26" ht="15.75">
      <c r="A91" s="200" t="s">
        <v>146</v>
      </c>
      <c r="B91" s="194" t="str">
        <f>VLOOKUP(A91,ProcessDefinitionsTab,2,FALSE)</f>
        <v>Credential Authenticator Binding</v>
      </c>
      <c r="C91" s="195"/>
      <c r="D91" s="196"/>
      <c r="E91" s="195"/>
      <c r="F91" s="198"/>
      <c r="G91" s="198"/>
      <c r="H91" s="198"/>
      <c r="I91" s="198"/>
      <c r="J91" s="198"/>
      <c r="K91" s="198"/>
      <c r="L91" s="198"/>
      <c r="M91" s="198"/>
      <c r="N91" s="198"/>
      <c r="O91" s="198"/>
      <c r="P91" s="198"/>
      <c r="Q91" s="198"/>
      <c r="R91" s="198"/>
      <c r="S91" s="198"/>
      <c r="T91" s="198"/>
      <c r="U91" s="198"/>
      <c r="V91" s="198"/>
      <c r="W91" s="198"/>
      <c r="X91" s="198"/>
      <c r="Y91" s="198"/>
      <c r="Z91" s="198"/>
    </row>
    <row r="92" spans="1:26" ht="141.75">
      <c r="A92" s="24"/>
      <c r="B92" s="29" t="str">
        <f>VLOOKUP(A91,ProcessDefinitionsTab,3,FALSE)</f>
        <v>Credential Authenticator Binding is the process of associating a Credential issued to a Holder with one or more authenticators. This process also includes authenticator life-cycle activities such as suspending authenticators (caused by a forgotten password or a lockout due to successive failed authentications, inactivity, or suspicious activity), removing authenticators, binding new authenticators, and updating authenticators (e.g., changing a password, updating security questions and answers, having a new facial photo taken).</v>
      </c>
      <c r="C92" s="29" t="s">
        <v>36</v>
      </c>
      <c r="D92" s="174" t="s">
        <v>36</v>
      </c>
      <c r="E92" s="29" t="s">
        <v>36</v>
      </c>
    </row>
    <row r="93" spans="1:26" ht="47.25">
      <c r="A93" s="24"/>
      <c r="B93" s="29"/>
      <c r="C93" s="29" t="s">
        <v>1220</v>
      </c>
      <c r="D93" s="174" t="s">
        <v>1015</v>
      </c>
      <c r="E93" s="29" t="s">
        <v>1221</v>
      </c>
      <c r="F93" s="1"/>
      <c r="G93" s="1"/>
      <c r="H93" s="1"/>
      <c r="I93" s="1"/>
      <c r="J93" s="1"/>
      <c r="K93" s="1"/>
      <c r="L93" s="1"/>
      <c r="M93" s="1"/>
      <c r="N93" s="1"/>
      <c r="O93" s="1"/>
      <c r="P93" s="1"/>
      <c r="Q93" s="1"/>
      <c r="R93" s="1"/>
      <c r="S93" s="1"/>
      <c r="T93" s="1"/>
      <c r="U93" s="1"/>
      <c r="V93" s="1"/>
      <c r="W93" s="1"/>
      <c r="X93" s="1"/>
      <c r="Y93" s="1"/>
      <c r="Z93" s="1"/>
    </row>
    <row r="94" spans="1:26" ht="31.5">
      <c r="A94" s="24"/>
      <c r="B94" s="29"/>
      <c r="C94" s="29" t="s">
        <v>1222</v>
      </c>
      <c r="D94" s="174" t="s">
        <v>1015</v>
      </c>
      <c r="E94" s="29" t="s">
        <v>1223</v>
      </c>
    </row>
    <row r="95" spans="1:26" ht="31.5">
      <c r="A95" s="24"/>
      <c r="B95" s="29"/>
      <c r="C95" s="29" t="s">
        <v>1222</v>
      </c>
      <c r="D95" s="174" t="s">
        <v>1015</v>
      </c>
      <c r="E95" s="29" t="s">
        <v>1224</v>
      </c>
    </row>
    <row r="96" spans="1:26" ht="47.25">
      <c r="A96" s="24"/>
      <c r="B96" s="29"/>
      <c r="C96" s="29" t="s">
        <v>1222</v>
      </c>
      <c r="D96" s="174" t="s">
        <v>1015</v>
      </c>
      <c r="E96" s="29" t="s">
        <v>1225</v>
      </c>
    </row>
    <row r="97" spans="1:5" ht="31.5">
      <c r="A97" s="24"/>
      <c r="B97" s="29"/>
      <c r="C97" s="29" t="s">
        <v>1222</v>
      </c>
      <c r="D97" s="174" t="s">
        <v>1015</v>
      </c>
      <c r="E97" s="29" t="s">
        <v>1226</v>
      </c>
    </row>
    <row r="98" spans="1:5" ht="31.5">
      <c r="A98" s="24"/>
      <c r="B98" s="29"/>
      <c r="C98" s="29" t="s">
        <v>1222</v>
      </c>
      <c r="D98" s="174" t="s">
        <v>1015</v>
      </c>
      <c r="E98" s="29" t="s">
        <v>1227</v>
      </c>
    </row>
    <row r="99" spans="1:5" ht="31.5">
      <c r="A99" s="24"/>
      <c r="B99" s="29"/>
      <c r="C99" s="29" t="s">
        <v>1222</v>
      </c>
      <c r="D99" s="174" t="s">
        <v>1015</v>
      </c>
      <c r="E99" s="29" t="s">
        <v>1228</v>
      </c>
    </row>
    <row r="100" spans="1:5" ht="63">
      <c r="A100" s="24"/>
      <c r="B100" s="29"/>
      <c r="C100" s="29"/>
      <c r="D100" s="174"/>
      <c r="E100" s="29" t="s">
        <v>1229</v>
      </c>
    </row>
    <row r="101" spans="1:5" ht="78.75">
      <c r="A101" s="24"/>
      <c r="B101" s="29"/>
      <c r="C101" s="29" t="s">
        <v>1230</v>
      </c>
      <c r="D101" s="174" t="s">
        <v>1015</v>
      </c>
      <c r="E101" s="29" t="s">
        <v>1231</v>
      </c>
    </row>
    <row r="102" spans="1:5" ht="31.5">
      <c r="A102" s="24"/>
      <c r="B102" s="29"/>
      <c r="C102" s="29" t="s">
        <v>1232</v>
      </c>
      <c r="D102" s="174" t="s">
        <v>1103</v>
      </c>
      <c r="E102" s="29" t="s">
        <v>1233</v>
      </c>
    </row>
    <row r="103" spans="1:5" ht="47.25">
      <c r="A103" s="24"/>
      <c r="B103" s="29"/>
      <c r="C103" s="29" t="s">
        <v>1234</v>
      </c>
      <c r="D103" s="174" t="s">
        <v>1103</v>
      </c>
      <c r="E103" s="29" t="s">
        <v>1235</v>
      </c>
    </row>
    <row r="104" spans="1:5" ht="63">
      <c r="A104" s="24"/>
      <c r="B104" s="29"/>
      <c r="C104" s="29" t="s">
        <v>1236</v>
      </c>
      <c r="D104" s="174" t="s">
        <v>1015</v>
      </c>
      <c r="E104" s="29" t="s">
        <v>1237</v>
      </c>
    </row>
    <row r="105" spans="1:5" ht="31.5">
      <c r="A105" s="24"/>
      <c r="B105" s="29"/>
      <c r="C105" s="29" t="s">
        <v>1238</v>
      </c>
      <c r="D105" s="174" t="s">
        <v>1015</v>
      </c>
      <c r="E105" s="29" t="s">
        <v>1239</v>
      </c>
    </row>
    <row r="106" spans="1:5" ht="47.25">
      <c r="A106" s="24"/>
      <c r="B106" s="29"/>
      <c r="C106" s="29" t="s">
        <v>1240</v>
      </c>
      <c r="D106" s="174" t="s">
        <v>1015</v>
      </c>
      <c r="E106" s="29" t="s">
        <v>1241</v>
      </c>
    </row>
    <row r="107" spans="1:5" ht="15.75">
      <c r="A107" s="24"/>
      <c r="B107" s="29"/>
      <c r="C107" s="29" t="s">
        <v>1242</v>
      </c>
      <c r="D107" s="174" t="s">
        <v>1015</v>
      </c>
      <c r="E107" s="29" t="s">
        <v>1243</v>
      </c>
    </row>
    <row r="108" spans="1:5" ht="63">
      <c r="A108" s="24"/>
      <c r="B108" s="29"/>
      <c r="C108" s="29" t="s">
        <v>1244</v>
      </c>
      <c r="D108" s="174" t="s">
        <v>1015</v>
      </c>
      <c r="E108" s="29" t="s">
        <v>1245</v>
      </c>
    </row>
    <row r="109" spans="1:5" ht="47.25">
      <c r="A109" s="24"/>
      <c r="B109" s="29"/>
      <c r="C109" s="29" t="s">
        <v>1246</v>
      </c>
      <c r="D109" s="174"/>
      <c r="E109" s="29" t="s">
        <v>1247</v>
      </c>
    </row>
    <row r="110" spans="1:5" ht="31.5">
      <c r="A110" s="24"/>
      <c r="B110" s="29"/>
      <c r="C110" s="29" t="s">
        <v>1246</v>
      </c>
      <c r="D110" s="174"/>
      <c r="E110" s="29" t="s">
        <v>1248</v>
      </c>
    </row>
    <row r="111" spans="1:5" ht="47.25">
      <c r="A111" s="24"/>
      <c r="B111" s="29"/>
      <c r="C111" s="29" t="s">
        <v>1246</v>
      </c>
      <c r="D111" s="174"/>
      <c r="E111" s="29" t="s">
        <v>1249</v>
      </c>
    </row>
    <row r="112" spans="1:5" ht="47.25">
      <c r="A112" s="24"/>
      <c r="B112" s="29"/>
      <c r="C112" s="29" t="s">
        <v>1246</v>
      </c>
      <c r="D112" s="174"/>
      <c r="E112" s="29" t="s">
        <v>1250</v>
      </c>
    </row>
    <row r="113" spans="1:26" ht="15.75">
      <c r="A113" s="24"/>
      <c r="B113" s="29"/>
      <c r="C113" s="29" t="s">
        <v>1246</v>
      </c>
      <c r="D113" s="174"/>
      <c r="E113" s="29" t="s">
        <v>1251</v>
      </c>
    </row>
    <row r="114" spans="1:26" ht="63">
      <c r="A114" s="24"/>
      <c r="B114" s="29"/>
      <c r="C114" s="29" t="s">
        <v>1252</v>
      </c>
      <c r="D114" s="174"/>
      <c r="E114" s="29" t="s">
        <v>1253</v>
      </c>
    </row>
    <row r="115" spans="1:26" ht="31.5">
      <c r="A115" s="24"/>
      <c r="B115" s="29"/>
      <c r="C115" s="29" t="s">
        <v>1252</v>
      </c>
      <c r="D115" s="174"/>
      <c r="E115" s="29" t="s">
        <v>1254</v>
      </c>
    </row>
    <row r="116" spans="1:26" ht="31.5">
      <c r="A116" s="24"/>
      <c r="B116" s="29"/>
      <c r="C116" s="29" t="s">
        <v>1252</v>
      </c>
      <c r="D116" s="174"/>
      <c r="E116" s="29" t="s">
        <v>1255</v>
      </c>
    </row>
    <row r="117" spans="1:26" ht="47.25">
      <c r="A117" s="24"/>
      <c r="B117" s="29"/>
      <c r="C117" s="29" t="s">
        <v>1256</v>
      </c>
      <c r="D117" s="174"/>
      <c r="E117" s="29" t="s">
        <v>1257</v>
      </c>
    </row>
    <row r="118" spans="1:26" ht="94.5">
      <c r="A118" s="24"/>
      <c r="B118" s="29"/>
      <c r="C118" s="29" t="s">
        <v>1256</v>
      </c>
      <c r="D118" s="174"/>
      <c r="E118" s="29" t="s">
        <v>1258</v>
      </c>
    </row>
    <row r="119" spans="1:26" ht="94.5">
      <c r="A119" s="24"/>
      <c r="B119" s="29"/>
      <c r="C119" s="29" t="s">
        <v>1256</v>
      </c>
      <c r="D119" s="174"/>
      <c r="E119" s="29" t="s">
        <v>1258</v>
      </c>
    </row>
    <row r="120" spans="1:26" ht="15.75">
      <c r="A120" s="193" t="s">
        <v>163</v>
      </c>
      <c r="B120" s="194" t="str">
        <f>VLOOKUP(A120,ProcessDefinitionsTab,2,FALSE)</f>
        <v>Credential Suspension</v>
      </c>
      <c r="C120" s="195"/>
      <c r="D120" s="196"/>
      <c r="E120" s="195"/>
      <c r="F120" s="198"/>
      <c r="G120" s="198"/>
      <c r="H120" s="198"/>
      <c r="I120" s="198"/>
      <c r="J120" s="198"/>
      <c r="K120" s="198"/>
      <c r="L120" s="198"/>
      <c r="M120" s="198"/>
      <c r="N120" s="198"/>
      <c r="O120" s="198"/>
      <c r="P120" s="198"/>
      <c r="Q120" s="198"/>
      <c r="R120" s="198"/>
      <c r="S120" s="198"/>
      <c r="T120" s="198"/>
      <c r="U120" s="198"/>
      <c r="V120" s="198"/>
      <c r="W120" s="198"/>
      <c r="X120" s="198"/>
      <c r="Y120" s="198"/>
      <c r="Z120" s="198"/>
    </row>
    <row r="121" spans="1:26" ht="47.25">
      <c r="A121" s="24"/>
      <c r="B121" s="29" t="str">
        <f>VLOOKUP(A120,ProcessDefinitionsTab,3,FALSE)</f>
        <v xml:space="preserve">Credential Suspension is the process of transforming an issued Credential into a suspended Credential by flagging the issued Credential as temporarily unusable. </v>
      </c>
      <c r="C121" s="29" t="s">
        <v>36</v>
      </c>
      <c r="D121" s="174" t="s">
        <v>36</v>
      </c>
      <c r="E121" s="29" t="s">
        <v>36</v>
      </c>
    </row>
    <row r="122" spans="1:26" ht="47.25">
      <c r="A122" s="24"/>
      <c r="B122" s="29"/>
      <c r="C122" s="29" t="s">
        <v>1259</v>
      </c>
      <c r="D122" s="174"/>
      <c r="E122" s="29" t="s">
        <v>1260</v>
      </c>
      <c r="F122" s="1"/>
      <c r="G122" s="1"/>
      <c r="H122" s="1"/>
      <c r="I122" s="1"/>
      <c r="J122" s="1"/>
      <c r="K122" s="1"/>
      <c r="L122" s="1"/>
      <c r="M122" s="1"/>
      <c r="N122" s="1"/>
      <c r="O122" s="1"/>
      <c r="P122" s="1"/>
      <c r="Q122" s="1"/>
      <c r="R122" s="1"/>
      <c r="S122" s="1"/>
      <c r="T122" s="1"/>
      <c r="U122" s="1"/>
      <c r="V122" s="1"/>
      <c r="W122" s="1"/>
      <c r="X122" s="1"/>
      <c r="Y122" s="1"/>
      <c r="Z122" s="1"/>
    </row>
    <row r="123" spans="1:26" ht="31.5">
      <c r="A123" s="24"/>
      <c r="B123" s="29"/>
      <c r="C123" s="29" t="s">
        <v>1261</v>
      </c>
      <c r="D123" s="174"/>
      <c r="E123" s="29" t="s">
        <v>1262</v>
      </c>
    </row>
    <row r="124" spans="1:26" ht="47.25">
      <c r="A124" s="24"/>
      <c r="B124" s="29"/>
      <c r="C124" s="29" t="s">
        <v>1261</v>
      </c>
      <c r="D124" s="174"/>
      <c r="E124" s="29" t="s">
        <v>1263</v>
      </c>
    </row>
    <row r="125" spans="1:26" ht="31.5">
      <c r="A125" s="24"/>
      <c r="B125" s="29"/>
      <c r="C125" s="29" t="s">
        <v>1261</v>
      </c>
      <c r="D125" s="174"/>
      <c r="E125" s="29" t="s">
        <v>1264</v>
      </c>
    </row>
    <row r="126" spans="1:26" ht="31.5">
      <c r="A126" s="24"/>
      <c r="B126" s="29"/>
      <c r="C126" s="29" t="s">
        <v>1265</v>
      </c>
      <c r="D126" s="174"/>
      <c r="E126" s="29" t="s">
        <v>1266</v>
      </c>
    </row>
    <row r="127" spans="1:26" ht="47.25">
      <c r="A127" s="24"/>
      <c r="B127" s="29"/>
      <c r="C127" s="29" t="s">
        <v>1265</v>
      </c>
      <c r="D127" s="174"/>
      <c r="E127" s="29" t="s">
        <v>1267</v>
      </c>
    </row>
    <row r="128" spans="1:26" ht="47.25">
      <c r="A128" s="24"/>
      <c r="B128" s="29"/>
      <c r="C128" s="29" t="s">
        <v>1268</v>
      </c>
      <c r="D128" s="174"/>
      <c r="E128" s="29" t="s">
        <v>1269</v>
      </c>
    </row>
    <row r="129" spans="1:26" ht="63">
      <c r="A129" s="24"/>
      <c r="B129" s="29"/>
      <c r="C129" s="29" t="s">
        <v>1270</v>
      </c>
      <c r="D129" s="174"/>
      <c r="E129" s="29" t="s">
        <v>1271</v>
      </c>
    </row>
    <row r="130" spans="1:26" ht="78.75">
      <c r="A130" s="24"/>
      <c r="B130" s="29"/>
      <c r="C130" s="29" t="s">
        <v>1270</v>
      </c>
      <c r="D130" s="174"/>
      <c r="E130" s="29" t="s">
        <v>1272</v>
      </c>
    </row>
    <row r="131" spans="1:26" ht="15.75">
      <c r="A131" s="193" t="s">
        <v>168</v>
      </c>
      <c r="B131" s="194" t="str">
        <f>VLOOKUP(A131,ProcessDefinitionsTab,2,FALSE)</f>
        <v>Credential Recovery</v>
      </c>
      <c r="C131" s="195"/>
      <c r="D131" s="196"/>
      <c r="E131" s="195"/>
      <c r="F131" s="198"/>
      <c r="G131" s="198"/>
      <c r="H131" s="198"/>
      <c r="I131" s="198"/>
      <c r="J131" s="198"/>
      <c r="K131" s="198"/>
      <c r="L131" s="198"/>
      <c r="M131" s="198"/>
      <c r="N131" s="198"/>
      <c r="O131" s="198"/>
      <c r="P131" s="198"/>
      <c r="Q131" s="198"/>
      <c r="R131" s="198"/>
      <c r="S131" s="198"/>
      <c r="T131" s="198"/>
      <c r="U131" s="198"/>
      <c r="V131" s="198"/>
      <c r="W131" s="198"/>
      <c r="X131" s="198"/>
      <c r="Y131" s="198"/>
      <c r="Z131" s="198"/>
    </row>
    <row r="132" spans="1:26" ht="47.25">
      <c r="A132" s="24"/>
      <c r="B132" s="29" t="str">
        <f>VLOOKUP(A131,ProcessDefinitionsTab,3,FALSE)</f>
        <v>Credential Recovery is the process of transforming a suspended Credential back to a usable state (i.e., an issued Credential).</v>
      </c>
      <c r="C132" s="29" t="s">
        <v>36</v>
      </c>
      <c r="D132" s="174" t="s">
        <v>36</v>
      </c>
      <c r="E132" s="29" t="s">
        <v>36</v>
      </c>
    </row>
    <row r="133" spans="1:26" ht="47.25">
      <c r="A133" s="24"/>
      <c r="B133" s="29"/>
      <c r="C133" s="29" t="s">
        <v>1273</v>
      </c>
      <c r="D133" s="174"/>
      <c r="E133" s="29" t="s">
        <v>1274</v>
      </c>
      <c r="F133" s="1"/>
      <c r="G133" s="1"/>
      <c r="H133" s="1"/>
      <c r="I133" s="1"/>
      <c r="J133" s="1"/>
      <c r="K133" s="1"/>
      <c r="L133" s="1"/>
      <c r="M133" s="1"/>
      <c r="N133" s="1"/>
      <c r="O133" s="1"/>
      <c r="P133" s="1"/>
      <c r="Q133" s="1"/>
      <c r="R133" s="1"/>
      <c r="S133" s="1"/>
      <c r="T133" s="1"/>
      <c r="U133" s="1"/>
      <c r="V133" s="1"/>
      <c r="W133" s="1"/>
      <c r="X133" s="1"/>
      <c r="Y133" s="1"/>
      <c r="Z133" s="1"/>
    </row>
    <row r="134" spans="1:26" ht="47.25">
      <c r="A134" s="24"/>
      <c r="B134" s="29"/>
      <c r="C134" s="29" t="s">
        <v>1273</v>
      </c>
      <c r="D134" s="174"/>
      <c r="E134" s="29" t="s">
        <v>1275</v>
      </c>
    </row>
    <row r="135" spans="1:26" ht="31.5">
      <c r="A135" s="24"/>
      <c r="B135" s="29"/>
      <c r="C135" s="29" t="s">
        <v>1273</v>
      </c>
      <c r="D135" s="174"/>
      <c r="E135" s="29" t="s">
        <v>1276</v>
      </c>
    </row>
    <row r="136" spans="1:26" ht="49.5" customHeight="1">
      <c r="A136" s="24"/>
      <c r="B136" s="29"/>
      <c r="C136" s="29" t="s">
        <v>1273</v>
      </c>
      <c r="D136" s="174" t="s">
        <v>1097</v>
      </c>
      <c r="E136" s="29" t="s">
        <v>1277</v>
      </c>
    </row>
    <row r="137" spans="1:26" ht="31.5">
      <c r="A137" s="24"/>
      <c r="B137" s="29"/>
      <c r="C137" s="29" t="s">
        <v>1273</v>
      </c>
      <c r="D137" s="174"/>
      <c r="E137" s="29" t="s">
        <v>1278</v>
      </c>
    </row>
    <row r="138" spans="1:26" ht="31.5">
      <c r="A138" s="24"/>
      <c r="B138" s="29"/>
      <c r="C138" s="29" t="s">
        <v>1273</v>
      </c>
      <c r="D138" s="174"/>
      <c r="E138" s="29" t="s">
        <v>1279</v>
      </c>
    </row>
    <row r="139" spans="1:26" ht="63">
      <c r="A139" s="24"/>
      <c r="B139" s="29"/>
      <c r="C139" s="29" t="s">
        <v>1273</v>
      </c>
      <c r="D139" s="174"/>
      <c r="E139" s="29" t="s">
        <v>1280</v>
      </c>
    </row>
    <row r="140" spans="1:26" ht="94.5">
      <c r="A140" s="24"/>
      <c r="B140" s="29"/>
      <c r="C140" s="29" t="s">
        <v>1273</v>
      </c>
      <c r="D140" s="174"/>
      <c r="E140" s="29" t="s">
        <v>1281</v>
      </c>
    </row>
    <row r="141" spans="1:26" ht="78.75">
      <c r="A141" s="24"/>
      <c r="B141" s="29"/>
      <c r="C141" s="29" t="s">
        <v>1259</v>
      </c>
      <c r="D141" s="174"/>
      <c r="E141" s="29" t="s">
        <v>1282</v>
      </c>
    </row>
    <row r="142" spans="1:26" ht="47.25">
      <c r="A142" s="24"/>
      <c r="B142" s="29"/>
      <c r="C142" s="29" t="s">
        <v>1261</v>
      </c>
      <c r="D142" s="174"/>
      <c r="E142" s="29" t="s">
        <v>1283</v>
      </c>
    </row>
    <row r="143" spans="1:26" ht="47.25">
      <c r="A143" s="24"/>
      <c r="B143" s="29"/>
      <c r="C143" s="29" t="s">
        <v>1261</v>
      </c>
      <c r="D143" s="174"/>
      <c r="E143" s="29" t="s">
        <v>1284</v>
      </c>
    </row>
    <row r="144" spans="1:26" ht="31.5">
      <c r="A144" s="24"/>
      <c r="B144" s="29"/>
      <c r="C144" s="29" t="s">
        <v>1261</v>
      </c>
      <c r="D144" s="174"/>
      <c r="E144" s="29" t="s">
        <v>1285</v>
      </c>
    </row>
    <row r="145" spans="1:26" ht="15.75">
      <c r="A145" s="200" t="s">
        <v>181</v>
      </c>
      <c r="B145" s="194" t="str">
        <f>VLOOKUP(A145,ProcessDefinitionsTab,2,FALSE)</f>
        <v>Consent Notice Formulation</v>
      </c>
      <c r="C145" s="195"/>
      <c r="D145" s="196"/>
      <c r="E145" s="195"/>
      <c r="F145" s="198"/>
      <c r="G145" s="198"/>
      <c r="H145" s="198"/>
      <c r="I145" s="198"/>
      <c r="J145" s="198"/>
      <c r="K145" s="198"/>
      <c r="L145" s="198"/>
      <c r="M145" s="198"/>
      <c r="N145" s="198"/>
      <c r="O145" s="198"/>
      <c r="P145" s="198"/>
      <c r="Q145" s="198"/>
      <c r="R145" s="198"/>
      <c r="S145" s="198"/>
      <c r="T145" s="198"/>
      <c r="U145" s="198"/>
      <c r="V145" s="198"/>
      <c r="W145" s="198"/>
      <c r="X145" s="198"/>
      <c r="Y145" s="198"/>
      <c r="Z145" s="198"/>
    </row>
    <row r="146" spans="1:26" ht="220.5">
      <c r="A146" s="24"/>
      <c r="B146" s="29" t="str">
        <f>VLOOKUP(A145,ProcessDefinitionsTab,3,FALSE)</f>
        <v>Consent Notice Formulation is the process of producing a consent notice statement that describes what personal information is being, or may be, collected; with which parties the personal information is being shared and what type of personal information is being shared (as known at the time of presentation); for what purposes the personal information is being collected, used, or disclosed; the risk of harm and other consequences as a result of the collection, use, or disclosure; how the personal information will be handled and protected; the time period for which the consent notice statement is applicable; and under whose jurisdiction or authority the consent notice statement is issued. This process should be carried out in accordance with any requirements of jurisdictional legislation and regulation.</v>
      </c>
      <c r="C146" s="29" t="s">
        <v>36</v>
      </c>
      <c r="D146" s="174" t="s">
        <v>36</v>
      </c>
      <c r="E146" s="29" t="s">
        <v>36</v>
      </c>
    </row>
    <row r="147" spans="1:26" ht="78.75">
      <c r="A147" s="24"/>
      <c r="B147" s="29"/>
      <c r="C147" s="29" t="s">
        <v>1286</v>
      </c>
      <c r="D147" s="174" t="s">
        <v>1015</v>
      </c>
      <c r="E147" s="29" t="s">
        <v>1287</v>
      </c>
      <c r="F147" s="1"/>
      <c r="G147" s="1"/>
      <c r="H147" s="1"/>
      <c r="I147" s="1"/>
      <c r="J147" s="1"/>
      <c r="K147" s="1"/>
      <c r="L147" s="1"/>
      <c r="M147" s="1"/>
      <c r="N147" s="1"/>
      <c r="O147" s="1"/>
      <c r="P147" s="1"/>
      <c r="Q147" s="1"/>
      <c r="R147" s="1"/>
      <c r="S147" s="1"/>
      <c r="T147" s="1"/>
      <c r="U147" s="1"/>
      <c r="V147" s="1"/>
      <c r="W147" s="1"/>
      <c r="X147" s="1"/>
      <c r="Y147" s="1"/>
      <c r="Z147" s="1"/>
    </row>
    <row r="148" spans="1:26" ht="126">
      <c r="A148" s="24"/>
      <c r="B148" s="29"/>
      <c r="C148" s="29" t="s">
        <v>1288</v>
      </c>
      <c r="D148" s="174" t="s">
        <v>1015</v>
      </c>
      <c r="E148" s="29" t="s">
        <v>1289</v>
      </c>
    </row>
    <row r="149" spans="1:26" ht="63">
      <c r="A149" s="24"/>
      <c r="B149" s="29"/>
      <c r="C149" s="29" t="s">
        <v>1290</v>
      </c>
      <c r="D149" s="174"/>
      <c r="E149" s="29" t="s">
        <v>1291</v>
      </c>
    </row>
    <row r="150" spans="1:26" ht="110.25">
      <c r="A150" s="24"/>
      <c r="B150" s="29"/>
      <c r="C150" s="29" t="s">
        <v>1292</v>
      </c>
      <c r="D150" s="174"/>
      <c r="E150" s="29" t="s">
        <v>1293</v>
      </c>
    </row>
    <row r="151" spans="1:26" ht="15.75">
      <c r="A151" s="193" t="s">
        <v>191</v>
      </c>
      <c r="B151" s="194" t="str">
        <f>VLOOKUP(A151,ProcessDefinitionsTab,2,FALSE)</f>
        <v>Consent Request</v>
      </c>
      <c r="C151" s="195"/>
      <c r="D151" s="196"/>
      <c r="E151" s="195"/>
      <c r="F151" s="198"/>
      <c r="G151" s="198"/>
      <c r="H151" s="198"/>
      <c r="I151" s="198"/>
      <c r="J151" s="198"/>
      <c r="K151" s="198"/>
      <c r="L151" s="198"/>
      <c r="M151" s="198"/>
      <c r="N151" s="198"/>
      <c r="O151" s="198"/>
      <c r="P151" s="198"/>
      <c r="Q151" s="198"/>
      <c r="R151" s="198"/>
      <c r="S151" s="198"/>
      <c r="T151" s="198"/>
      <c r="U151" s="198"/>
      <c r="V151" s="198"/>
      <c r="W151" s="198"/>
      <c r="X151" s="198"/>
      <c r="Y151" s="198"/>
      <c r="Z151" s="198"/>
    </row>
    <row r="152" spans="1:26" ht="78.75">
      <c r="A152" s="24"/>
      <c r="B152" s="29" t="str">
        <f>VLOOKUP(A151,ProcessDefinitionsTab,3,FALSE)</f>
        <v>Consent Request is the process of asking a person to agree to provide consent (“Yes”) or decline to provide consent (“No”) based on the contents of a presented consent notice statement, resulting in either a “yes” or “no” consent decision.</v>
      </c>
      <c r="C152" s="29" t="s">
        <v>36</v>
      </c>
      <c r="D152" s="174" t="s">
        <v>36</v>
      </c>
      <c r="E152" s="29" t="s">
        <v>36</v>
      </c>
    </row>
    <row r="153" spans="1:26" ht="31.5">
      <c r="A153" s="24"/>
      <c r="B153" s="29"/>
      <c r="C153" s="29" t="s">
        <v>1294</v>
      </c>
      <c r="D153" s="174"/>
      <c r="E153" s="29" t="s">
        <v>1295</v>
      </c>
      <c r="F153" s="1"/>
      <c r="G153" s="1"/>
      <c r="H153" s="1"/>
      <c r="I153" s="1"/>
      <c r="J153" s="1"/>
      <c r="K153" s="1"/>
      <c r="L153" s="1"/>
      <c r="M153" s="1"/>
      <c r="N153" s="1"/>
      <c r="O153" s="1"/>
      <c r="P153" s="1"/>
      <c r="Q153" s="1"/>
      <c r="R153" s="1"/>
      <c r="S153" s="1"/>
      <c r="T153" s="1"/>
      <c r="U153" s="1"/>
      <c r="V153" s="1"/>
      <c r="W153" s="1"/>
      <c r="X153" s="1"/>
      <c r="Y153" s="1"/>
      <c r="Z153" s="1"/>
    </row>
    <row r="154" spans="1:26" ht="15.75">
      <c r="A154" s="193" t="s">
        <v>36</v>
      </c>
      <c r="B154" s="212" t="s">
        <v>1296</v>
      </c>
      <c r="C154" s="195"/>
      <c r="D154" s="196"/>
      <c r="E154" s="195"/>
      <c r="F154" s="198"/>
      <c r="G154" s="198"/>
      <c r="H154" s="198"/>
      <c r="I154" s="198"/>
      <c r="J154" s="198"/>
      <c r="K154" s="198"/>
      <c r="L154" s="198"/>
      <c r="M154" s="198"/>
      <c r="N154" s="198"/>
      <c r="O154" s="198"/>
      <c r="P154" s="198"/>
      <c r="Q154" s="198"/>
      <c r="R154" s="198"/>
      <c r="S154" s="198"/>
      <c r="T154" s="198"/>
      <c r="U154" s="198"/>
      <c r="V154" s="198"/>
      <c r="W154" s="198"/>
      <c r="X154" s="198"/>
      <c r="Y154" s="198"/>
      <c r="Z154" s="198"/>
    </row>
    <row r="155" spans="1:26" ht="15.75">
      <c r="A155" s="24"/>
      <c r="B155" s="10" t="s">
        <v>1297</v>
      </c>
      <c r="C155" s="29" t="s">
        <v>36</v>
      </c>
      <c r="D155" s="174" t="s">
        <v>36</v>
      </c>
      <c r="E155" s="29" t="s">
        <v>36</v>
      </c>
    </row>
    <row r="156" spans="1:26" ht="15.75">
      <c r="A156" s="24"/>
      <c r="B156" s="29"/>
      <c r="C156" s="29" t="s">
        <v>1298</v>
      </c>
      <c r="D156" s="174" t="s">
        <v>1103</v>
      </c>
      <c r="E156" s="29" t="s">
        <v>1299</v>
      </c>
      <c r="F156" s="1"/>
      <c r="G156" s="1"/>
      <c r="H156" s="1"/>
      <c r="I156" s="1"/>
      <c r="J156" s="1"/>
      <c r="K156" s="1"/>
      <c r="L156" s="1"/>
      <c r="M156" s="1"/>
      <c r="N156" s="1"/>
      <c r="O156" s="1"/>
      <c r="P156" s="1"/>
      <c r="Q156" s="1"/>
      <c r="R156" s="1"/>
      <c r="S156" s="1"/>
      <c r="T156" s="1"/>
      <c r="U156" s="1"/>
      <c r="V156" s="1"/>
      <c r="W156" s="1"/>
      <c r="X156" s="1"/>
      <c r="Y156" s="1"/>
      <c r="Z156" s="1"/>
    </row>
    <row r="157" spans="1:26" ht="207.75" customHeight="1">
      <c r="A157" s="24"/>
      <c r="B157" s="29"/>
      <c r="C157" s="29" t="s">
        <v>1300</v>
      </c>
      <c r="D157" s="174" t="s">
        <v>1015</v>
      </c>
      <c r="E157" s="29" t="s">
        <v>1301</v>
      </c>
    </row>
    <row r="158" spans="1:26" ht="31.5">
      <c r="A158" s="24"/>
      <c r="B158" s="29"/>
      <c r="C158" s="29" t="s">
        <v>1302</v>
      </c>
      <c r="D158" s="174" t="s">
        <v>1015</v>
      </c>
      <c r="E158" s="29" t="s">
        <v>1303</v>
      </c>
    </row>
    <row r="159" spans="1:26" ht="31.5">
      <c r="A159" s="24"/>
      <c r="B159" s="29"/>
      <c r="C159" s="29" t="s">
        <v>1304</v>
      </c>
      <c r="D159" s="174" t="s">
        <v>1015</v>
      </c>
      <c r="E159" s="29" t="s">
        <v>1305</v>
      </c>
    </row>
    <row r="160" spans="1:26" ht="63">
      <c r="A160" s="24"/>
      <c r="B160" s="29"/>
      <c r="C160" s="29" t="s">
        <v>1306</v>
      </c>
      <c r="D160" s="174"/>
      <c r="E160" s="29" t="s">
        <v>1307</v>
      </c>
    </row>
    <row r="161" spans="1:26" ht="157.5">
      <c r="A161" s="24"/>
      <c r="B161" s="29"/>
      <c r="C161" s="29" t="s">
        <v>1308</v>
      </c>
      <c r="D161" s="174"/>
      <c r="E161" s="29" t="s">
        <v>1309</v>
      </c>
    </row>
    <row r="162" spans="1:26" ht="31.5">
      <c r="A162" s="24"/>
      <c r="B162" s="29"/>
      <c r="C162" s="29" t="s">
        <v>1310</v>
      </c>
      <c r="D162" s="174" t="s">
        <v>1015</v>
      </c>
      <c r="E162" s="29" t="s">
        <v>1311</v>
      </c>
    </row>
    <row r="163" spans="1:26" ht="15.75">
      <c r="A163" s="193"/>
      <c r="B163" s="194" t="s">
        <v>1312</v>
      </c>
      <c r="C163" s="195"/>
      <c r="D163" s="196"/>
      <c r="E163" s="195"/>
      <c r="F163" s="198"/>
      <c r="G163" s="198"/>
      <c r="H163" s="198"/>
      <c r="I163" s="198"/>
      <c r="J163" s="198"/>
      <c r="K163" s="198"/>
      <c r="L163" s="198"/>
      <c r="M163" s="198"/>
      <c r="N163" s="198"/>
      <c r="O163" s="198"/>
      <c r="P163" s="198"/>
      <c r="Q163" s="198"/>
      <c r="R163" s="198"/>
      <c r="S163" s="198"/>
      <c r="T163" s="198"/>
      <c r="U163" s="198"/>
      <c r="V163" s="198"/>
      <c r="W163" s="198"/>
      <c r="X163" s="198"/>
      <c r="Y163" s="198"/>
      <c r="Z163" s="198"/>
    </row>
    <row r="164" spans="1:26" ht="15.75">
      <c r="A164" s="24"/>
      <c r="B164" s="29" t="s">
        <v>1313</v>
      </c>
      <c r="C164" s="29"/>
      <c r="D164" s="174"/>
      <c r="E164" s="29"/>
      <c r="F164" s="1"/>
      <c r="G164" s="1"/>
      <c r="H164" s="1"/>
      <c r="I164" s="1"/>
      <c r="J164" s="1"/>
      <c r="K164" s="1"/>
      <c r="L164" s="1"/>
      <c r="M164" s="1"/>
      <c r="N164" s="1"/>
      <c r="O164" s="1"/>
      <c r="P164" s="1"/>
      <c r="Q164" s="1"/>
      <c r="R164" s="1"/>
      <c r="S164" s="1"/>
      <c r="T164" s="1"/>
      <c r="U164" s="1"/>
      <c r="V164" s="1"/>
      <c r="W164" s="1"/>
      <c r="X164" s="1"/>
      <c r="Y164" s="1"/>
      <c r="Z164" s="1"/>
    </row>
    <row r="165" spans="1:26" ht="204.75">
      <c r="A165" s="24"/>
      <c r="B165" s="29" t="s">
        <v>36</v>
      </c>
      <c r="C165" s="29"/>
      <c r="D165" s="174"/>
      <c r="E165" s="29" t="s">
        <v>1314</v>
      </c>
    </row>
    <row r="166" spans="1:26" ht="31.5">
      <c r="A166" s="24"/>
      <c r="B166" s="29"/>
      <c r="C166" s="29"/>
      <c r="D166" s="174"/>
      <c r="E166" s="29" t="s">
        <v>1315</v>
      </c>
    </row>
    <row r="167" spans="1:26" ht="15.75">
      <c r="A167" s="193"/>
      <c r="B167" s="194" t="s">
        <v>1316</v>
      </c>
      <c r="C167" s="195"/>
      <c r="D167" s="196"/>
      <c r="E167" s="195"/>
      <c r="F167" s="198"/>
      <c r="G167" s="198"/>
      <c r="H167" s="198"/>
      <c r="I167" s="198"/>
      <c r="J167" s="198"/>
      <c r="K167" s="198"/>
      <c r="L167" s="198"/>
      <c r="M167" s="198"/>
      <c r="N167" s="198"/>
      <c r="O167" s="198"/>
      <c r="P167" s="198"/>
      <c r="Q167" s="198"/>
      <c r="R167" s="198"/>
      <c r="S167" s="198"/>
      <c r="T167" s="198"/>
      <c r="U167" s="198"/>
      <c r="V167" s="198"/>
      <c r="W167" s="198"/>
      <c r="X167" s="198"/>
      <c r="Y167" s="198"/>
      <c r="Z167" s="198"/>
    </row>
    <row r="168" spans="1:26" ht="15.75">
      <c r="A168" s="24"/>
      <c r="B168" s="29" t="s">
        <v>1317</v>
      </c>
      <c r="C168" s="29"/>
      <c r="D168" s="174"/>
      <c r="E168" s="29"/>
      <c r="F168" s="1"/>
      <c r="G168" s="1"/>
      <c r="H168" s="1"/>
      <c r="I168" s="1"/>
      <c r="J168" s="1"/>
      <c r="K168" s="1"/>
      <c r="L168" s="1"/>
      <c r="M168" s="1"/>
      <c r="N168" s="1"/>
      <c r="O168" s="1"/>
      <c r="P168" s="1"/>
      <c r="Q168" s="1"/>
      <c r="R168" s="1"/>
      <c r="S168" s="1"/>
      <c r="T168" s="1"/>
      <c r="U168" s="1"/>
      <c r="V168" s="1"/>
      <c r="W168" s="1"/>
      <c r="X168" s="1"/>
      <c r="Y168" s="1"/>
      <c r="Z168" s="1"/>
    </row>
    <row r="169" spans="1:26" ht="31.5">
      <c r="A169" s="24"/>
      <c r="B169" s="25" t="s">
        <v>36</v>
      </c>
      <c r="C169" s="29" t="s">
        <v>1318</v>
      </c>
      <c r="D169" s="174"/>
      <c r="E169" s="29" t="s">
        <v>1319</v>
      </c>
    </row>
    <row r="170" spans="1:26" ht="15.75">
      <c r="A170" s="24"/>
      <c r="B170" s="29"/>
      <c r="C170" s="29" t="s">
        <v>1318</v>
      </c>
      <c r="D170" s="174"/>
      <c r="E170" s="29"/>
    </row>
    <row r="171" spans="1:26" ht="63">
      <c r="A171" s="24"/>
      <c r="B171" s="29"/>
      <c r="C171" s="29" t="s">
        <v>1318</v>
      </c>
      <c r="D171" s="174"/>
      <c r="E171" s="29" t="s">
        <v>1320</v>
      </c>
    </row>
    <row r="172" spans="1:26" ht="173.25">
      <c r="A172" s="24"/>
      <c r="B172" s="29"/>
      <c r="C172" s="29" t="s">
        <v>1318</v>
      </c>
      <c r="D172" s="174"/>
      <c r="E172" s="29" t="s">
        <v>1321</v>
      </c>
    </row>
    <row r="173" spans="1:26" ht="78.75">
      <c r="A173" s="24"/>
      <c r="B173" s="29" t="s">
        <v>36</v>
      </c>
      <c r="C173" s="29" t="s">
        <v>1322</v>
      </c>
      <c r="D173" s="174" t="s">
        <v>1087</v>
      </c>
      <c r="E173" s="29" t="s">
        <v>1323</v>
      </c>
    </row>
    <row r="174" spans="1:26" ht="78.75">
      <c r="A174" s="24"/>
      <c r="B174" s="29"/>
      <c r="C174" s="29" t="s">
        <v>1324</v>
      </c>
      <c r="D174" s="174" t="s">
        <v>1097</v>
      </c>
      <c r="E174" s="29" t="s">
        <v>1325</v>
      </c>
    </row>
    <row r="175" spans="1:26" ht="15.75" customHeight="1">
      <c r="A175" s="175"/>
      <c r="B175" s="43"/>
      <c r="C175" s="43"/>
      <c r="D175" s="220"/>
      <c r="E175" s="43"/>
    </row>
    <row r="176" spans="1:26" ht="15.75" customHeight="1">
      <c r="A176" s="175"/>
      <c r="B176" s="43"/>
      <c r="C176" s="43"/>
      <c r="D176" s="220"/>
      <c r="E176" s="43"/>
    </row>
    <row r="177" spans="1:5" ht="15.75" customHeight="1">
      <c r="A177" s="175"/>
      <c r="B177" s="43"/>
      <c r="C177" s="43"/>
      <c r="D177" s="220"/>
      <c r="E177" s="43"/>
    </row>
    <row r="178" spans="1:5" ht="15.75" customHeight="1">
      <c r="A178" s="175"/>
      <c r="B178" s="43"/>
      <c r="C178" s="43"/>
      <c r="D178" s="220"/>
      <c r="E178" s="43"/>
    </row>
    <row r="179" spans="1:5" ht="15.75" customHeight="1">
      <c r="A179" s="175"/>
      <c r="B179" s="43"/>
      <c r="C179" s="43"/>
      <c r="D179" s="220"/>
      <c r="E179" s="43"/>
    </row>
    <row r="180" spans="1:5" ht="15.75" customHeight="1">
      <c r="A180" s="175"/>
      <c r="B180" s="43"/>
      <c r="C180" s="43"/>
      <c r="D180" s="220"/>
      <c r="E180" s="43"/>
    </row>
    <row r="181" spans="1:5" ht="15.75" customHeight="1">
      <c r="A181" s="175"/>
      <c r="B181" s="43"/>
      <c r="C181" s="43"/>
      <c r="D181" s="220"/>
      <c r="E181" s="43"/>
    </row>
    <row r="182" spans="1:5" ht="15.75" customHeight="1">
      <c r="A182" s="175"/>
      <c r="B182" s="43"/>
      <c r="C182" s="43"/>
      <c r="D182" s="220"/>
      <c r="E182" s="43"/>
    </row>
    <row r="183" spans="1:5" ht="15.75" customHeight="1">
      <c r="A183" s="175"/>
      <c r="B183" s="43"/>
      <c r="C183" s="43"/>
      <c r="D183" s="220"/>
      <c r="E183" s="43"/>
    </row>
    <row r="184" spans="1:5" ht="15.75" customHeight="1">
      <c r="A184" s="175"/>
      <c r="B184" s="43"/>
      <c r="C184" s="43"/>
      <c r="D184" s="220"/>
      <c r="E184" s="43"/>
    </row>
    <row r="185" spans="1:5" ht="15.75" customHeight="1">
      <c r="A185" s="175"/>
      <c r="B185" s="43"/>
      <c r="C185" s="43"/>
      <c r="D185" s="220"/>
      <c r="E185" s="43"/>
    </row>
    <row r="186" spans="1:5" ht="15.75" customHeight="1">
      <c r="A186" s="175"/>
      <c r="B186" s="43"/>
      <c r="C186" s="43"/>
      <c r="D186" s="220"/>
      <c r="E186" s="43"/>
    </row>
    <row r="187" spans="1:5" ht="15.75" customHeight="1">
      <c r="A187" s="175"/>
      <c r="B187" s="43"/>
      <c r="C187" s="43"/>
      <c r="D187" s="220"/>
      <c r="E187" s="43"/>
    </row>
    <row r="188" spans="1:5" ht="15.75" customHeight="1">
      <c r="A188" s="175"/>
      <c r="B188" s="43"/>
      <c r="C188" s="43"/>
      <c r="D188" s="220"/>
      <c r="E188" s="43"/>
    </row>
    <row r="189" spans="1:5" ht="15.75" customHeight="1">
      <c r="A189" s="175"/>
      <c r="B189" s="43"/>
      <c r="C189" s="43"/>
      <c r="D189" s="220"/>
      <c r="E189" s="43"/>
    </row>
    <row r="190" spans="1:5" ht="15.75" customHeight="1">
      <c r="A190" s="175"/>
      <c r="B190" s="43"/>
      <c r="C190" s="43"/>
      <c r="D190" s="220"/>
      <c r="E190" s="43"/>
    </row>
    <row r="191" spans="1:5" ht="15.75" customHeight="1">
      <c r="A191" s="175"/>
      <c r="B191" s="43"/>
      <c r="C191" s="43"/>
      <c r="D191" s="220"/>
      <c r="E191" s="43"/>
    </row>
    <row r="192" spans="1:5" ht="15.75" customHeight="1">
      <c r="A192" s="175"/>
      <c r="B192" s="43"/>
      <c r="C192" s="43"/>
      <c r="D192" s="220"/>
      <c r="E192" s="43"/>
    </row>
    <row r="193" spans="1:5" ht="15.75" customHeight="1">
      <c r="A193" s="175"/>
      <c r="B193" s="43"/>
      <c r="C193" s="43"/>
      <c r="D193" s="220"/>
      <c r="E193" s="43"/>
    </row>
    <row r="194" spans="1:5" ht="15.75" customHeight="1">
      <c r="A194" s="175"/>
      <c r="B194" s="43"/>
      <c r="C194" s="43"/>
      <c r="D194" s="220"/>
      <c r="E194" s="43"/>
    </row>
    <row r="195" spans="1:5" ht="15.75" customHeight="1">
      <c r="A195" s="175"/>
      <c r="B195" s="43"/>
      <c r="C195" s="43"/>
      <c r="D195" s="220"/>
      <c r="E195" s="43"/>
    </row>
    <row r="196" spans="1:5" ht="15.75" customHeight="1">
      <c r="A196" s="175"/>
      <c r="B196" s="43"/>
      <c r="C196" s="43"/>
      <c r="D196" s="220"/>
      <c r="E196" s="43"/>
    </row>
    <row r="197" spans="1:5" ht="15.75" customHeight="1">
      <c r="A197" s="175"/>
      <c r="B197" s="43"/>
      <c r="C197" s="43"/>
      <c r="D197" s="220"/>
      <c r="E197" s="43"/>
    </row>
    <row r="198" spans="1:5" ht="15.75" customHeight="1">
      <c r="A198" s="175"/>
      <c r="B198" s="43"/>
      <c r="C198" s="43"/>
      <c r="D198" s="220"/>
      <c r="E198" s="43"/>
    </row>
    <row r="199" spans="1:5" ht="15.75" customHeight="1">
      <c r="A199" s="175"/>
      <c r="B199" s="43"/>
      <c r="C199" s="43"/>
      <c r="D199" s="220"/>
      <c r="E199" s="43"/>
    </row>
    <row r="200" spans="1:5" ht="15.75" customHeight="1">
      <c r="A200" s="175"/>
      <c r="B200" s="43"/>
      <c r="C200" s="43"/>
      <c r="D200" s="220"/>
      <c r="E200" s="43"/>
    </row>
    <row r="201" spans="1:5" ht="15.75" customHeight="1">
      <c r="A201" s="175"/>
      <c r="B201" s="43"/>
      <c r="C201" s="43"/>
      <c r="D201" s="220"/>
      <c r="E201" s="43"/>
    </row>
    <row r="202" spans="1:5" ht="15.75" customHeight="1">
      <c r="A202" s="175"/>
      <c r="B202" s="43"/>
      <c r="C202" s="43"/>
      <c r="D202" s="220"/>
      <c r="E202" s="43"/>
    </row>
    <row r="203" spans="1:5" ht="15.75" customHeight="1">
      <c r="A203" s="175"/>
      <c r="B203" s="43"/>
      <c r="C203" s="43"/>
      <c r="D203" s="220"/>
      <c r="E203" s="43"/>
    </row>
    <row r="204" spans="1:5" ht="15.75" customHeight="1">
      <c r="A204" s="175"/>
      <c r="B204" s="43"/>
      <c r="C204" s="43"/>
      <c r="D204" s="220"/>
      <c r="E204" s="43"/>
    </row>
    <row r="205" spans="1:5" ht="15.75" customHeight="1">
      <c r="A205" s="175"/>
      <c r="B205" s="43"/>
      <c r="C205" s="43"/>
      <c r="D205" s="220"/>
      <c r="E205" s="43"/>
    </row>
    <row r="206" spans="1:5" ht="15.75" customHeight="1">
      <c r="A206" s="175"/>
      <c r="B206" s="43"/>
      <c r="C206" s="43"/>
      <c r="D206" s="220"/>
      <c r="E206" s="43"/>
    </row>
    <row r="207" spans="1:5" ht="15.75" customHeight="1">
      <c r="A207" s="175"/>
      <c r="B207" s="43"/>
      <c r="C207" s="43"/>
      <c r="D207" s="220"/>
      <c r="E207" s="43"/>
    </row>
    <row r="208" spans="1:5" ht="15.75" customHeight="1">
      <c r="A208" s="175"/>
      <c r="B208" s="43"/>
      <c r="C208" s="43"/>
      <c r="D208" s="220"/>
      <c r="E208" s="43"/>
    </row>
    <row r="209" spans="1:5" ht="15.75" customHeight="1">
      <c r="A209" s="175"/>
      <c r="B209" s="43"/>
      <c r="C209" s="43"/>
      <c r="D209" s="220"/>
      <c r="E209" s="43"/>
    </row>
    <row r="210" spans="1:5" ht="15.75" customHeight="1">
      <c r="A210" s="175"/>
      <c r="B210" s="43"/>
      <c r="C210" s="43"/>
      <c r="D210" s="220"/>
      <c r="E210" s="43"/>
    </row>
    <row r="211" spans="1:5" ht="15.75" customHeight="1">
      <c r="A211" s="175"/>
      <c r="B211" s="43"/>
      <c r="C211" s="43"/>
      <c r="D211" s="220"/>
      <c r="E211" s="43"/>
    </row>
    <row r="212" spans="1:5" ht="15.75" customHeight="1">
      <c r="A212" s="175"/>
      <c r="B212" s="43"/>
      <c r="C212" s="43"/>
      <c r="D212" s="220"/>
      <c r="E212" s="43"/>
    </row>
    <row r="213" spans="1:5" ht="15.75" customHeight="1">
      <c r="A213" s="175"/>
      <c r="B213" s="43"/>
      <c r="C213" s="43"/>
      <c r="D213" s="220"/>
      <c r="E213" s="43"/>
    </row>
    <row r="214" spans="1:5" ht="15.75" customHeight="1">
      <c r="A214" s="175"/>
      <c r="B214" s="43"/>
      <c r="C214" s="43"/>
      <c r="D214" s="220"/>
      <c r="E214" s="43"/>
    </row>
    <row r="215" spans="1:5" ht="15.75" customHeight="1">
      <c r="A215" s="175"/>
      <c r="B215" s="43"/>
      <c r="C215" s="43"/>
      <c r="D215" s="220"/>
      <c r="E215" s="43"/>
    </row>
    <row r="216" spans="1:5" ht="15.75" customHeight="1">
      <c r="A216" s="175"/>
      <c r="B216" s="43"/>
      <c r="C216" s="43"/>
      <c r="D216" s="220"/>
      <c r="E216" s="43"/>
    </row>
    <row r="217" spans="1:5" ht="15.75" customHeight="1">
      <c r="A217" s="175"/>
      <c r="B217" s="43"/>
      <c r="C217" s="43"/>
      <c r="D217" s="220"/>
      <c r="E217" s="43"/>
    </row>
    <row r="218" spans="1:5" ht="15.75" customHeight="1">
      <c r="A218" s="175"/>
      <c r="B218" s="43"/>
      <c r="C218" s="43"/>
      <c r="D218" s="220"/>
      <c r="E218" s="43"/>
    </row>
    <row r="219" spans="1:5" ht="15.75" customHeight="1">
      <c r="A219" s="175"/>
      <c r="B219" s="43"/>
      <c r="C219" s="43"/>
      <c r="D219" s="220"/>
      <c r="E219" s="43"/>
    </row>
    <row r="220" spans="1:5" ht="15.75" customHeight="1">
      <c r="A220" s="175"/>
      <c r="B220" s="43"/>
      <c r="C220" s="43"/>
      <c r="D220" s="220"/>
      <c r="E220" s="43"/>
    </row>
    <row r="221" spans="1:5" ht="15.75" customHeight="1">
      <c r="A221" s="175"/>
      <c r="B221" s="43"/>
      <c r="C221" s="43"/>
      <c r="D221" s="220"/>
      <c r="E221" s="43"/>
    </row>
    <row r="222" spans="1:5" ht="15.75" customHeight="1">
      <c r="A222" s="175"/>
      <c r="B222" s="43"/>
      <c r="C222" s="43"/>
      <c r="D222" s="220"/>
      <c r="E222" s="43"/>
    </row>
    <row r="223" spans="1:5" ht="15.75" customHeight="1">
      <c r="A223" s="175"/>
      <c r="B223" s="43"/>
      <c r="C223" s="43"/>
      <c r="D223" s="220"/>
      <c r="E223" s="43"/>
    </row>
    <row r="224" spans="1:5" ht="15.75" customHeight="1">
      <c r="A224" s="175"/>
      <c r="B224" s="43"/>
      <c r="C224" s="43"/>
      <c r="D224" s="220"/>
      <c r="E224" s="43"/>
    </row>
    <row r="225" spans="1:5" ht="15.75" customHeight="1">
      <c r="A225" s="175"/>
      <c r="B225" s="43"/>
      <c r="C225" s="43"/>
      <c r="D225" s="220"/>
      <c r="E225" s="43"/>
    </row>
    <row r="226" spans="1:5" ht="15.75" customHeight="1">
      <c r="A226" s="175"/>
      <c r="B226" s="43"/>
      <c r="C226" s="43"/>
      <c r="D226" s="220"/>
      <c r="E226" s="43"/>
    </row>
    <row r="227" spans="1:5" ht="15.75" customHeight="1">
      <c r="A227" s="175"/>
      <c r="B227" s="43"/>
      <c r="C227" s="43"/>
      <c r="D227" s="220"/>
      <c r="E227" s="43"/>
    </row>
    <row r="228" spans="1:5" ht="15.75" customHeight="1">
      <c r="A228" s="175"/>
      <c r="B228" s="43"/>
      <c r="C228" s="43"/>
      <c r="D228" s="220"/>
      <c r="E228" s="43"/>
    </row>
    <row r="229" spans="1:5" ht="15.75" customHeight="1">
      <c r="A229" s="175"/>
      <c r="B229" s="43"/>
      <c r="C229" s="43"/>
      <c r="D229" s="220"/>
      <c r="E229" s="43"/>
    </row>
    <row r="230" spans="1:5" ht="15.75" customHeight="1">
      <c r="A230" s="175"/>
      <c r="B230" s="43"/>
      <c r="C230" s="43"/>
      <c r="D230" s="220"/>
      <c r="E230" s="43"/>
    </row>
    <row r="231" spans="1:5" ht="15.75" customHeight="1">
      <c r="A231" s="175"/>
      <c r="B231" s="43"/>
      <c r="C231" s="43"/>
      <c r="D231" s="220"/>
      <c r="E231" s="43"/>
    </row>
    <row r="232" spans="1:5" ht="15.75" customHeight="1">
      <c r="A232" s="175"/>
      <c r="B232" s="43"/>
      <c r="C232" s="43"/>
      <c r="D232" s="220"/>
      <c r="E232" s="43"/>
    </row>
    <row r="233" spans="1:5" ht="15.75" customHeight="1">
      <c r="A233" s="175"/>
      <c r="B233" s="43"/>
      <c r="C233" s="43"/>
      <c r="D233" s="220"/>
      <c r="E233" s="43"/>
    </row>
    <row r="234" spans="1:5" ht="15.75" customHeight="1">
      <c r="A234" s="175"/>
      <c r="B234" s="43"/>
      <c r="C234" s="43"/>
      <c r="D234" s="220"/>
      <c r="E234" s="43"/>
    </row>
    <row r="235" spans="1:5" ht="15.75" customHeight="1">
      <c r="A235" s="175"/>
      <c r="B235" s="43"/>
      <c r="C235" s="43"/>
      <c r="D235" s="220"/>
      <c r="E235" s="43"/>
    </row>
    <row r="236" spans="1:5" ht="15.75" customHeight="1">
      <c r="A236" s="175"/>
      <c r="B236" s="43"/>
      <c r="C236" s="43"/>
      <c r="D236" s="220"/>
      <c r="E236" s="43"/>
    </row>
    <row r="237" spans="1:5" ht="15.75" customHeight="1">
      <c r="A237" s="175"/>
      <c r="B237" s="43"/>
      <c r="C237" s="43"/>
      <c r="D237" s="220"/>
      <c r="E237" s="43"/>
    </row>
    <row r="238" spans="1:5" ht="15.75" customHeight="1">
      <c r="A238" s="175"/>
      <c r="B238" s="43"/>
      <c r="C238" s="43"/>
      <c r="D238" s="220"/>
      <c r="E238" s="43"/>
    </row>
    <row r="239" spans="1:5" ht="15.75" customHeight="1">
      <c r="A239" s="175"/>
      <c r="B239" s="43"/>
      <c r="C239" s="43"/>
      <c r="D239" s="220"/>
      <c r="E239" s="43"/>
    </row>
    <row r="240" spans="1:5" ht="15.75" customHeight="1">
      <c r="A240" s="175"/>
      <c r="B240" s="43"/>
      <c r="C240" s="43"/>
      <c r="D240" s="220"/>
      <c r="E240" s="43"/>
    </row>
    <row r="241" spans="1:5" ht="15.75" customHeight="1">
      <c r="A241" s="175"/>
      <c r="B241" s="43"/>
      <c r="C241" s="43"/>
      <c r="D241" s="220"/>
      <c r="E241" s="43"/>
    </row>
    <row r="242" spans="1:5" ht="15.75" customHeight="1">
      <c r="A242" s="175"/>
      <c r="B242" s="43"/>
      <c r="C242" s="43"/>
      <c r="D242" s="220"/>
      <c r="E242" s="43"/>
    </row>
    <row r="243" spans="1:5" ht="15.75" customHeight="1">
      <c r="A243" s="175"/>
      <c r="B243" s="43"/>
      <c r="C243" s="43"/>
      <c r="D243" s="220"/>
      <c r="E243" s="43"/>
    </row>
    <row r="244" spans="1:5" ht="15.75" customHeight="1">
      <c r="A244" s="175"/>
      <c r="B244" s="43"/>
      <c r="C244" s="43"/>
      <c r="D244" s="220"/>
      <c r="E244" s="43"/>
    </row>
    <row r="245" spans="1:5" ht="15.75" customHeight="1">
      <c r="A245" s="175"/>
      <c r="B245" s="43"/>
      <c r="C245" s="43"/>
      <c r="D245" s="220"/>
      <c r="E245" s="43"/>
    </row>
    <row r="246" spans="1:5" ht="15.75" customHeight="1">
      <c r="A246" s="175"/>
      <c r="B246" s="43"/>
      <c r="C246" s="43"/>
      <c r="D246" s="220"/>
      <c r="E246" s="43"/>
    </row>
    <row r="247" spans="1:5" ht="15.75" customHeight="1">
      <c r="A247" s="175"/>
      <c r="B247" s="43"/>
      <c r="C247" s="43"/>
      <c r="D247" s="220"/>
      <c r="E247" s="43"/>
    </row>
    <row r="248" spans="1:5" ht="15.75" customHeight="1">
      <c r="A248" s="175"/>
      <c r="B248" s="43"/>
      <c r="C248" s="43"/>
      <c r="D248" s="220"/>
      <c r="E248" s="43"/>
    </row>
    <row r="249" spans="1:5" ht="15.75" customHeight="1">
      <c r="A249" s="175"/>
      <c r="B249" s="43"/>
      <c r="C249" s="43"/>
      <c r="D249" s="220"/>
      <c r="E249" s="43"/>
    </row>
    <row r="250" spans="1:5" ht="15.75" customHeight="1">
      <c r="A250" s="175"/>
      <c r="B250" s="43"/>
      <c r="C250" s="43"/>
      <c r="D250" s="220"/>
      <c r="E250" s="43"/>
    </row>
    <row r="251" spans="1:5" ht="15.75" customHeight="1">
      <c r="A251" s="175"/>
      <c r="B251" s="43"/>
      <c r="C251" s="43"/>
      <c r="D251" s="220"/>
      <c r="E251" s="43"/>
    </row>
    <row r="252" spans="1:5" ht="15.75" customHeight="1">
      <c r="A252" s="175"/>
      <c r="B252" s="43"/>
      <c r="C252" s="43"/>
      <c r="D252" s="220"/>
      <c r="E252" s="43"/>
    </row>
    <row r="253" spans="1:5" ht="15.75" customHeight="1">
      <c r="A253" s="175"/>
      <c r="B253" s="43"/>
      <c r="C253" s="43"/>
      <c r="D253" s="220"/>
      <c r="E253" s="43"/>
    </row>
    <row r="254" spans="1:5" ht="15.75" customHeight="1">
      <c r="A254" s="175"/>
      <c r="B254" s="43"/>
      <c r="C254" s="43"/>
      <c r="D254" s="220"/>
      <c r="E254" s="43"/>
    </row>
    <row r="255" spans="1:5" ht="15.75" customHeight="1">
      <c r="A255" s="175"/>
      <c r="B255" s="43"/>
      <c r="C255" s="43"/>
      <c r="D255" s="220"/>
      <c r="E255" s="43"/>
    </row>
    <row r="256" spans="1:5" ht="15.75" customHeight="1">
      <c r="A256" s="175"/>
      <c r="B256" s="43"/>
      <c r="C256" s="43"/>
      <c r="D256" s="220"/>
      <c r="E256" s="43"/>
    </row>
    <row r="257" spans="1:5" ht="15.75" customHeight="1">
      <c r="A257" s="175"/>
      <c r="B257" s="43"/>
      <c r="C257" s="43"/>
      <c r="D257" s="220"/>
      <c r="E257" s="43"/>
    </row>
    <row r="258" spans="1:5" ht="15.75" customHeight="1">
      <c r="A258" s="175"/>
      <c r="B258" s="43"/>
      <c r="C258" s="43"/>
      <c r="D258" s="220"/>
      <c r="E258" s="43"/>
    </row>
    <row r="259" spans="1:5" ht="15.75" customHeight="1">
      <c r="A259" s="175"/>
      <c r="B259" s="43"/>
      <c r="C259" s="43"/>
      <c r="D259" s="220"/>
      <c r="E259" s="43"/>
    </row>
    <row r="260" spans="1:5" ht="15.75" customHeight="1">
      <c r="A260" s="175"/>
      <c r="B260" s="43"/>
      <c r="C260" s="43"/>
      <c r="D260" s="220"/>
      <c r="E260" s="43"/>
    </row>
    <row r="261" spans="1:5" ht="15.75" customHeight="1">
      <c r="A261" s="175"/>
      <c r="B261" s="43"/>
      <c r="C261" s="43"/>
      <c r="D261" s="220"/>
      <c r="E261" s="43"/>
    </row>
    <row r="262" spans="1:5" ht="15.75" customHeight="1">
      <c r="A262" s="175"/>
      <c r="B262" s="43"/>
      <c r="C262" s="43"/>
      <c r="D262" s="220"/>
      <c r="E262" s="43"/>
    </row>
    <row r="263" spans="1:5" ht="15.75" customHeight="1">
      <c r="A263" s="175"/>
      <c r="B263" s="43"/>
      <c r="C263" s="43"/>
      <c r="D263" s="220"/>
      <c r="E263" s="43"/>
    </row>
    <row r="264" spans="1:5" ht="15.75" customHeight="1">
      <c r="A264" s="175"/>
      <c r="B264" s="43"/>
      <c r="C264" s="43"/>
      <c r="D264" s="220"/>
      <c r="E264" s="43"/>
    </row>
    <row r="265" spans="1:5" ht="15.75" customHeight="1">
      <c r="A265" s="175"/>
      <c r="B265" s="43"/>
      <c r="C265" s="43"/>
      <c r="D265" s="220"/>
      <c r="E265" s="43"/>
    </row>
    <row r="266" spans="1:5" ht="15.75" customHeight="1">
      <c r="A266" s="175"/>
      <c r="B266" s="43"/>
      <c r="C266" s="43"/>
      <c r="D266" s="220"/>
      <c r="E266" s="43"/>
    </row>
    <row r="267" spans="1:5" ht="15.75" customHeight="1">
      <c r="A267" s="175"/>
      <c r="B267" s="43"/>
      <c r="C267" s="43"/>
      <c r="D267" s="220"/>
      <c r="E267" s="43"/>
    </row>
    <row r="268" spans="1:5" ht="15.75" customHeight="1">
      <c r="A268" s="175"/>
      <c r="B268" s="43"/>
      <c r="C268" s="43"/>
      <c r="D268" s="220"/>
      <c r="E268" s="43"/>
    </row>
    <row r="269" spans="1:5" ht="15.75" customHeight="1">
      <c r="A269" s="175"/>
      <c r="B269" s="43"/>
      <c r="C269" s="43"/>
      <c r="D269" s="220"/>
      <c r="E269" s="43"/>
    </row>
    <row r="270" spans="1:5" ht="15.75" customHeight="1">
      <c r="A270" s="175"/>
      <c r="B270" s="43"/>
      <c r="C270" s="43"/>
      <c r="D270" s="220"/>
      <c r="E270" s="43"/>
    </row>
    <row r="271" spans="1:5" ht="15.75" customHeight="1">
      <c r="A271" s="175"/>
      <c r="B271" s="43"/>
      <c r="C271" s="43"/>
      <c r="D271" s="220"/>
      <c r="E271" s="43"/>
    </row>
    <row r="272" spans="1:5" ht="15.75" customHeight="1">
      <c r="A272" s="175"/>
      <c r="B272" s="43"/>
      <c r="C272" s="43"/>
      <c r="D272" s="220"/>
      <c r="E272" s="43"/>
    </row>
    <row r="273" spans="1:5" ht="15.75" customHeight="1">
      <c r="A273" s="175"/>
      <c r="B273" s="43"/>
      <c r="C273" s="43"/>
      <c r="D273" s="220"/>
      <c r="E273" s="43"/>
    </row>
    <row r="274" spans="1:5" ht="15.75" customHeight="1">
      <c r="A274" s="175"/>
      <c r="B274" s="43"/>
      <c r="C274" s="43"/>
      <c r="D274" s="220"/>
      <c r="E274" s="43"/>
    </row>
    <row r="275" spans="1:5" ht="15.75" customHeight="1">
      <c r="A275" s="175"/>
      <c r="B275" s="43"/>
      <c r="C275" s="43"/>
      <c r="D275" s="220"/>
      <c r="E275" s="43"/>
    </row>
    <row r="276" spans="1:5" ht="15.75" customHeight="1">
      <c r="A276" s="175"/>
      <c r="B276" s="43"/>
      <c r="C276" s="43"/>
      <c r="D276" s="220"/>
      <c r="E276" s="43"/>
    </row>
    <row r="277" spans="1:5" ht="15.75" customHeight="1">
      <c r="A277" s="175"/>
      <c r="B277" s="43"/>
      <c r="C277" s="43"/>
      <c r="D277" s="220"/>
      <c r="E277" s="43"/>
    </row>
    <row r="278" spans="1:5" ht="15.75" customHeight="1">
      <c r="A278" s="175"/>
      <c r="B278" s="43"/>
      <c r="C278" s="43"/>
      <c r="D278" s="220"/>
      <c r="E278" s="43"/>
    </row>
    <row r="279" spans="1:5" ht="15.75" customHeight="1">
      <c r="A279" s="175"/>
      <c r="B279" s="43"/>
      <c r="C279" s="43"/>
      <c r="D279" s="220"/>
      <c r="E279" s="43"/>
    </row>
    <row r="280" spans="1:5" ht="15.75" customHeight="1">
      <c r="A280" s="175"/>
      <c r="B280" s="43"/>
      <c r="C280" s="43"/>
      <c r="D280" s="220"/>
      <c r="E280" s="43"/>
    </row>
    <row r="281" spans="1:5" ht="15.75" customHeight="1">
      <c r="A281" s="175"/>
      <c r="B281" s="43"/>
      <c r="C281" s="43"/>
      <c r="D281" s="220"/>
      <c r="E281" s="43"/>
    </row>
    <row r="282" spans="1:5" ht="15.75" customHeight="1">
      <c r="A282" s="175"/>
      <c r="B282" s="43"/>
      <c r="C282" s="43"/>
      <c r="D282" s="220"/>
      <c r="E282" s="43"/>
    </row>
    <row r="283" spans="1:5" ht="15.75" customHeight="1">
      <c r="A283" s="175"/>
      <c r="B283" s="43"/>
      <c r="C283" s="43"/>
      <c r="D283" s="220"/>
      <c r="E283" s="43"/>
    </row>
    <row r="284" spans="1:5" ht="15.75" customHeight="1">
      <c r="A284" s="175"/>
      <c r="B284" s="43"/>
      <c r="C284" s="43"/>
      <c r="D284" s="220"/>
      <c r="E284" s="43"/>
    </row>
    <row r="285" spans="1:5" ht="15.75" customHeight="1">
      <c r="A285" s="175"/>
      <c r="B285" s="43"/>
      <c r="C285" s="43"/>
      <c r="D285" s="220"/>
      <c r="E285" s="43"/>
    </row>
    <row r="286" spans="1:5" ht="15.75" customHeight="1">
      <c r="A286" s="175"/>
      <c r="B286" s="43"/>
      <c r="C286" s="43"/>
      <c r="D286" s="220"/>
      <c r="E286" s="43"/>
    </row>
    <row r="287" spans="1:5" ht="15.75" customHeight="1">
      <c r="A287" s="175"/>
      <c r="B287" s="43"/>
      <c r="C287" s="43"/>
      <c r="D287" s="220"/>
      <c r="E287" s="43"/>
    </row>
    <row r="288" spans="1:5" ht="15.75" customHeight="1">
      <c r="A288" s="175"/>
      <c r="B288" s="43"/>
      <c r="C288" s="43"/>
      <c r="D288" s="220"/>
      <c r="E288" s="43"/>
    </row>
    <row r="289" spans="1:5" ht="15.75" customHeight="1">
      <c r="A289" s="175"/>
      <c r="B289" s="43"/>
      <c r="C289" s="43"/>
      <c r="D289" s="220"/>
      <c r="E289" s="43"/>
    </row>
    <row r="290" spans="1:5" ht="15.75" customHeight="1">
      <c r="A290" s="175"/>
      <c r="B290" s="43"/>
      <c r="C290" s="43"/>
      <c r="D290" s="220"/>
      <c r="E290" s="43"/>
    </row>
    <row r="291" spans="1:5" ht="15.75" customHeight="1">
      <c r="A291" s="175"/>
      <c r="B291" s="43"/>
      <c r="C291" s="43"/>
      <c r="D291" s="220"/>
      <c r="E291" s="43"/>
    </row>
    <row r="292" spans="1:5" ht="15.75" customHeight="1">
      <c r="A292" s="175"/>
      <c r="B292" s="43"/>
      <c r="C292" s="43"/>
      <c r="D292" s="220"/>
      <c r="E292" s="43"/>
    </row>
    <row r="293" spans="1:5" ht="15.75" customHeight="1">
      <c r="A293" s="175"/>
      <c r="B293" s="43"/>
      <c r="C293" s="43"/>
      <c r="D293" s="220"/>
      <c r="E293" s="43"/>
    </row>
    <row r="294" spans="1:5" ht="15.75" customHeight="1">
      <c r="A294" s="175"/>
      <c r="B294" s="43"/>
      <c r="C294" s="43"/>
      <c r="D294" s="220"/>
      <c r="E294" s="43"/>
    </row>
    <row r="295" spans="1:5" ht="15.75" customHeight="1">
      <c r="A295" s="175"/>
      <c r="B295" s="43"/>
      <c r="C295" s="43"/>
      <c r="D295" s="220"/>
      <c r="E295" s="43"/>
    </row>
    <row r="296" spans="1:5" ht="15.75" customHeight="1">
      <c r="A296" s="175"/>
      <c r="B296" s="43"/>
      <c r="C296" s="43"/>
      <c r="D296" s="220"/>
      <c r="E296" s="43"/>
    </row>
    <row r="297" spans="1:5" ht="15.75" customHeight="1">
      <c r="A297" s="175"/>
      <c r="B297" s="43"/>
      <c r="C297" s="43"/>
      <c r="D297" s="220"/>
      <c r="E297" s="43"/>
    </row>
    <row r="298" spans="1:5" ht="15.75" customHeight="1">
      <c r="A298" s="175"/>
      <c r="B298" s="43"/>
      <c r="C298" s="43"/>
      <c r="D298" s="220"/>
      <c r="E298" s="43"/>
    </row>
    <row r="299" spans="1:5" ht="15.75" customHeight="1">
      <c r="A299" s="175"/>
      <c r="B299" s="43"/>
      <c r="C299" s="43"/>
      <c r="D299" s="220"/>
      <c r="E299" s="43"/>
    </row>
    <row r="300" spans="1:5" ht="15.75" customHeight="1">
      <c r="A300" s="175"/>
      <c r="B300" s="43"/>
      <c r="C300" s="43"/>
      <c r="D300" s="220"/>
      <c r="E300" s="43"/>
    </row>
    <row r="301" spans="1:5" ht="15.75" customHeight="1">
      <c r="A301" s="175"/>
      <c r="B301" s="43"/>
      <c r="C301" s="43"/>
      <c r="D301" s="220"/>
      <c r="E301" s="43"/>
    </row>
    <row r="302" spans="1:5" ht="15.75" customHeight="1">
      <c r="A302" s="175"/>
      <c r="B302" s="43"/>
      <c r="C302" s="43"/>
      <c r="D302" s="220"/>
      <c r="E302" s="43"/>
    </row>
    <row r="303" spans="1:5" ht="15.75" customHeight="1">
      <c r="A303" s="175"/>
      <c r="B303" s="43"/>
      <c r="C303" s="43"/>
      <c r="D303" s="220"/>
      <c r="E303" s="43"/>
    </row>
    <row r="304" spans="1:5" ht="15.75" customHeight="1">
      <c r="A304" s="175"/>
      <c r="B304" s="43"/>
      <c r="C304" s="43"/>
      <c r="D304" s="220"/>
      <c r="E304" s="43"/>
    </row>
    <row r="305" spans="1:5" ht="15.75" customHeight="1">
      <c r="A305" s="175"/>
      <c r="B305" s="43"/>
      <c r="C305" s="43"/>
      <c r="D305" s="220"/>
      <c r="E305" s="43"/>
    </row>
    <row r="306" spans="1:5" ht="15.75" customHeight="1">
      <c r="A306" s="175"/>
      <c r="B306" s="43"/>
      <c r="C306" s="43"/>
      <c r="D306" s="220"/>
      <c r="E306" s="43"/>
    </row>
    <row r="307" spans="1:5" ht="15.75" customHeight="1">
      <c r="A307" s="175"/>
      <c r="B307" s="43"/>
      <c r="C307" s="43"/>
      <c r="D307" s="220"/>
      <c r="E307" s="43"/>
    </row>
    <row r="308" spans="1:5" ht="15.75" customHeight="1">
      <c r="A308" s="175"/>
      <c r="B308" s="43"/>
      <c r="C308" s="43"/>
      <c r="D308" s="220"/>
      <c r="E308" s="43"/>
    </row>
    <row r="309" spans="1:5" ht="15.75" customHeight="1">
      <c r="A309" s="175"/>
      <c r="B309" s="43"/>
      <c r="C309" s="43"/>
      <c r="D309" s="220"/>
      <c r="E309" s="43"/>
    </row>
    <row r="310" spans="1:5" ht="15.75" customHeight="1">
      <c r="A310" s="175"/>
      <c r="B310" s="43"/>
      <c r="C310" s="43"/>
      <c r="D310" s="220"/>
      <c r="E310" s="43"/>
    </row>
    <row r="311" spans="1:5" ht="15.75" customHeight="1">
      <c r="A311" s="175"/>
      <c r="B311" s="43"/>
      <c r="C311" s="43"/>
      <c r="D311" s="220"/>
      <c r="E311" s="43"/>
    </row>
    <row r="312" spans="1:5" ht="15.75" customHeight="1">
      <c r="A312" s="175"/>
      <c r="B312" s="43"/>
      <c r="C312" s="43"/>
      <c r="D312" s="220"/>
      <c r="E312" s="43"/>
    </row>
    <row r="313" spans="1:5" ht="15.75" customHeight="1">
      <c r="A313" s="175"/>
      <c r="B313" s="43"/>
      <c r="C313" s="43"/>
      <c r="D313" s="220"/>
      <c r="E313" s="43"/>
    </row>
    <row r="314" spans="1:5" ht="15.75" customHeight="1">
      <c r="A314" s="175"/>
      <c r="B314" s="43"/>
      <c r="C314" s="43"/>
      <c r="D314" s="220"/>
      <c r="E314" s="43"/>
    </row>
    <row r="315" spans="1:5" ht="15.75" customHeight="1">
      <c r="A315" s="175"/>
      <c r="B315" s="43"/>
      <c r="C315" s="43"/>
      <c r="D315" s="220"/>
      <c r="E315" s="43"/>
    </row>
    <row r="316" spans="1:5" ht="15.75" customHeight="1">
      <c r="A316" s="175"/>
      <c r="B316" s="43"/>
      <c r="C316" s="43"/>
      <c r="D316" s="220"/>
      <c r="E316" s="43"/>
    </row>
    <row r="317" spans="1:5" ht="15.75" customHeight="1">
      <c r="A317" s="175"/>
      <c r="B317" s="43"/>
      <c r="C317" s="43"/>
      <c r="D317" s="220"/>
      <c r="E317" s="43"/>
    </row>
    <row r="318" spans="1:5" ht="15.75" customHeight="1">
      <c r="A318" s="175"/>
      <c r="B318" s="43"/>
      <c r="C318" s="43"/>
      <c r="D318" s="220"/>
      <c r="E318" s="43"/>
    </row>
    <row r="319" spans="1:5" ht="15.75" customHeight="1">
      <c r="A319" s="175"/>
      <c r="B319" s="43"/>
      <c r="C319" s="43"/>
      <c r="D319" s="220"/>
      <c r="E319" s="43"/>
    </row>
    <row r="320" spans="1:5" ht="15.75" customHeight="1">
      <c r="A320" s="175"/>
      <c r="B320" s="43"/>
      <c r="C320" s="43"/>
      <c r="D320" s="220"/>
      <c r="E320" s="43"/>
    </row>
    <row r="321" spans="1:5" ht="15.75" customHeight="1">
      <c r="A321" s="175"/>
      <c r="B321" s="43"/>
      <c r="C321" s="43"/>
      <c r="D321" s="220"/>
      <c r="E321" s="43"/>
    </row>
    <row r="322" spans="1:5" ht="15.75" customHeight="1">
      <c r="A322" s="175"/>
      <c r="B322" s="43"/>
      <c r="C322" s="43"/>
      <c r="D322" s="220"/>
      <c r="E322" s="43"/>
    </row>
    <row r="323" spans="1:5" ht="15.75" customHeight="1">
      <c r="A323" s="175"/>
      <c r="B323" s="43"/>
      <c r="C323" s="43"/>
      <c r="D323" s="220"/>
      <c r="E323" s="43"/>
    </row>
    <row r="324" spans="1:5" ht="15.75" customHeight="1">
      <c r="A324" s="175"/>
      <c r="B324" s="43"/>
      <c r="C324" s="43"/>
      <c r="D324" s="220"/>
      <c r="E324" s="43"/>
    </row>
    <row r="325" spans="1:5" ht="15.75" customHeight="1">
      <c r="A325" s="175"/>
      <c r="B325" s="43"/>
      <c r="C325" s="43"/>
      <c r="D325" s="220"/>
      <c r="E325" s="43"/>
    </row>
    <row r="326" spans="1:5" ht="15.75" customHeight="1">
      <c r="A326" s="175"/>
      <c r="B326" s="43"/>
      <c r="C326" s="43"/>
      <c r="D326" s="220"/>
      <c r="E326" s="43"/>
    </row>
    <row r="327" spans="1:5" ht="15.75" customHeight="1">
      <c r="A327" s="175"/>
      <c r="B327" s="43"/>
      <c r="C327" s="43"/>
      <c r="D327" s="220"/>
      <c r="E327" s="43"/>
    </row>
    <row r="328" spans="1:5" ht="15.75" customHeight="1">
      <c r="A328" s="175"/>
      <c r="B328" s="43"/>
      <c r="C328" s="43"/>
      <c r="D328" s="220"/>
      <c r="E328" s="43"/>
    </row>
    <row r="329" spans="1:5" ht="15.75" customHeight="1">
      <c r="A329" s="175"/>
      <c r="B329" s="43"/>
      <c r="C329" s="43"/>
      <c r="D329" s="220"/>
      <c r="E329" s="43"/>
    </row>
    <row r="330" spans="1:5" ht="15.75" customHeight="1">
      <c r="A330" s="175"/>
      <c r="B330" s="43"/>
      <c r="C330" s="43"/>
      <c r="D330" s="220"/>
      <c r="E330" s="43"/>
    </row>
    <row r="331" spans="1:5" ht="15.75" customHeight="1">
      <c r="A331" s="175"/>
      <c r="B331" s="43"/>
      <c r="C331" s="43"/>
      <c r="D331" s="220"/>
      <c r="E331" s="43"/>
    </row>
    <row r="332" spans="1:5" ht="15.75" customHeight="1">
      <c r="A332" s="175"/>
      <c r="B332" s="43"/>
      <c r="C332" s="43"/>
      <c r="D332" s="220"/>
      <c r="E332" s="43"/>
    </row>
    <row r="333" spans="1:5" ht="15.75" customHeight="1">
      <c r="A333" s="175"/>
      <c r="B333" s="43"/>
      <c r="C333" s="43"/>
      <c r="D333" s="220"/>
      <c r="E333" s="43"/>
    </row>
    <row r="334" spans="1:5" ht="15.75" customHeight="1">
      <c r="A334" s="175"/>
      <c r="B334" s="43"/>
      <c r="C334" s="43"/>
      <c r="D334" s="220"/>
      <c r="E334" s="43"/>
    </row>
    <row r="335" spans="1:5" ht="15.75" customHeight="1">
      <c r="A335" s="175"/>
      <c r="B335" s="43"/>
      <c r="C335" s="43"/>
      <c r="D335" s="220"/>
      <c r="E335" s="43"/>
    </row>
    <row r="336" spans="1:5" ht="15.75" customHeight="1">
      <c r="A336" s="175"/>
      <c r="B336" s="43"/>
      <c r="C336" s="43"/>
      <c r="D336" s="220"/>
      <c r="E336" s="43"/>
    </row>
    <row r="337" spans="1:5" ht="15.75" customHeight="1">
      <c r="A337" s="175"/>
      <c r="B337" s="43"/>
      <c r="C337" s="43"/>
      <c r="D337" s="220"/>
      <c r="E337" s="43"/>
    </row>
    <row r="338" spans="1:5" ht="15.75" customHeight="1">
      <c r="A338" s="175"/>
      <c r="B338" s="43"/>
      <c r="C338" s="43"/>
      <c r="D338" s="220"/>
      <c r="E338" s="43"/>
    </row>
    <row r="339" spans="1:5" ht="15.75" customHeight="1">
      <c r="A339" s="175"/>
      <c r="B339" s="43"/>
      <c r="C339" s="43"/>
      <c r="D339" s="220"/>
      <c r="E339" s="43"/>
    </row>
    <row r="340" spans="1:5" ht="15.75" customHeight="1">
      <c r="A340" s="175"/>
      <c r="B340" s="43"/>
      <c r="C340" s="43"/>
      <c r="D340" s="220"/>
      <c r="E340" s="43"/>
    </row>
    <row r="341" spans="1:5" ht="15.75" customHeight="1">
      <c r="A341" s="175"/>
      <c r="B341" s="43"/>
      <c r="C341" s="43"/>
      <c r="D341" s="220"/>
      <c r="E341" s="43"/>
    </row>
    <row r="342" spans="1:5" ht="15.75" customHeight="1">
      <c r="A342" s="175"/>
      <c r="B342" s="43"/>
      <c r="C342" s="43"/>
      <c r="D342" s="220"/>
      <c r="E342" s="43"/>
    </row>
    <row r="343" spans="1:5" ht="15.75" customHeight="1">
      <c r="A343" s="175"/>
      <c r="B343" s="43"/>
      <c r="C343" s="43"/>
      <c r="D343" s="220"/>
      <c r="E343" s="43"/>
    </row>
    <row r="344" spans="1:5" ht="15.75" customHeight="1">
      <c r="A344" s="175"/>
      <c r="B344" s="43"/>
      <c r="C344" s="43"/>
      <c r="D344" s="220"/>
      <c r="E344" s="43"/>
    </row>
    <row r="345" spans="1:5" ht="15.75" customHeight="1">
      <c r="A345" s="175"/>
      <c r="B345" s="43"/>
      <c r="C345" s="43"/>
      <c r="D345" s="220"/>
      <c r="E345" s="43"/>
    </row>
    <row r="346" spans="1:5" ht="15.75" customHeight="1">
      <c r="A346" s="175"/>
      <c r="B346" s="43"/>
      <c r="C346" s="43"/>
      <c r="D346" s="220"/>
      <c r="E346" s="43"/>
    </row>
    <row r="347" spans="1:5" ht="15.75" customHeight="1">
      <c r="A347" s="175"/>
      <c r="B347" s="43"/>
      <c r="C347" s="43"/>
      <c r="D347" s="220"/>
      <c r="E347" s="43"/>
    </row>
    <row r="348" spans="1:5" ht="15.75" customHeight="1">
      <c r="A348" s="175"/>
      <c r="B348" s="43"/>
      <c r="C348" s="43"/>
      <c r="D348" s="220"/>
      <c r="E348" s="43"/>
    </row>
    <row r="349" spans="1:5" ht="15.75" customHeight="1">
      <c r="A349" s="175"/>
      <c r="B349" s="43"/>
      <c r="C349" s="43"/>
      <c r="D349" s="220"/>
      <c r="E349" s="43"/>
    </row>
    <row r="350" spans="1:5" ht="15.75" customHeight="1">
      <c r="A350" s="175"/>
      <c r="B350" s="43"/>
      <c r="C350" s="43"/>
      <c r="D350" s="220"/>
      <c r="E350" s="43"/>
    </row>
    <row r="351" spans="1:5" ht="15.75" customHeight="1">
      <c r="A351" s="175"/>
      <c r="B351" s="43"/>
      <c r="C351" s="43"/>
      <c r="D351" s="220"/>
      <c r="E351" s="43"/>
    </row>
    <row r="352" spans="1:5" ht="15.75" customHeight="1">
      <c r="A352" s="175"/>
      <c r="B352" s="43"/>
      <c r="C352" s="43"/>
      <c r="D352" s="220"/>
      <c r="E352" s="43"/>
    </row>
    <row r="353" spans="1:5" ht="15.75" customHeight="1">
      <c r="A353" s="175"/>
      <c r="B353" s="43"/>
      <c r="C353" s="43"/>
      <c r="D353" s="220"/>
      <c r="E353" s="43"/>
    </row>
    <row r="354" spans="1:5" ht="15.75" customHeight="1">
      <c r="A354" s="175"/>
      <c r="B354" s="43"/>
      <c r="C354" s="43"/>
      <c r="D354" s="220"/>
      <c r="E354" s="43"/>
    </row>
    <row r="355" spans="1:5" ht="15.75" customHeight="1">
      <c r="A355" s="175"/>
      <c r="B355" s="43"/>
      <c r="C355" s="43"/>
      <c r="D355" s="220"/>
      <c r="E355" s="43"/>
    </row>
    <row r="356" spans="1:5" ht="15.75" customHeight="1">
      <c r="A356" s="175"/>
      <c r="B356" s="43"/>
      <c r="C356" s="43"/>
      <c r="D356" s="220"/>
      <c r="E356" s="43"/>
    </row>
    <row r="357" spans="1:5" ht="15.75" customHeight="1">
      <c r="A357" s="175"/>
      <c r="B357" s="43"/>
      <c r="C357" s="43"/>
      <c r="D357" s="220"/>
      <c r="E357" s="43"/>
    </row>
    <row r="358" spans="1:5" ht="15.75" customHeight="1">
      <c r="A358" s="175"/>
      <c r="B358" s="43"/>
      <c r="C358" s="43"/>
      <c r="D358" s="220"/>
      <c r="E358" s="43"/>
    </row>
    <row r="359" spans="1:5" ht="15.75" customHeight="1">
      <c r="A359" s="175"/>
      <c r="B359" s="43"/>
      <c r="C359" s="43"/>
      <c r="D359" s="220"/>
      <c r="E359" s="43"/>
    </row>
    <row r="360" spans="1:5" ht="15.75" customHeight="1">
      <c r="A360" s="175"/>
      <c r="B360" s="43"/>
      <c r="C360" s="43"/>
      <c r="D360" s="220"/>
      <c r="E360" s="43"/>
    </row>
    <row r="361" spans="1:5" ht="15.75" customHeight="1">
      <c r="A361" s="175"/>
      <c r="B361" s="43"/>
      <c r="C361" s="43"/>
      <c r="D361" s="220"/>
      <c r="E361" s="43"/>
    </row>
    <row r="362" spans="1:5" ht="15.75" customHeight="1">
      <c r="A362" s="175"/>
      <c r="B362" s="43"/>
      <c r="C362" s="43"/>
      <c r="D362" s="220"/>
      <c r="E362" s="43"/>
    </row>
    <row r="363" spans="1:5" ht="15.75" customHeight="1">
      <c r="A363" s="175"/>
      <c r="B363" s="43"/>
      <c r="C363" s="43"/>
      <c r="D363" s="220"/>
      <c r="E363" s="43"/>
    </row>
    <row r="364" spans="1:5" ht="15.75" customHeight="1">
      <c r="A364" s="175"/>
      <c r="B364" s="43"/>
      <c r="C364" s="43"/>
      <c r="D364" s="220"/>
      <c r="E364" s="43"/>
    </row>
    <row r="365" spans="1:5" ht="15.75" customHeight="1">
      <c r="A365" s="175"/>
      <c r="B365" s="43"/>
      <c r="C365" s="43"/>
      <c r="D365" s="220"/>
      <c r="E365" s="43"/>
    </row>
    <row r="366" spans="1:5" ht="15.75" customHeight="1">
      <c r="A366" s="175"/>
      <c r="B366" s="43"/>
      <c r="C366" s="43"/>
      <c r="D366" s="220"/>
      <c r="E366" s="43"/>
    </row>
    <row r="367" spans="1:5" ht="15.75" customHeight="1">
      <c r="A367" s="175"/>
      <c r="B367" s="43"/>
      <c r="C367" s="43"/>
      <c r="D367" s="220"/>
      <c r="E367" s="43"/>
    </row>
    <row r="368" spans="1:5" ht="15.75" customHeight="1">
      <c r="A368" s="175"/>
      <c r="B368" s="43"/>
      <c r="C368" s="43"/>
      <c r="D368" s="220"/>
      <c r="E368" s="43"/>
    </row>
    <row r="369" spans="1:5" ht="15.75" customHeight="1">
      <c r="A369" s="175"/>
      <c r="B369" s="43"/>
      <c r="C369" s="43"/>
      <c r="D369" s="220"/>
      <c r="E369" s="43"/>
    </row>
    <row r="370" spans="1:5" ht="15.75" customHeight="1">
      <c r="A370" s="175"/>
      <c r="B370" s="43"/>
      <c r="C370" s="43"/>
      <c r="D370" s="220"/>
      <c r="E370" s="43"/>
    </row>
    <row r="371" spans="1:5" ht="15.75" customHeight="1">
      <c r="A371" s="175"/>
      <c r="B371" s="43"/>
      <c r="C371" s="43"/>
      <c r="D371" s="220"/>
      <c r="E371" s="43"/>
    </row>
    <row r="372" spans="1:5" ht="15.75" customHeight="1">
      <c r="A372" s="175"/>
      <c r="B372" s="43"/>
      <c r="C372" s="43"/>
      <c r="D372" s="220"/>
      <c r="E372" s="43"/>
    </row>
    <row r="373" spans="1:5" ht="15.75" customHeight="1">
      <c r="A373" s="175"/>
      <c r="B373" s="43"/>
      <c r="C373" s="43"/>
      <c r="D373" s="220"/>
      <c r="E373" s="43"/>
    </row>
    <row r="374" spans="1:5" ht="15.75" customHeight="1">
      <c r="A374" s="175"/>
      <c r="B374" s="43"/>
      <c r="C374" s="43"/>
      <c r="D374" s="220"/>
      <c r="E374" s="43"/>
    </row>
    <row r="375" spans="1:5" ht="15.75" customHeight="1">
      <c r="A375" s="203"/>
    </row>
    <row r="376" spans="1:5" ht="15.75" customHeight="1">
      <c r="A376" s="203"/>
    </row>
    <row r="377" spans="1:5" ht="15.75" customHeight="1">
      <c r="A377" s="203"/>
    </row>
    <row r="378" spans="1:5" ht="15.75" customHeight="1">
      <c r="A378" s="203"/>
    </row>
    <row r="379" spans="1:5" ht="15.75" customHeight="1">
      <c r="A379" s="203"/>
    </row>
    <row r="380" spans="1:5" ht="15.75" customHeight="1">
      <c r="A380" s="203"/>
    </row>
    <row r="381" spans="1:5" ht="15.75" customHeight="1">
      <c r="A381" s="203"/>
    </row>
    <row r="382" spans="1:5" ht="15.75" customHeight="1">
      <c r="A382" s="203"/>
    </row>
    <row r="383" spans="1:5" ht="15.75" customHeight="1">
      <c r="A383" s="203"/>
    </row>
    <row r="384" spans="1:5" ht="15.75" customHeight="1">
      <c r="A384" s="203"/>
    </row>
    <row r="385" spans="1:1" ht="15.75" customHeight="1">
      <c r="A385" s="203"/>
    </row>
    <row r="386" spans="1:1" ht="15.75" customHeight="1">
      <c r="A386" s="203"/>
    </row>
    <row r="387" spans="1:1" ht="15.75" customHeight="1">
      <c r="A387" s="203"/>
    </row>
    <row r="388" spans="1:1" ht="15.75" customHeight="1">
      <c r="A388" s="203"/>
    </row>
    <row r="389" spans="1:1" ht="15.75" customHeight="1">
      <c r="A389" s="203"/>
    </row>
    <row r="390" spans="1:1" ht="15.75" customHeight="1">
      <c r="A390" s="203"/>
    </row>
    <row r="391" spans="1:1" ht="15.75" customHeight="1">
      <c r="A391" s="203"/>
    </row>
    <row r="392" spans="1:1" ht="15.75" customHeight="1">
      <c r="A392" s="203"/>
    </row>
    <row r="393" spans="1:1" ht="15.75" customHeight="1">
      <c r="A393" s="203"/>
    </row>
    <row r="394" spans="1:1" ht="15.75" customHeight="1">
      <c r="A394" s="203"/>
    </row>
    <row r="395" spans="1:1" ht="15.75" customHeight="1">
      <c r="A395" s="203"/>
    </row>
    <row r="396" spans="1:1" ht="15.75" customHeight="1">
      <c r="A396" s="203"/>
    </row>
    <row r="397" spans="1:1" ht="15.75" customHeight="1">
      <c r="A397" s="203"/>
    </row>
    <row r="398" spans="1:1" ht="15.75" customHeight="1">
      <c r="A398" s="203"/>
    </row>
    <row r="399" spans="1:1" ht="15.75" customHeight="1">
      <c r="A399" s="203"/>
    </row>
    <row r="400" spans="1:1" ht="15.75" customHeight="1">
      <c r="A400" s="203"/>
    </row>
    <row r="401" spans="1:1" ht="15.75" customHeight="1">
      <c r="A401" s="203"/>
    </row>
    <row r="402" spans="1:1" ht="15.75" customHeight="1">
      <c r="A402" s="203"/>
    </row>
    <row r="403" spans="1:1" ht="15.75" customHeight="1">
      <c r="A403" s="203"/>
    </row>
    <row r="404" spans="1:1" ht="15.75" customHeight="1">
      <c r="A404" s="203"/>
    </row>
    <row r="405" spans="1:1" ht="15.75" customHeight="1">
      <c r="A405" s="203"/>
    </row>
    <row r="406" spans="1:1" ht="15.75" customHeight="1">
      <c r="A406" s="203"/>
    </row>
    <row r="407" spans="1:1" ht="15.75" customHeight="1">
      <c r="A407" s="203"/>
    </row>
    <row r="408" spans="1:1" ht="15.75" customHeight="1">
      <c r="A408" s="203"/>
    </row>
    <row r="409" spans="1:1" ht="15.75" customHeight="1">
      <c r="A409" s="203"/>
    </row>
    <row r="410" spans="1:1" ht="15.75" customHeight="1">
      <c r="A410" s="203"/>
    </row>
    <row r="411" spans="1:1" ht="15.75" customHeight="1">
      <c r="A411" s="203"/>
    </row>
    <row r="412" spans="1:1" ht="15.75" customHeight="1">
      <c r="A412" s="203"/>
    </row>
    <row r="413" spans="1:1" ht="15.75" customHeight="1">
      <c r="A413" s="203"/>
    </row>
    <row r="414" spans="1:1" ht="15.75" customHeight="1">
      <c r="A414" s="203"/>
    </row>
    <row r="415" spans="1:1" ht="15.75" customHeight="1">
      <c r="A415" s="203"/>
    </row>
    <row r="416" spans="1:1" ht="15.75" customHeight="1">
      <c r="A416" s="203"/>
    </row>
    <row r="417" spans="1:1" ht="15.75" customHeight="1">
      <c r="A417" s="203"/>
    </row>
    <row r="418" spans="1:1" ht="15.75" customHeight="1">
      <c r="A418" s="203"/>
    </row>
    <row r="419" spans="1:1" ht="15.75" customHeight="1">
      <c r="A419" s="203"/>
    </row>
    <row r="420" spans="1:1" ht="15.75" customHeight="1">
      <c r="A420" s="203"/>
    </row>
    <row r="421" spans="1:1" ht="15.75" customHeight="1">
      <c r="A421" s="203"/>
    </row>
    <row r="422" spans="1:1" ht="15.75" customHeight="1">
      <c r="A422" s="203"/>
    </row>
    <row r="423" spans="1:1" ht="15.75" customHeight="1">
      <c r="A423" s="203"/>
    </row>
    <row r="424" spans="1:1" ht="15.75" customHeight="1">
      <c r="A424" s="203"/>
    </row>
    <row r="425" spans="1:1" ht="15.75" customHeight="1">
      <c r="A425" s="203"/>
    </row>
    <row r="426" spans="1:1" ht="15.75" customHeight="1">
      <c r="A426" s="203"/>
    </row>
    <row r="427" spans="1:1" ht="15.75" customHeight="1">
      <c r="A427" s="203"/>
    </row>
    <row r="428" spans="1:1" ht="15.75" customHeight="1">
      <c r="A428" s="203"/>
    </row>
    <row r="429" spans="1:1" ht="15.75" customHeight="1">
      <c r="A429" s="203"/>
    </row>
    <row r="430" spans="1:1" ht="15.75" customHeight="1">
      <c r="A430" s="203"/>
    </row>
    <row r="431" spans="1:1" ht="15.75" customHeight="1">
      <c r="A431" s="203"/>
    </row>
    <row r="432" spans="1:1" ht="15.75" customHeight="1">
      <c r="A432" s="203"/>
    </row>
    <row r="433" spans="1:1" ht="15.75" customHeight="1">
      <c r="A433" s="203"/>
    </row>
    <row r="434" spans="1:1" ht="15.75" customHeight="1">
      <c r="A434" s="203"/>
    </row>
    <row r="435" spans="1:1" ht="15.75" customHeight="1">
      <c r="A435" s="203"/>
    </row>
    <row r="436" spans="1:1" ht="15.75" customHeight="1">
      <c r="A436" s="203"/>
    </row>
    <row r="437" spans="1:1" ht="15.75" customHeight="1">
      <c r="A437" s="203"/>
    </row>
    <row r="438" spans="1:1" ht="15.75" customHeight="1">
      <c r="A438" s="203"/>
    </row>
    <row r="439" spans="1:1" ht="15.75" customHeight="1">
      <c r="A439" s="203"/>
    </row>
    <row r="440" spans="1:1" ht="15.75" customHeight="1">
      <c r="A440" s="203"/>
    </row>
    <row r="441" spans="1:1" ht="15.75" customHeight="1">
      <c r="A441" s="203"/>
    </row>
    <row r="442" spans="1:1" ht="15.75" customHeight="1">
      <c r="A442" s="203"/>
    </row>
    <row r="443" spans="1:1" ht="15.75" customHeight="1">
      <c r="A443" s="203"/>
    </row>
    <row r="444" spans="1:1" ht="15.75" customHeight="1">
      <c r="A444" s="203"/>
    </row>
    <row r="445" spans="1:1" ht="15.75" customHeight="1">
      <c r="A445" s="203"/>
    </row>
    <row r="446" spans="1:1" ht="15.75" customHeight="1">
      <c r="A446" s="203"/>
    </row>
    <row r="447" spans="1:1" ht="15.75" customHeight="1">
      <c r="A447" s="203"/>
    </row>
    <row r="448" spans="1:1" ht="15.75" customHeight="1">
      <c r="A448" s="203"/>
    </row>
    <row r="449" spans="1:1" ht="15.75" customHeight="1">
      <c r="A449" s="203"/>
    </row>
    <row r="450" spans="1:1" ht="15.75" customHeight="1">
      <c r="A450" s="203"/>
    </row>
    <row r="451" spans="1:1" ht="15.75" customHeight="1">
      <c r="A451" s="203"/>
    </row>
    <row r="452" spans="1:1" ht="15.75" customHeight="1">
      <c r="A452" s="203"/>
    </row>
    <row r="453" spans="1:1" ht="15.75" customHeight="1">
      <c r="A453" s="203"/>
    </row>
    <row r="454" spans="1:1" ht="15.75" customHeight="1">
      <c r="A454" s="203"/>
    </row>
    <row r="455" spans="1:1" ht="15.75" customHeight="1">
      <c r="A455" s="203"/>
    </row>
    <row r="456" spans="1:1" ht="15.75" customHeight="1">
      <c r="A456" s="203"/>
    </row>
    <row r="457" spans="1:1" ht="15.75" customHeight="1">
      <c r="A457" s="203"/>
    </row>
    <row r="458" spans="1:1" ht="15.75" customHeight="1">
      <c r="A458" s="203"/>
    </row>
    <row r="459" spans="1:1" ht="15.75" customHeight="1">
      <c r="A459" s="203"/>
    </row>
    <row r="460" spans="1:1" ht="15.75" customHeight="1">
      <c r="A460" s="203"/>
    </row>
    <row r="461" spans="1:1" ht="15.75" customHeight="1">
      <c r="A461" s="203"/>
    </row>
    <row r="462" spans="1:1" ht="15.75" customHeight="1">
      <c r="A462" s="203"/>
    </row>
    <row r="463" spans="1:1" ht="15.75" customHeight="1">
      <c r="A463" s="203"/>
    </row>
    <row r="464" spans="1:1" ht="15.75" customHeight="1">
      <c r="A464" s="203"/>
    </row>
    <row r="465" spans="1:1" ht="15.75" customHeight="1">
      <c r="A465" s="203"/>
    </row>
    <row r="466" spans="1:1" ht="15.75" customHeight="1">
      <c r="A466" s="203"/>
    </row>
    <row r="467" spans="1:1" ht="15.75" customHeight="1">
      <c r="A467" s="203"/>
    </row>
    <row r="468" spans="1:1" ht="15.75" customHeight="1">
      <c r="A468" s="203"/>
    </row>
    <row r="469" spans="1:1" ht="15.75" customHeight="1">
      <c r="A469" s="203"/>
    </row>
    <row r="470" spans="1:1" ht="15.75" customHeight="1">
      <c r="A470" s="203"/>
    </row>
    <row r="471" spans="1:1" ht="15.75" customHeight="1">
      <c r="A471" s="203"/>
    </row>
    <row r="472" spans="1:1" ht="15.75" customHeight="1">
      <c r="A472" s="203"/>
    </row>
    <row r="473" spans="1:1" ht="15.75" customHeight="1">
      <c r="A473" s="203"/>
    </row>
    <row r="474" spans="1:1" ht="15.75" customHeight="1">
      <c r="A474" s="203"/>
    </row>
    <row r="475" spans="1:1" ht="15.75" customHeight="1">
      <c r="A475" s="203"/>
    </row>
    <row r="476" spans="1:1" ht="15.75" customHeight="1">
      <c r="A476" s="203"/>
    </row>
    <row r="477" spans="1:1" ht="15.75" customHeight="1">
      <c r="A477" s="203"/>
    </row>
    <row r="478" spans="1:1" ht="15.75" customHeight="1">
      <c r="A478" s="203"/>
    </row>
    <row r="479" spans="1:1" ht="15.75" customHeight="1">
      <c r="A479" s="203"/>
    </row>
    <row r="480" spans="1:1" ht="15.75" customHeight="1">
      <c r="A480" s="203"/>
    </row>
    <row r="481" spans="1:1" ht="15.75" customHeight="1">
      <c r="A481" s="203"/>
    </row>
    <row r="482" spans="1:1" ht="15.75" customHeight="1">
      <c r="A482" s="203"/>
    </row>
    <row r="483" spans="1:1" ht="15.75" customHeight="1">
      <c r="A483" s="203"/>
    </row>
    <row r="484" spans="1:1" ht="15.75" customHeight="1">
      <c r="A484" s="203"/>
    </row>
    <row r="485" spans="1:1" ht="15.75" customHeight="1">
      <c r="A485" s="203"/>
    </row>
    <row r="486" spans="1:1" ht="15.75" customHeight="1">
      <c r="A486" s="203"/>
    </row>
    <row r="487" spans="1:1" ht="15.75" customHeight="1">
      <c r="A487" s="203"/>
    </row>
    <row r="488" spans="1:1" ht="15.75" customHeight="1">
      <c r="A488" s="203"/>
    </row>
    <row r="489" spans="1:1" ht="15.75" customHeight="1">
      <c r="A489" s="203"/>
    </row>
    <row r="490" spans="1:1" ht="15.75" customHeight="1">
      <c r="A490" s="203"/>
    </row>
    <row r="491" spans="1:1" ht="15.75" customHeight="1">
      <c r="A491" s="203"/>
    </row>
    <row r="492" spans="1:1" ht="15.75" customHeight="1">
      <c r="A492" s="203"/>
    </row>
    <row r="493" spans="1:1" ht="15.75" customHeight="1">
      <c r="A493" s="203"/>
    </row>
    <row r="494" spans="1:1" ht="15.75" customHeight="1">
      <c r="A494" s="203"/>
    </row>
    <row r="495" spans="1:1" ht="15.75" customHeight="1">
      <c r="A495" s="203"/>
    </row>
    <row r="496" spans="1:1" ht="15.75" customHeight="1">
      <c r="A496" s="203"/>
    </row>
    <row r="497" spans="1:1" ht="15.75" customHeight="1">
      <c r="A497" s="203"/>
    </row>
    <row r="498" spans="1:1" ht="15.75" customHeight="1">
      <c r="A498" s="203"/>
    </row>
    <row r="499" spans="1:1" ht="15.75" customHeight="1">
      <c r="A499" s="203"/>
    </row>
    <row r="500" spans="1:1" ht="15.75" customHeight="1">
      <c r="A500" s="203"/>
    </row>
    <row r="501" spans="1:1" ht="15.75" customHeight="1">
      <c r="A501" s="203"/>
    </row>
    <row r="502" spans="1:1" ht="15.75" customHeight="1">
      <c r="A502" s="203"/>
    </row>
    <row r="503" spans="1:1" ht="15.75" customHeight="1">
      <c r="A503" s="203"/>
    </row>
    <row r="504" spans="1:1" ht="15.75" customHeight="1">
      <c r="A504" s="203"/>
    </row>
    <row r="505" spans="1:1" ht="15.75" customHeight="1">
      <c r="A505" s="203"/>
    </row>
    <row r="506" spans="1:1" ht="15.75" customHeight="1">
      <c r="A506" s="203"/>
    </row>
    <row r="507" spans="1:1" ht="15.75" customHeight="1">
      <c r="A507" s="203"/>
    </row>
    <row r="508" spans="1:1" ht="15.75" customHeight="1">
      <c r="A508" s="203"/>
    </row>
    <row r="509" spans="1:1" ht="15.75" customHeight="1">
      <c r="A509" s="203"/>
    </row>
    <row r="510" spans="1:1" ht="15.75" customHeight="1">
      <c r="A510" s="203"/>
    </row>
    <row r="511" spans="1:1" ht="15.75" customHeight="1">
      <c r="A511" s="203"/>
    </row>
    <row r="512" spans="1:1" ht="15.75" customHeight="1">
      <c r="A512" s="203"/>
    </row>
    <row r="513" spans="1:1" ht="15.75" customHeight="1">
      <c r="A513" s="203"/>
    </row>
    <row r="514" spans="1:1" ht="15.75" customHeight="1">
      <c r="A514" s="203"/>
    </row>
    <row r="515" spans="1:1" ht="15.75" customHeight="1">
      <c r="A515" s="203"/>
    </row>
    <row r="516" spans="1:1" ht="15.75" customHeight="1">
      <c r="A516" s="203"/>
    </row>
    <row r="517" spans="1:1" ht="15.75" customHeight="1">
      <c r="A517" s="203"/>
    </row>
    <row r="518" spans="1:1" ht="15.75" customHeight="1">
      <c r="A518" s="203"/>
    </row>
    <row r="519" spans="1:1" ht="15.75" customHeight="1">
      <c r="A519" s="203"/>
    </row>
    <row r="520" spans="1:1" ht="15.75" customHeight="1">
      <c r="A520" s="203"/>
    </row>
    <row r="521" spans="1:1" ht="15.75" customHeight="1">
      <c r="A521" s="203"/>
    </row>
    <row r="522" spans="1:1" ht="15.75" customHeight="1">
      <c r="A522" s="203"/>
    </row>
    <row r="523" spans="1:1" ht="15.75" customHeight="1">
      <c r="A523" s="203"/>
    </row>
    <row r="524" spans="1:1" ht="15.75" customHeight="1">
      <c r="A524" s="203"/>
    </row>
    <row r="525" spans="1:1" ht="15.75" customHeight="1">
      <c r="A525" s="203"/>
    </row>
    <row r="526" spans="1:1" ht="15.75" customHeight="1">
      <c r="A526" s="203"/>
    </row>
    <row r="527" spans="1:1" ht="15.75" customHeight="1">
      <c r="A527" s="203"/>
    </row>
    <row r="528" spans="1:1" ht="15.75" customHeight="1">
      <c r="A528" s="203"/>
    </row>
    <row r="529" spans="1:1" ht="15.75" customHeight="1">
      <c r="A529" s="203"/>
    </row>
    <row r="530" spans="1:1" ht="15.75" customHeight="1">
      <c r="A530" s="203"/>
    </row>
    <row r="531" spans="1:1" ht="15.75" customHeight="1">
      <c r="A531" s="203"/>
    </row>
    <row r="532" spans="1:1" ht="15.75" customHeight="1">
      <c r="A532" s="203"/>
    </row>
    <row r="533" spans="1:1" ht="15.75" customHeight="1">
      <c r="A533" s="203"/>
    </row>
    <row r="534" spans="1:1" ht="15.75" customHeight="1">
      <c r="A534" s="203"/>
    </row>
    <row r="535" spans="1:1" ht="15.75" customHeight="1">
      <c r="A535" s="203"/>
    </row>
    <row r="536" spans="1:1" ht="15.75" customHeight="1">
      <c r="A536" s="203"/>
    </row>
    <row r="537" spans="1:1" ht="15.75" customHeight="1">
      <c r="A537" s="203"/>
    </row>
    <row r="538" spans="1:1" ht="15.75" customHeight="1">
      <c r="A538" s="203"/>
    </row>
    <row r="539" spans="1:1" ht="15.75" customHeight="1">
      <c r="A539" s="203"/>
    </row>
    <row r="540" spans="1:1" ht="15.75" customHeight="1">
      <c r="A540" s="203"/>
    </row>
    <row r="541" spans="1:1" ht="15.75" customHeight="1">
      <c r="A541" s="203"/>
    </row>
    <row r="542" spans="1:1" ht="15.75" customHeight="1">
      <c r="A542" s="203"/>
    </row>
    <row r="543" spans="1:1" ht="15.75" customHeight="1">
      <c r="A543" s="203"/>
    </row>
    <row r="544" spans="1:1" ht="15.75" customHeight="1">
      <c r="A544" s="203"/>
    </row>
    <row r="545" spans="1:1" ht="15.75" customHeight="1">
      <c r="A545" s="203"/>
    </row>
    <row r="546" spans="1:1" ht="15.75" customHeight="1">
      <c r="A546" s="203"/>
    </row>
    <row r="547" spans="1:1" ht="15.75" customHeight="1">
      <c r="A547" s="203"/>
    </row>
    <row r="548" spans="1:1" ht="15.75" customHeight="1">
      <c r="A548" s="203"/>
    </row>
    <row r="549" spans="1:1" ht="15.75" customHeight="1">
      <c r="A549" s="203"/>
    </row>
    <row r="550" spans="1:1" ht="15.75" customHeight="1">
      <c r="A550" s="203"/>
    </row>
    <row r="551" spans="1:1" ht="15.75" customHeight="1">
      <c r="A551" s="203"/>
    </row>
    <row r="552" spans="1:1" ht="15.75" customHeight="1">
      <c r="A552" s="203"/>
    </row>
    <row r="553" spans="1:1" ht="15.75" customHeight="1">
      <c r="A553" s="203"/>
    </row>
    <row r="554" spans="1:1" ht="15.75" customHeight="1">
      <c r="A554" s="203"/>
    </row>
    <row r="555" spans="1:1" ht="15.75" customHeight="1">
      <c r="A555" s="203"/>
    </row>
    <row r="556" spans="1:1" ht="15.75" customHeight="1">
      <c r="A556" s="203"/>
    </row>
    <row r="557" spans="1:1" ht="15.75" customHeight="1">
      <c r="A557" s="203"/>
    </row>
    <row r="558" spans="1:1" ht="15.75" customHeight="1">
      <c r="A558" s="203"/>
    </row>
    <row r="559" spans="1:1" ht="15.75" customHeight="1">
      <c r="A559" s="203"/>
    </row>
    <row r="560" spans="1:1" ht="15.75" customHeight="1">
      <c r="A560" s="203"/>
    </row>
    <row r="561" spans="1:1" ht="15.75" customHeight="1">
      <c r="A561" s="203"/>
    </row>
    <row r="562" spans="1:1" ht="15.75" customHeight="1">
      <c r="A562" s="203"/>
    </row>
    <row r="563" spans="1:1" ht="15.75" customHeight="1">
      <c r="A563" s="203"/>
    </row>
    <row r="564" spans="1:1" ht="15.75" customHeight="1">
      <c r="A564" s="203"/>
    </row>
    <row r="565" spans="1:1" ht="15.75" customHeight="1">
      <c r="A565" s="203"/>
    </row>
    <row r="566" spans="1:1" ht="15.75" customHeight="1">
      <c r="A566" s="203"/>
    </row>
    <row r="567" spans="1:1" ht="15.75" customHeight="1">
      <c r="A567" s="203"/>
    </row>
    <row r="568" spans="1:1" ht="15.75" customHeight="1">
      <c r="A568" s="203"/>
    </row>
    <row r="569" spans="1:1" ht="15.75" customHeight="1">
      <c r="A569" s="203"/>
    </row>
    <row r="570" spans="1:1" ht="15.75" customHeight="1">
      <c r="A570" s="203"/>
    </row>
    <row r="571" spans="1:1" ht="15.75" customHeight="1">
      <c r="A571" s="203"/>
    </row>
    <row r="572" spans="1:1" ht="15.75" customHeight="1">
      <c r="A572" s="203"/>
    </row>
    <row r="573" spans="1:1" ht="15.75" customHeight="1">
      <c r="A573" s="203"/>
    </row>
    <row r="574" spans="1:1" ht="15.75" customHeight="1">
      <c r="A574" s="203"/>
    </row>
    <row r="575" spans="1:1" ht="15.75" customHeight="1">
      <c r="A575" s="203"/>
    </row>
    <row r="576" spans="1:1" ht="15.75" customHeight="1">
      <c r="A576" s="203"/>
    </row>
    <row r="577" spans="1:1" ht="15.75" customHeight="1">
      <c r="A577" s="203"/>
    </row>
    <row r="578" spans="1:1" ht="15.75" customHeight="1">
      <c r="A578" s="203"/>
    </row>
    <row r="579" spans="1:1" ht="15.75" customHeight="1">
      <c r="A579" s="203"/>
    </row>
    <row r="580" spans="1:1" ht="15.75" customHeight="1">
      <c r="A580" s="203"/>
    </row>
    <row r="581" spans="1:1" ht="15.75" customHeight="1">
      <c r="A581" s="203"/>
    </row>
    <row r="582" spans="1:1" ht="15.75" customHeight="1">
      <c r="A582" s="203"/>
    </row>
    <row r="583" spans="1:1" ht="15.75" customHeight="1">
      <c r="A583" s="203"/>
    </row>
    <row r="584" spans="1:1" ht="15.75" customHeight="1">
      <c r="A584" s="203"/>
    </row>
    <row r="585" spans="1:1" ht="15.75" customHeight="1">
      <c r="A585" s="203"/>
    </row>
    <row r="586" spans="1:1" ht="15.75" customHeight="1">
      <c r="A586" s="203"/>
    </row>
    <row r="587" spans="1:1" ht="15.75" customHeight="1">
      <c r="A587" s="203"/>
    </row>
    <row r="588" spans="1:1" ht="15.75" customHeight="1">
      <c r="A588" s="203"/>
    </row>
    <row r="589" spans="1:1" ht="15.75" customHeight="1">
      <c r="A589" s="203"/>
    </row>
    <row r="590" spans="1:1" ht="15.75" customHeight="1">
      <c r="A590" s="203"/>
    </row>
    <row r="591" spans="1:1" ht="15.75" customHeight="1">
      <c r="A591" s="203"/>
    </row>
    <row r="592" spans="1:1" ht="15.75" customHeight="1">
      <c r="A592" s="203"/>
    </row>
    <row r="593" spans="1:1" ht="15.75" customHeight="1">
      <c r="A593" s="203"/>
    </row>
    <row r="594" spans="1:1" ht="15.75" customHeight="1">
      <c r="A594" s="203"/>
    </row>
    <row r="595" spans="1:1" ht="15.75" customHeight="1">
      <c r="A595" s="203"/>
    </row>
    <row r="596" spans="1:1" ht="15.75" customHeight="1">
      <c r="A596" s="203"/>
    </row>
    <row r="597" spans="1:1" ht="15.75" customHeight="1">
      <c r="A597" s="203"/>
    </row>
    <row r="598" spans="1:1" ht="15.75" customHeight="1">
      <c r="A598" s="203"/>
    </row>
    <row r="599" spans="1:1" ht="15.75" customHeight="1">
      <c r="A599" s="203"/>
    </row>
    <row r="600" spans="1:1" ht="15.75" customHeight="1">
      <c r="A600" s="203"/>
    </row>
    <row r="601" spans="1:1" ht="15.75" customHeight="1">
      <c r="A601" s="203"/>
    </row>
    <row r="602" spans="1:1" ht="15.75" customHeight="1">
      <c r="A602" s="203"/>
    </row>
    <row r="603" spans="1:1" ht="15.75" customHeight="1">
      <c r="A603" s="203"/>
    </row>
    <row r="604" spans="1:1" ht="15.75" customHeight="1">
      <c r="A604" s="203"/>
    </row>
    <row r="605" spans="1:1" ht="15.75" customHeight="1">
      <c r="A605" s="203"/>
    </row>
    <row r="606" spans="1:1" ht="15.75" customHeight="1">
      <c r="A606" s="203"/>
    </row>
    <row r="607" spans="1:1" ht="15.75" customHeight="1">
      <c r="A607" s="203"/>
    </row>
    <row r="608" spans="1:1" ht="15.75" customHeight="1">
      <c r="A608" s="203"/>
    </row>
    <row r="609" spans="1:1" ht="15.75" customHeight="1">
      <c r="A609" s="203"/>
    </row>
    <row r="610" spans="1:1" ht="15.75" customHeight="1">
      <c r="A610" s="203"/>
    </row>
    <row r="611" spans="1:1" ht="15.75" customHeight="1">
      <c r="A611" s="203"/>
    </row>
    <row r="612" spans="1:1" ht="15.75" customHeight="1">
      <c r="A612" s="203"/>
    </row>
    <row r="613" spans="1:1" ht="15.75" customHeight="1">
      <c r="A613" s="203"/>
    </row>
    <row r="614" spans="1:1" ht="15.75" customHeight="1">
      <c r="A614" s="203"/>
    </row>
    <row r="615" spans="1:1" ht="15.75" customHeight="1">
      <c r="A615" s="203"/>
    </row>
    <row r="616" spans="1:1" ht="15.75" customHeight="1">
      <c r="A616" s="203"/>
    </row>
    <row r="617" spans="1:1" ht="15.75" customHeight="1">
      <c r="A617" s="203"/>
    </row>
    <row r="618" spans="1:1" ht="15.75" customHeight="1">
      <c r="A618" s="203"/>
    </row>
    <row r="619" spans="1:1" ht="15.75" customHeight="1">
      <c r="A619" s="203"/>
    </row>
    <row r="620" spans="1:1" ht="15.75" customHeight="1">
      <c r="A620" s="203"/>
    </row>
    <row r="621" spans="1:1" ht="15.75" customHeight="1">
      <c r="A621" s="203"/>
    </row>
    <row r="622" spans="1:1" ht="15.75" customHeight="1">
      <c r="A622" s="203"/>
    </row>
    <row r="623" spans="1:1" ht="15.75" customHeight="1">
      <c r="A623" s="203"/>
    </row>
    <row r="624" spans="1:1" ht="15.75" customHeight="1">
      <c r="A624" s="203"/>
    </row>
    <row r="625" spans="1:1" ht="15.75" customHeight="1">
      <c r="A625" s="203"/>
    </row>
    <row r="626" spans="1:1" ht="15.75" customHeight="1">
      <c r="A626" s="203"/>
    </row>
    <row r="627" spans="1:1" ht="15.75" customHeight="1">
      <c r="A627" s="203"/>
    </row>
    <row r="628" spans="1:1" ht="15.75" customHeight="1">
      <c r="A628" s="203"/>
    </row>
    <row r="629" spans="1:1" ht="15.75" customHeight="1">
      <c r="A629" s="203"/>
    </row>
    <row r="630" spans="1:1" ht="15.75" customHeight="1">
      <c r="A630" s="203"/>
    </row>
    <row r="631" spans="1:1" ht="15.75" customHeight="1">
      <c r="A631" s="203"/>
    </row>
    <row r="632" spans="1:1" ht="15.75" customHeight="1">
      <c r="A632" s="203"/>
    </row>
    <row r="633" spans="1:1" ht="15.75" customHeight="1">
      <c r="A633" s="203"/>
    </row>
    <row r="634" spans="1:1" ht="15.75" customHeight="1">
      <c r="A634" s="203"/>
    </row>
    <row r="635" spans="1:1" ht="15.75" customHeight="1">
      <c r="A635" s="203"/>
    </row>
    <row r="636" spans="1:1" ht="15.75" customHeight="1">
      <c r="A636" s="203"/>
    </row>
    <row r="637" spans="1:1" ht="15.75" customHeight="1">
      <c r="A637" s="203"/>
    </row>
    <row r="638" spans="1:1" ht="15.75" customHeight="1">
      <c r="A638" s="203"/>
    </row>
    <row r="639" spans="1:1" ht="15.75" customHeight="1">
      <c r="A639" s="203"/>
    </row>
    <row r="640" spans="1:1" ht="15.75" customHeight="1">
      <c r="A640" s="203"/>
    </row>
    <row r="641" spans="1:1" ht="15.75" customHeight="1">
      <c r="A641" s="203"/>
    </row>
    <row r="642" spans="1:1" ht="15.75" customHeight="1">
      <c r="A642" s="203"/>
    </row>
    <row r="643" spans="1:1" ht="15.75" customHeight="1">
      <c r="A643" s="203"/>
    </row>
    <row r="644" spans="1:1" ht="15.75" customHeight="1">
      <c r="A644" s="203"/>
    </row>
    <row r="645" spans="1:1" ht="15.75" customHeight="1">
      <c r="A645" s="203"/>
    </row>
    <row r="646" spans="1:1" ht="15.75" customHeight="1">
      <c r="A646" s="203"/>
    </row>
    <row r="647" spans="1:1" ht="15.75" customHeight="1">
      <c r="A647" s="203"/>
    </row>
    <row r="648" spans="1:1" ht="15.75" customHeight="1">
      <c r="A648" s="203"/>
    </row>
    <row r="649" spans="1:1" ht="15.75" customHeight="1">
      <c r="A649" s="203"/>
    </row>
    <row r="650" spans="1:1" ht="15.75" customHeight="1">
      <c r="A650" s="203"/>
    </row>
    <row r="651" spans="1:1" ht="15.75" customHeight="1">
      <c r="A651" s="203"/>
    </row>
    <row r="652" spans="1:1" ht="15.75" customHeight="1">
      <c r="A652" s="203"/>
    </row>
    <row r="653" spans="1:1" ht="15.75" customHeight="1">
      <c r="A653" s="203"/>
    </row>
    <row r="654" spans="1:1" ht="15.75" customHeight="1">
      <c r="A654" s="203"/>
    </row>
    <row r="655" spans="1:1" ht="15.75" customHeight="1">
      <c r="A655" s="203"/>
    </row>
    <row r="656" spans="1:1" ht="15.75" customHeight="1">
      <c r="A656" s="203"/>
    </row>
    <row r="657" spans="1:1" ht="15.75" customHeight="1">
      <c r="A657" s="203"/>
    </row>
    <row r="658" spans="1:1" ht="15.75" customHeight="1">
      <c r="A658" s="203"/>
    </row>
    <row r="659" spans="1:1" ht="15.75" customHeight="1">
      <c r="A659" s="203"/>
    </row>
    <row r="660" spans="1:1" ht="15.75" customHeight="1">
      <c r="A660" s="203"/>
    </row>
    <row r="661" spans="1:1" ht="15.75" customHeight="1">
      <c r="A661" s="203"/>
    </row>
    <row r="662" spans="1:1" ht="15.75" customHeight="1">
      <c r="A662" s="203"/>
    </row>
    <row r="663" spans="1:1" ht="15.75" customHeight="1">
      <c r="A663" s="203"/>
    </row>
    <row r="664" spans="1:1" ht="15.75" customHeight="1">
      <c r="A664" s="203"/>
    </row>
    <row r="665" spans="1:1" ht="15.75" customHeight="1">
      <c r="A665" s="203"/>
    </row>
    <row r="666" spans="1:1" ht="15.75" customHeight="1">
      <c r="A666" s="203"/>
    </row>
    <row r="667" spans="1:1" ht="15.75" customHeight="1">
      <c r="A667" s="203"/>
    </row>
    <row r="668" spans="1:1" ht="15.75" customHeight="1">
      <c r="A668" s="203"/>
    </row>
    <row r="669" spans="1:1" ht="15.75" customHeight="1">
      <c r="A669" s="203"/>
    </row>
    <row r="670" spans="1:1" ht="15.75" customHeight="1">
      <c r="A670" s="203"/>
    </row>
    <row r="671" spans="1:1" ht="15.75" customHeight="1">
      <c r="A671" s="203"/>
    </row>
    <row r="672" spans="1:1" ht="15.75" customHeight="1">
      <c r="A672" s="203"/>
    </row>
    <row r="673" spans="1:1" ht="15.75" customHeight="1">
      <c r="A673" s="203"/>
    </row>
    <row r="674" spans="1:1" ht="15.75" customHeight="1">
      <c r="A674" s="203"/>
    </row>
    <row r="675" spans="1:1" ht="15.75" customHeight="1">
      <c r="A675" s="203"/>
    </row>
    <row r="676" spans="1:1" ht="15.75" customHeight="1">
      <c r="A676" s="203"/>
    </row>
    <row r="677" spans="1:1" ht="15.75" customHeight="1">
      <c r="A677" s="203"/>
    </row>
    <row r="678" spans="1:1" ht="15.75" customHeight="1">
      <c r="A678" s="203"/>
    </row>
    <row r="679" spans="1:1" ht="15.75" customHeight="1">
      <c r="A679" s="203"/>
    </row>
    <row r="680" spans="1:1" ht="15.75" customHeight="1">
      <c r="A680" s="203"/>
    </row>
    <row r="681" spans="1:1" ht="15.75" customHeight="1">
      <c r="A681" s="203"/>
    </row>
    <row r="682" spans="1:1" ht="15.75" customHeight="1">
      <c r="A682" s="203"/>
    </row>
    <row r="683" spans="1:1" ht="15.75" customHeight="1">
      <c r="A683" s="203"/>
    </row>
    <row r="684" spans="1:1" ht="15.75" customHeight="1">
      <c r="A684" s="203"/>
    </row>
    <row r="685" spans="1:1" ht="15.75" customHeight="1">
      <c r="A685" s="203"/>
    </row>
    <row r="686" spans="1:1" ht="15.75" customHeight="1">
      <c r="A686" s="203"/>
    </row>
    <row r="687" spans="1:1" ht="15.75" customHeight="1">
      <c r="A687" s="203"/>
    </row>
    <row r="688" spans="1:1" ht="15.75" customHeight="1">
      <c r="A688" s="203"/>
    </row>
    <row r="689" spans="1:1" ht="15.75" customHeight="1">
      <c r="A689" s="203"/>
    </row>
    <row r="690" spans="1:1" ht="15.75" customHeight="1">
      <c r="A690" s="203"/>
    </row>
    <row r="691" spans="1:1" ht="15.75" customHeight="1">
      <c r="A691" s="203"/>
    </row>
    <row r="692" spans="1:1" ht="15.75" customHeight="1">
      <c r="A692" s="203"/>
    </row>
    <row r="693" spans="1:1" ht="15.75" customHeight="1">
      <c r="A693" s="203"/>
    </row>
    <row r="694" spans="1:1" ht="15.75" customHeight="1">
      <c r="A694" s="203"/>
    </row>
    <row r="695" spans="1:1" ht="15.75" customHeight="1">
      <c r="A695" s="203"/>
    </row>
    <row r="696" spans="1:1" ht="15.75" customHeight="1">
      <c r="A696" s="203"/>
    </row>
    <row r="697" spans="1:1" ht="15.75" customHeight="1">
      <c r="A697" s="203"/>
    </row>
    <row r="698" spans="1:1" ht="15.75" customHeight="1">
      <c r="A698" s="203"/>
    </row>
    <row r="699" spans="1:1" ht="15.75" customHeight="1">
      <c r="A699" s="203"/>
    </row>
    <row r="700" spans="1:1" ht="15.75" customHeight="1">
      <c r="A700" s="203"/>
    </row>
    <row r="701" spans="1:1" ht="15.75" customHeight="1">
      <c r="A701" s="203"/>
    </row>
    <row r="702" spans="1:1" ht="15.75" customHeight="1">
      <c r="A702" s="203"/>
    </row>
    <row r="703" spans="1:1" ht="15.75" customHeight="1">
      <c r="A703" s="203"/>
    </row>
    <row r="704" spans="1:1" ht="15.75" customHeight="1">
      <c r="A704" s="203"/>
    </row>
    <row r="705" spans="1:1" ht="15.75" customHeight="1">
      <c r="A705" s="203"/>
    </row>
    <row r="706" spans="1:1" ht="15.75" customHeight="1">
      <c r="A706" s="203"/>
    </row>
    <row r="707" spans="1:1" ht="15.75" customHeight="1">
      <c r="A707" s="203"/>
    </row>
    <row r="708" spans="1:1" ht="15.75" customHeight="1">
      <c r="A708" s="203"/>
    </row>
    <row r="709" spans="1:1" ht="15.75" customHeight="1">
      <c r="A709" s="203"/>
    </row>
    <row r="710" spans="1:1" ht="15.75" customHeight="1">
      <c r="A710" s="203"/>
    </row>
    <row r="711" spans="1:1" ht="15.75" customHeight="1">
      <c r="A711" s="203"/>
    </row>
    <row r="712" spans="1:1" ht="15.75" customHeight="1">
      <c r="A712" s="203"/>
    </row>
    <row r="713" spans="1:1" ht="15.75" customHeight="1">
      <c r="A713" s="203"/>
    </row>
    <row r="714" spans="1:1" ht="15.75" customHeight="1">
      <c r="A714" s="203"/>
    </row>
    <row r="715" spans="1:1" ht="15.75" customHeight="1">
      <c r="A715" s="203"/>
    </row>
    <row r="716" spans="1:1" ht="15.75" customHeight="1">
      <c r="A716" s="203"/>
    </row>
    <row r="717" spans="1:1" ht="15.75" customHeight="1">
      <c r="A717" s="203"/>
    </row>
    <row r="718" spans="1:1" ht="15.75" customHeight="1">
      <c r="A718" s="203"/>
    </row>
    <row r="719" spans="1:1" ht="15.75" customHeight="1">
      <c r="A719" s="203"/>
    </row>
    <row r="720" spans="1:1" ht="15.75" customHeight="1">
      <c r="A720" s="203"/>
    </row>
    <row r="721" spans="1:1" ht="15.75" customHeight="1">
      <c r="A721" s="203"/>
    </row>
    <row r="722" spans="1:1" ht="15.75" customHeight="1">
      <c r="A722" s="203"/>
    </row>
    <row r="723" spans="1:1" ht="15.75" customHeight="1">
      <c r="A723" s="203"/>
    </row>
    <row r="724" spans="1:1" ht="15.75" customHeight="1">
      <c r="A724" s="203"/>
    </row>
    <row r="725" spans="1:1" ht="15.75" customHeight="1">
      <c r="A725" s="203"/>
    </row>
    <row r="726" spans="1:1" ht="15.75" customHeight="1">
      <c r="A726" s="203"/>
    </row>
    <row r="727" spans="1:1" ht="15.75" customHeight="1">
      <c r="A727" s="203"/>
    </row>
    <row r="728" spans="1:1" ht="15.75" customHeight="1">
      <c r="A728" s="203"/>
    </row>
    <row r="729" spans="1:1" ht="15.75" customHeight="1">
      <c r="A729" s="203"/>
    </row>
    <row r="730" spans="1:1" ht="15.75" customHeight="1">
      <c r="A730" s="203"/>
    </row>
    <row r="731" spans="1:1" ht="15.75" customHeight="1">
      <c r="A731" s="203"/>
    </row>
    <row r="732" spans="1:1" ht="15.75" customHeight="1">
      <c r="A732" s="203"/>
    </row>
    <row r="733" spans="1:1" ht="15.75" customHeight="1">
      <c r="A733" s="203"/>
    </row>
    <row r="734" spans="1:1" ht="15.75" customHeight="1">
      <c r="A734" s="203"/>
    </row>
    <row r="735" spans="1:1" ht="15.75" customHeight="1">
      <c r="A735" s="203"/>
    </row>
    <row r="736" spans="1:1" ht="15.75" customHeight="1">
      <c r="A736" s="203"/>
    </row>
    <row r="737" spans="1:1" ht="15.75" customHeight="1">
      <c r="A737" s="203"/>
    </row>
    <row r="738" spans="1:1" ht="15.75" customHeight="1">
      <c r="A738" s="203"/>
    </row>
    <row r="739" spans="1:1" ht="15.75" customHeight="1">
      <c r="A739" s="203"/>
    </row>
    <row r="740" spans="1:1" ht="15.75" customHeight="1">
      <c r="A740" s="203"/>
    </row>
    <row r="741" spans="1:1" ht="15.75" customHeight="1">
      <c r="A741" s="203"/>
    </row>
    <row r="742" spans="1:1" ht="15.75" customHeight="1">
      <c r="A742" s="203"/>
    </row>
    <row r="743" spans="1:1" ht="15.75" customHeight="1">
      <c r="A743" s="203"/>
    </row>
    <row r="744" spans="1:1" ht="15.75" customHeight="1">
      <c r="A744" s="203"/>
    </row>
    <row r="745" spans="1:1" ht="15.75" customHeight="1">
      <c r="A745" s="203"/>
    </row>
    <row r="746" spans="1:1" ht="15.75" customHeight="1">
      <c r="A746" s="203"/>
    </row>
    <row r="747" spans="1:1" ht="15.75" customHeight="1">
      <c r="A747" s="203"/>
    </row>
    <row r="748" spans="1:1" ht="15.75" customHeight="1">
      <c r="A748" s="203"/>
    </row>
    <row r="749" spans="1:1" ht="15.75" customHeight="1">
      <c r="A749" s="203"/>
    </row>
    <row r="750" spans="1:1" ht="15.75" customHeight="1">
      <c r="A750" s="203"/>
    </row>
    <row r="751" spans="1:1" ht="15.75" customHeight="1">
      <c r="A751" s="203"/>
    </row>
    <row r="752" spans="1:1" ht="15.75" customHeight="1">
      <c r="A752" s="203"/>
    </row>
    <row r="753" spans="1:1" ht="15.75" customHeight="1">
      <c r="A753" s="203"/>
    </row>
    <row r="754" spans="1:1" ht="15.75" customHeight="1">
      <c r="A754" s="203"/>
    </row>
    <row r="755" spans="1:1" ht="15.75" customHeight="1">
      <c r="A755" s="203"/>
    </row>
    <row r="756" spans="1:1" ht="15.75" customHeight="1">
      <c r="A756" s="203"/>
    </row>
    <row r="757" spans="1:1" ht="15.75" customHeight="1">
      <c r="A757" s="203"/>
    </row>
    <row r="758" spans="1:1" ht="15.75" customHeight="1">
      <c r="A758" s="203"/>
    </row>
    <row r="759" spans="1:1" ht="15.75" customHeight="1">
      <c r="A759" s="203"/>
    </row>
    <row r="760" spans="1:1" ht="15.75" customHeight="1">
      <c r="A760" s="203"/>
    </row>
    <row r="761" spans="1:1" ht="15.75" customHeight="1">
      <c r="A761" s="203"/>
    </row>
    <row r="762" spans="1:1" ht="15.75" customHeight="1">
      <c r="A762" s="203"/>
    </row>
    <row r="763" spans="1:1" ht="15.75" customHeight="1">
      <c r="A763" s="203"/>
    </row>
    <row r="764" spans="1:1" ht="15.75" customHeight="1">
      <c r="A764" s="203"/>
    </row>
    <row r="765" spans="1:1" ht="15.75" customHeight="1">
      <c r="A765" s="203"/>
    </row>
    <row r="766" spans="1:1" ht="15.75" customHeight="1">
      <c r="A766" s="203"/>
    </row>
    <row r="767" spans="1:1" ht="15.75" customHeight="1">
      <c r="A767" s="203"/>
    </row>
    <row r="768" spans="1:1" ht="15.75" customHeight="1">
      <c r="A768" s="203"/>
    </row>
    <row r="769" spans="1:1" ht="15.75" customHeight="1">
      <c r="A769" s="203"/>
    </row>
    <row r="770" spans="1:1" ht="15.75" customHeight="1">
      <c r="A770" s="203"/>
    </row>
    <row r="771" spans="1:1" ht="15.75" customHeight="1">
      <c r="A771" s="203"/>
    </row>
    <row r="772" spans="1:1" ht="15.75" customHeight="1">
      <c r="A772" s="203"/>
    </row>
    <row r="773" spans="1:1" ht="15.75" customHeight="1">
      <c r="A773" s="203"/>
    </row>
    <row r="774" spans="1:1" ht="15.75" customHeight="1">
      <c r="A774" s="203"/>
    </row>
    <row r="775" spans="1:1" ht="15.75" customHeight="1">
      <c r="A775" s="203"/>
    </row>
    <row r="776" spans="1:1" ht="15.75" customHeight="1">
      <c r="A776" s="203"/>
    </row>
    <row r="777" spans="1:1" ht="15.75" customHeight="1">
      <c r="A777" s="203"/>
    </row>
    <row r="778" spans="1:1" ht="15.75" customHeight="1">
      <c r="A778" s="203"/>
    </row>
    <row r="779" spans="1:1" ht="15.75" customHeight="1">
      <c r="A779" s="203"/>
    </row>
    <row r="780" spans="1:1" ht="15.75" customHeight="1">
      <c r="A780" s="203"/>
    </row>
    <row r="781" spans="1:1" ht="15.75" customHeight="1">
      <c r="A781" s="203"/>
    </row>
    <row r="782" spans="1:1" ht="15.75" customHeight="1">
      <c r="A782" s="203"/>
    </row>
    <row r="783" spans="1:1" ht="15.75" customHeight="1">
      <c r="A783" s="203"/>
    </row>
    <row r="784" spans="1:1" ht="15.75" customHeight="1">
      <c r="A784" s="203"/>
    </row>
    <row r="785" spans="1:1" ht="15.75" customHeight="1">
      <c r="A785" s="203"/>
    </row>
    <row r="786" spans="1:1" ht="15.75" customHeight="1">
      <c r="A786" s="203"/>
    </row>
    <row r="787" spans="1:1" ht="15.75" customHeight="1">
      <c r="A787" s="203"/>
    </row>
    <row r="788" spans="1:1" ht="15.75" customHeight="1">
      <c r="A788" s="203"/>
    </row>
    <row r="789" spans="1:1" ht="15.75" customHeight="1">
      <c r="A789" s="203"/>
    </row>
    <row r="790" spans="1:1" ht="15.75" customHeight="1">
      <c r="A790" s="203"/>
    </row>
    <row r="791" spans="1:1" ht="15.75" customHeight="1">
      <c r="A791" s="203"/>
    </row>
    <row r="792" spans="1:1" ht="15.75" customHeight="1">
      <c r="A792" s="203"/>
    </row>
    <row r="793" spans="1:1" ht="15.75" customHeight="1">
      <c r="A793" s="203"/>
    </row>
    <row r="794" spans="1:1" ht="15.75" customHeight="1">
      <c r="A794" s="203"/>
    </row>
    <row r="795" spans="1:1" ht="15.75" customHeight="1">
      <c r="A795" s="203"/>
    </row>
    <row r="796" spans="1:1" ht="15.75" customHeight="1">
      <c r="A796" s="203"/>
    </row>
    <row r="797" spans="1:1" ht="15.75" customHeight="1">
      <c r="A797" s="203"/>
    </row>
    <row r="798" spans="1:1" ht="15.75" customHeight="1">
      <c r="A798" s="203"/>
    </row>
    <row r="799" spans="1:1" ht="15.75" customHeight="1">
      <c r="A799" s="203"/>
    </row>
    <row r="800" spans="1:1" ht="15.75" customHeight="1">
      <c r="A800" s="203"/>
    </row>
    <row r="801" spans="1:1" ht="15.75" customHeight="1">
      <c r="A801" s="203"/>
    </row>
    <row r="802" spans="1:1" ht="15.75" customHeight="1">
      <c r="A802" s="203"/>
    </row>
    <row r="803" spans="1:1" ht="15.75" customHeight="1">
      <c r="A803" s="203"/>
    </row>
    <row r="804" spans="1:1" ht="15.75" customHeight="1">
      <c r="A804" s="203"/>
    </row>
    <row r="805" spans="1:1" ht="15.75" customHeight="1">
      <c r="A805" s="203"/>
    </row>
    <row r="806" spans="1:1" ht="15.75" customHeight="1">
      <c r="A806" s="203"/>
    </row>
    <row r="807" spans="1:1" ht="15.75" customHeight="1">
      <c r="A807" s="203"/>
    </row>
    <row r="808" spans="1:1" ht="15.75" customHeight="1">
      <c r="A808" s="203"/>
    </row>
    <row r="809" spans="1:1" ht="15.75" customHeight="1">
      <c r="A809" s="203"/>
    </row>
    <row r="810" spans="1:1" ht="15.75" customHeight="1">
      <c r="A810" s="203"/>
    </row>
    <row r="811" spans="1:1" ht="15.75" customHeight="1">
      <c r="A811" s="203"/>
    </row>
    <row r="812" spans="1:1" ht="15.75" customHeight="1">
      <c r="A812" s="203"/>
    </row>
    <row r="813" spans="1:1" ht="15.75" customHeight="1">
      <c r="A813" s="203"/>
    </row>
    <row r="814" spans="1:1" ht="15.75" customHeight="1">
      <c r="A814" s="203"/>
    </row>
    <row r="815" spans="1:1" ht="15.75" customHeight="1">
      <c r="A815" s="203"/>
    </row>
    <row r="816" spans="1:1" ht="15.75" customHeight="1">
      <c r="A816" s="203"/>
    </row>
    <row r="817" spans="1:1" ht="15.75" customHeight="1">
      <c r="A817" s="203"/>
    </row>
    <row r="818" spans="1:1" ht="15.75" customHeight="1">
      <c r="A818" s="203"/>
    </row>
    <row r="819" spans="1:1" ht="15.75" customHeight="1">
      <c r="A819" s="203"/>
    </row>
    <row r="820" spans="1:1" ht="15.75" customHeight="1">
      <c r="A820" s="203"/>
    </row>
    <row r="821" spans="1:1" ht="15.75" customHeight="1">
      <c r="A821" s="203"/>
    </row>
    <row r="822" spans="1:1" ht="15.75" customHeight="1">
      <c r="A822" s="203"/>
    </row>
    <row r="823" spans="1:1" ht="15.75" customHeight="1">
      <c r="A823" s="203"/>
    </row>
    <row r="824" spans="1:1" ht="15.75" customHeight="1">
      <c r="A824" s="203"/>
    </row>
    <row r="825" spans="1:1" ht="15.75" customHeight="1">
      <c r="A825" s="203"/>
    </row>
    <row r="826" spans="1:1" ht="15.75" customHeight="1">
      <c r="A826" s="203"/>
    </row>
    <row r="827" spans="1:1" ht="15.75" customHeight="1">
      <c r="A827" s="203"/>
    </row>
    <row r="828" spans="1:1" ht="15.75" customHeight="1">
      <c r="A828" s="203"/>
    </row>
    <row r="829" spans="1:1" ht="15.75" customHeight="1">
      <c r="A829" s="203"/>
    </row>
    <row r="830" spans="1:1" ht="15.75" customHeight="1">
      <c r="A830" s="203"/>
    </row>
    <row r="831" spans="1:1" ht="15.75" customHeight="1">
      <c r="A831" s="203"/>
    </row>
    <row r="832" spans="1:1" ht="15.75" customHeight="1">
      <c r="A832" s="203"/>
    </row>
    <row r="833" spans="1:1" ht="15.75" customHeight="1">
      <c r="A833" s="203"/>
    </row>
    <row r="834" spans="1:1" ht="15.75" customHeight="1">
      <c r="A834" s="203"/>
    </row>
    <row r="835" spans="1:1" ht="15.75" customHeight="1">
      <c r="A835" s="203"/>
    </row>
    <row r="836" spans="1:1" ht="15.75" customHeight="1">
      <c r="A836" s="203"/>
    </row>
    <row r="837" spans="1:1" ht="15.75" customHeight="1">
      <c r="A837" s="203"/>
    </row>
    <row r="838" spans="1:1" ht="15.75" customHeight="1">
      <c r="A838" s="203"/>
    </row>
    <row r="839" spans="1:1" ht="15.75" customHeight="1">
      <c r="A839" s="203"/>
    </row>
    <row r="840" spans="1:1" ht="15.75" customHeight="1">
      <c r="A840" s="203"/>
    </row>
    <row r="841" spans="1:1" ht="15.75" customHeight="1">
      <c r="A841" s="203"/>
    </row>
    <row r="842" spans="1:1" ht="15.75" customHeight="1">
      <c r="A842" s="203"/>
    </row>
    <row r="843" spans="1:1" ht="15.75" customHeight="1">
      <c r="A843" s="203"/>
    </row>
    <row r="844" spans="1:1" ht="15.75" customHeight="1">
      <c r="A844" s="203"/>
    </row>
    <row r="845" spans="1:1" ht="15.75" customHeight="1">
      <c r="A845" s="203"/>
    </row>
    <row r="846" spans="1:1" ht="15.75" customHeight="1">
      <c r="A846" s="203"/>
    </row>
    <row r="847" spans="1:1" ht="15.75" customHeight="1">
      <c r="A847" s="203"/>
    </row>
    <row r="848" spans="1:1" ht="15.75" customHeight="1">
      <c r="A848" s="203"/>
    </row>
    <row r="849" spans="1:1" ht="15.75" customHeight="1">
      <c r="A849" s="203"/>
    </row>
    <row r="850" spans="1:1" ht="15.75" customHeight="1">
      <c r="A850" s="203"/>
    </row>
    <row r="851" spans="1:1" ht="15.75" customHeight="1">
      <c r="A851" s="203"/>
    </row>
    <row r="852" spans="1:1" ht="15.75" customHeight="1">
      <c r="A852" s="203"/>
    </row>
    <row r="853" spans="1:1" ht="15.75" customHeight="1">
      <c r="A853" s="203"/>
    </row>
    <row r="854" spans="1:1" ht="15.75" customHeight="1">
      <c r="A854" s="203"/>
    </row>
    <row r="855" spans="1:1" ht="15.75" customHeight="1">
      <c r="A855" s="203"/>
    </row>
    <row r="856" spans="1:1" ht="15.75" customHeight="1">
      <c r="A856" s="203"/>
    </row>
    <row r="857" spans="1:1" ht="15.75" customHeight="1">
      <c r="A857" s="203"/>
    </row>
    <row r="858" spans="1:1" ht="15.75" customHeight="1">
      <c r="A858" s="203"/>
    </row>
    <row r="859" spans="1:1" ht="15.75" customHeight="1">
      <c r="A859" s="203"/>
    </row>
    <row r="860" spans="1:1" ht="15.75" customHeight="1">
      <c r="A860" s="203"/>
    </row>
    <row r="861" spans="1:1" ht="15.75" customHeight="1">
      <c r="A861" s="203"/>
    </row>
    <row r="862" spans="1:1" ht="15.75" customHeight="1">
      <c r="A862" s="203"/>
    </row>
    <row r="863" spans="1:1" ht="15.75" customHeight="1">
      <c r="A863" s="203"/>
    </row>
    <row r="864" spans="1:1" ht="15.75" customHeight="1">
      <c r="A864" s="203"/>
    </row>
    <row r="865" spans="1:1" ht="15.75" customHeight="1">
      <c r="A865" s="203"/>
    </row>
    <row r="866" spans="1:1" ht="15.75" customHeight="1">
      <c r="A866" s="203"/>
    </row>
    <row r="867" spans="1:1" ht="15.75" customHeight="1">
      <c r="A867" s="203"/>
    </row>
    <row r="868" spans="1:1" ht="15.75" customHeight="1">
      <c r="A868" s="203"/>
    </row>
    <row r="869" spans="1:1" ht="15.75" customHeight="1">
      <c r="A869" s="203"/>
    </row>
    <row r="870" spans="1:1" ht="15.75" customHeight="1">
      <c r="A870" s="203"/>
    </row>
    <row r="871" spans="1:1" ht="15.75" customHeight="1">
      <c r="A871" s="203"/>
    </row>
    <row r="872" spans="1:1" ht="15.75" customHeight="1">
      <c r="A872" s="203"/>
    </row>
    <row r="873" spans="1:1" ht="15.75" customHeight="1">
      <c r="A873" s="203"/>
    </row>
    <row r="874" spans="1:1" ht="15.75" customHeight="1">
      <c r="A874" s="203"/>
    </row>
    <row r="875" spans="1:1" ht="15.75" customHeight="1">
      <c r="A875" s="203"/>
    </row>
    <row r="876" spans="1:1" ht="15.75" customHeight="1">
      <c r="A876" s="203"/>
    </row>
    <row r="877" spans="1:1" ht="15.75" customHeight="1">
      <c r="A877" s="203"/>
    </row>
    <row r="878" spans="1:1" ht="15.75" customHeight="1">
      <c r="A878" s="203"/>
    </row>
    <row r="879" spans="1:1" ht="15.75" customHeight="1">
      <c r="A879" s="203"/>
    </row>
    <row r="880" spans="1:1" ht="15.75" customHeight="1">
      <c r="A880" s="203"/>
    </row>
    <row r="881" spans="1:1" ht="15.75" customHeight="1">
      <c r="A881" s="203"/>
    </row>
    <row r="882" spans="1:1" ht="15.75" customHeight="1">
      <c r="A882" s="203"/>
    </row>
    <row r="883" spans="1:1" ht="15.75" customHeight="1">
      <c r="A883" s="203"/>
    </row>
    <row r="884" spans="1:1" ht="15.75" customHeight="1">
      <c r="A884" s="203"/>
    </row>
    <row r="885" spans="1:1" ht="15.75" customHeight="1">
      <c r="A885" s="203"/>
    </row>
    <row r="886" spans="1:1" ht="15.75" customHeight="1">
      <c r="A886" s="203"/>
    </row>
    <row r="887" spans="1:1" ht="15.75" customHeight="1">
      <c r="A887" s="203"/>
    </row>
    <row r="888" spans="1:1" ht="15.75" customHeight="1">
      <c r="A888" s="203"/>
    </row>
    <row r="889" spans="1:1" ht="15.75" customHeight="1">
      <c r="A889" s="203"/>
    </row>
    <row r="890" spans="1:1" ht="15.75" customHeight="1">
      <c r="A890" s="203"/>
    </row>
    <row r="891" spans="1:1" ht="15.75" customHeight="1">
      <c r="A891" s="203"/>
    </row>
    <row r="892" spans="1:1" ht="15.75" customHeight="1">
      <c r="A892" s="203"/>
    </row>
    <row r="893" spans="1:1" ht="15.75" customHeight="1">
      <c r="A893" s="203"/>
    </row>
    <row r="894" spans="1:1" ht="15.75" customHeight="1">
      <c r="A894" s="203"/>
    </row>
    <row r="895" spans="1:1" ht="15.75" customHeight="1">
      <c r="A895" s="203"/>
    </row>
    <row r="896" spans="1:1" ht="15.75" customHeight="1">
      <c r="A896" s="203"/>
    </row>
    <row r="897" spans="1:1" ht="15.75" customHeight="1">
      <c r="A897" s="203"/>
    </row>
    <row r="898" spans="1:1" ht="15.75" customHeight="1">
      <c r="A898" s="203"/>
    </row>
    <row r="899" spans="1:1" ht="15.75" customHeight="1">
      <c r="A899" s="203"/>
    </row>
    <row r="900" spans="1:1" ht="15.75" customHeight="1">
      <c r="A900" s="203"/>
    </row>
    <row r="901" spans="1:1" ht="15.75" customHeight="1">
      <c r="A901" s="203"/>
    </row>
    <row r="902" spans="1:1" ht="15.75" customHeight="1">
      <c r="A902" s="203"/>
    </row>
    <row r="903" spans="1:1" ht="15.75" customHeight="1">
      <c r="A903" s="203"/>
    </row>
    <row r="904" spans="1:1" ht="15.75" customHeight="1">
      <c r="A904" s="203"/>
    </row>
    <row r="905" spans="1:1" ht="15.75" customHeight="1">
      <c r="A905" s="203"/>
    </row>
    <row r="906" spans="1:1" ht="15.75" customHeight="1">
      <c r="A906" s="203"/>
    </row>
    <row r="907" spans="1:1" ht="15.75" customHeight="1">
      <c r="A907" s="203"/>
    </row>
    <row r="908" spans="1:1" ht="15.75" customHeight="1">
      <c r="A908" s="203"/>
    </row>
    <row r="909" spans="1:1" ht="15.75" customHeight="1">
      <c r="A909" s="203"/>
    </row>
    <row r="910" spans="1:1" ht="15.75" customHeight="1">
      <c r="A910" s="203"/>
    </row>
    <row r="911" spans="1:1" ht="15.75" customHeight="1">
      <c r="A911" s="203"/>
    </row>
    <row r="912" spans="1:1" ht="15.75" customHeight="1">
      <c r="A912" s="203"/>
    </row>
    <row r="913" spans="1:1" ht="15.75" customHeight="1">
      <c r="A913" s="203"/>
    </row>
    <row r="914" spans="1:1" ht="15.75" customHeight="1">
      <c r="A914" s="203"/>
    </row>
    <row r="915" spans="1:1" ht="15.75" customHeight="1">
      <c r="A915" s="203"/>
    </row>
    <row r="916" spans="1:1" ht="15.75" customHeight="1">
      <c r="A916" s="203"/>
    </row>
    <row r="917" spans="1:1" ht="15.75" customHeight="1">
      <c r="A917" s="203"/>
    </row>
    <row r="918" spans="1:1" ht="15.75" customHeight="1">
      <c r="A918" s="203"/>
    </row>
    <row r="919" spans="1:1" ht="15.75" customHeight="1">
      <c r="A919" s="203"/>
    </row>
    <row r="920" spans="1:1" ht="15.75" customHeight="1">
      <c r="A920" s="203"/>
    </row>
    <row r="921" spans="1:1" ht="15.75" customHeight="1">
      <c r="A921" s="203"/>
    </row>
    <row r="922" spans="1:1" ht="15.75" customHeight="1">
      <c r="A922" s="203"/>
    </row>
    <row r="923" spans="1:1" ht="15.75" customHeight="1">
      <c r="A923" s="203"/>
    </row>
    <row r="924" spans="1:1" ht="15.75" customHeight="1">
      <c r="A924" s="203"/>
    </row>
    <row r="925" spans="1:1" ht="15.75" customHeight="1">
      <c r="A925" s="203"/>
    </row>
    <row r="926" spans="1:1" ht="15.75" customHeight="1">
      <c r="A926" s="203"/>
    </row>
    <row r="927" spans="1:1" ht="15.75" customHeight="1">
      <c r="A927" s="203"/>
    </row>
    <row r="928" spans="1:1" ht="15.75" customHeight="1">
      <c r="A928" s="203"/>
    </row>
    <row r="929" spans="1:1" ht="15.75" customHeight="1">
      <c r="A929" s="203"/>
    </row>
    <row r="930" spans="1:1" ht="15.75" customHeight="1">
      <c r="A930" s="203"/>
    </row>
    <row r="931" spans="1:1" ht="15.75" customHeight="1">
      <c r="A931" s="203"/>
    </row>
    <row r="932" spans="1:1" ht="15.75" customHeight="1">
      <c r="A932" s="203"/>
    </row>
    <row r="933" spans="1:1" ht="15.75" customHeight="1">
      <c r="A933" s="203"/>
    </row>
    <row r="934" spans="1:1" ht="15.75" customHeight="1">
      <c r="A934" s="203"/>
    </row>
    <row r="935" spans="1:1" ht="15.75" customHeight="1">
      <c r="A935" s="203"/>
    </row>
    <row r="936" spans="1:1" ht="15.75" customHeight="1">
      <c r="A936" s="203"/>
    </row>
    <row r="937" spans="1:1" ht="15.75" customHeight="1">
      <c r="A937" s="203"/>
    </row>
    <row r="938" spans="1:1" ht="15.75" customHeight="1">
      <c r="A938" s="203"/>
    </row>
    <row r="939" spans="1:1" ht="15.75" customHeight="1">
      <c r="A939" s="203"/>
    </row>
    <row r="940" spans="1:1" ht="15.75" customHeight="1">
      <c r="A940" s="203"/>
    </row>
    <row r="941" spans="1:1" ht="15.75" customHeight="1">
      <c r="A941" s="203"/>
    </row>
    <row r="942" spans="1:1" ht="15.75" customHeight="1">
      <c r="A942" s="203"/>
    </row>
    <row r="943" spans="1:1" ht="15.75" customHeight="1">
      <c r="A943" s="203"/>
    </row>
    <row r="944" spans="1:1" ht="15.75" customHeight="1">
      <c r="A944" s="203"/>
    </row>
    <row r="945" spans="1:1" ht="15.75" customHeight="1">
      <c r="A945" s="203"/>
    </row>
    <row r="946" spans="1:1" ht="15.75" customHeight="1">
      <c r="A946" s="203"/>
    </row>
    <row r="947" spans="1:1" ht="15.75" customHeight="1">
      <c r="A947" s="203"/>
    </row>
    <row r="948" spans="1:1" ht="15.75" customHeight="1">
      <c r="A948" s="203"/>
    </row>
    <row r="949" spans="1:1" ht="15.75" customHeight="1">
      <c r="A949" s="203"/>
    </row>
    <row r="950" spans="1:1" ht="15.75" customHeight="1">
      <c r="A950" s="203"/>
    </row>
    <row r="951" spans="1:1" ht="15.75" customHeight="1">
      <c r="A951" s="203"/>
    </row>
    <row r="952" spans="1:1" ht="15.75" customHeight="1">
      <c r="A952" s="203"/>
    </row>
    <row r="953" spans="1:1" ht="15.75" customHeight="1">
      <c r="A953" s="203"/>
    </row>
    <row r="954" spans="1:1" ht="15.75" customHeight="1">
      <c r="A954" s="203"/>
    </row>
    <row r="955" spans="1:1" ht="15.75" customHeight="1">
      <c r="A955" s="203"/>
    </row>
    <row r="956" spans="1:1" ht="15.75" customHeight="1">
      <c r="A956" s="203"/>
    </row>
    <row r="957" spans="1:1" ht="15.75" customHeight="1">
      <c r="A957" s="203"/>
    </row>
    <row r="958" spans="1:1" ht="15.75" customHeight="1">
      <c r="A958" s="203"/>
    </row>
    <row r="959" spans="1:1" ht="15.75" customHeight="1">
      <c r="A959" s="203"/>
    </row>
    <row r="960" spans="1:1" ht="15.75" customHeight="1">
      <c r="A960" s="203"/>
    </row>
    <row r="961" spans="1:1" ht="15.75" customHeight="1">
      <c r="A961" s="203"/>
    </row>
    <row r="962" spans="1:1" ht="15.75" customHeight="1">
      <c r="A962" s="203"/>
    </row>
    <row r="963" spans="1:1" ht="15.75" customHeight="1">
      <c r="A963" s="203"/>
    </row>
    <row r="964" spans="1:1" ht="15.75" customHeight="1">
      <c r="A964" s="203"/>
    </row>
    <row r="965" spans="1:1" ht="15.75" customHeight="1">
      <c r="A965" s="203"/>
    </row>
    <row r="966" spans="1:1" ht="15.75" customHeight="1">
      <c r="A966" s="203"/>
    </row>
    <row r="967" spans="1:1" ht="15.75" customHeight="1">
      <c r="A967" s="203"/>
    </row>
    <row r="968" spans="1:1" ht="15.75" customHeight="1">
      <c r="A968" s="203"/>
    </row>
    <row r="969" spans="1:1" ht="15.75" customHeight="1">
      <c r="A969" s="203"/>
    </row>
    <row r="970" spans="1:1" ht="15.75" customHeight="1">
      <c r="A970" s="203"/>
    </row>
  </sheetData>
  <pageMargins left="0.7" right="0.7" top="0.75" bottom="0.75" header="0" footer="0"/>
  <pageSetup orientation="landscap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Z997"/>
  <sheetViews>
    <sheetView workbookViewId="0">
      <pane ySplit="1" topLeftCell="A2" activePane="bottomLeft" state="frozen"/>
      <selection pane="bottomLeft"/>
    </sheetView>
  </sheetViews>
  <sheetFormatPr defaultColWidth="14.3984375" defaultRowHeight="15" customHeight="1"/>
  <cols>
    <col min="1" max="1" width="10.73046875" customWidth="1"/>
    <col min="2" max="2" width="56.73046875" customWidth="1"/>
    <col min="3" max="4" width="20.73046875" customWidth="1"/>
    <col min="5" max="5" width="56.73046875" customWidth="1"/>
    <col min="6" max="6" width="14.3984375" customWidth="1"/>
  </cols>
  <sheetData>
    <row r="1" spans="1:26" ht="15.75">
      <c r="A1" s="24" t="s">
        <v>44</v>
      </c>
      <c r="B1" s="182" t="s">
        <v>263</v>
      </c>
      <c r="C1" s="24" t="s">
        <v>1024</v>
      </c>
      <c r="D1" s="86" t="s">
        <v>985</v>
      </c>
      <c r="E1" s="25" t="s">
        <v>1025</v>
      </c>
      <c r="F1" s="186"/>
      <c r="G1" s="186"/>
      <c r="H1" s="186"/>
      <c r="I1" s="186"/>
      <c r="J1" s="186"/>
      <c r="K1" s="186"/>
      <c r="L1" s="186"/>
      <c r="M1" s="186"/>
      <c r="N1" s="186"/>
      <c r="O1" s="186"/>
      <c r="P1" s="186"/>
      <c r="Q1" s="186"/>
      <c r="R1" s="186"/>
      <c r="S1" s="186"/>
      <c r="T1" s="186"/>
      <c r="U1" s="186"/>
      <c r="V1" s="186"/>
      <c r="W1" s="186"/>
      <c r="X1" s="186"/>
      <c r="Y1" s="186"/>
    </row>
    <row r="2" spans="1:26" ht="15.75">
      <c r="A2" s="193" t="s">
        <v>79</v>
      </c>
      <c r="B2" s="194" t="str">
        <f>VLOOKUP(A2,ProcessDefinitionsTab,2,FALSE)</f>
        <v>Identity Resolution</v>
      </c>
      <c r="C2" s="221"/>
      <c r="D2" s="219"/>
      <c r="E2" s="219"/>
      <c r="F2" s="1"/>
      <c r="G2" s="1"/>
      <c r="H2" s="1"/>
      <c r="I2" s="1"/>
      <c r="J2" s="1"/>
      <c r="K2" s="1"/>
      <c r="L2" s="1"/>
      <c r="M2" s="1"/>
      <c r="N2" s="1"/>
      <c r="O2" s="1"/>
      <c r="P2" s="1"/>
      <c r="Q2" s="1"/>
      <c r="R2" s="1"/>
      <c r="S2" s="1"/>
      <c r="T2" s="1"/>
      <c r="U2" s="1"/>
      <c r="V2" s="1"/>
      <c r="W2" s="1"/>
      <c r="X2" s="1"/>
      <c r="Y2" s="1"/>
      <c r="Z2" s="1"/>
    </row>
    <row r="3" spans="1:26" ht="47.25">
      <c r="A3" s="24" t="s">
        <v>36</v>
      </c>
      <c r="B3" s="29" t="str">
        <f>VLOOKUP(A2,ProcessDefinitionsTab,3,FALSE)</f>
        <v>Identity Resolution is the process of establishing the uniqueness of a Subject within a population through the use of identity information.</v>
      </c>
      <c r="C3" s="33" t="s">
        <v>36</v>
      </c>
      <c r="D3" s="27"/>
      <c r="E3" s="27"/>
    </row>
    <row r="4" spans="1:26" ht="15.75">
      <c r="A4" s="24"/>
      <c r="B4" s="29"/>
      <c r="C4" s="33" t="s">
        <v>1326</v>
      </c>
      <c r="D4" s="27"/>
      <c r="E4" s="27"/>
    </row>
    <row r="5" spans="1:26" ht="15.75">
      <c r="A5" s="222" t="s">
        <v>84</v>
      </c>
      <c r="B5" s="223" t="str">
        <f>VLOOKUP(A5,ProcessDefinitionsTab,2,FALSE)</f>
        <v>Identity Establishment</v>
      </c>
      <c r="C5" s="221"/>
      <c r="D5" s="219"/>
      <c r="E5" s="219"/>
    </row>
    <row r="6" spans="1:26" ht="31.5">
      <c r="A6" s="33"/>
      <c r="B6" s="29" t="str">
        <f>VLOOKUP(A5,ProcessDefinitionsTab,3,FALSE)</f>
        <v>Identity Establishment is the process of creating a record of identity of a Subject within a population.</v>
      </c>
      <c r="C6" s="33"/>
      <c r="D6" s="27"/>
      <c r="E6" s="27"/>
    </row>
    <row r="7" spans="1:26" ht="15.75">
      <c r="A7" s="33"/>
      <c r="B7" s="29"/>
      <c r="C7" s="33"/>
      <c r="D7" s="27"/>
      <c r="E7" s="27"/>
    </row>
    <row r="8" spans="1:26" ht="15.75">
      <c r="A8" s="222" t="s">
        <v>73</v>
      </c>
      <c r="B8" s="223" t="str">
        <f>VLOOKUP(A8,ProcessDefinitionsTab,2,FALSE)</f>
        <v>Identity Information Validation</v>
      </c>
      <c r="C8" s="221"/>
      <c r="D8" s="219"/>
      <c r="E8" s="219"/>
    </row>
    <row r="9" spans="1:26" ht="47.25">
      <c r="A9" s="24"/>
      <c r="B9" s="29" t="str">
        <f>VLOOKUP(A8,ProcessDefinitionsTab,3,FALSE)</f>
        <v xml:space="preserve">Identity Information Validation is the process of confirming the accuracy of identity information about a Subject as established by the Issuer. </v>
      </c>
      <c r="C9" s="33"/>
      <c r="D9" s="27"/>
      <c r="E9" s="27"/>
    </row>
    <row r="10" spans="1:26" ht="15.75">
      <c r="A10" s="24"/>
      <c r="B10" s="29"/>
      <c r="C10" s="33"/>
      <c r="D10" s="27"/>
      <c r="E10" s="27"/>
    </row>
    <row r="11" spans="1:26" ht="15.75">
      <c r="A11" s="224" t="s">
        <v>88</v>
      </c>
      <c r="B11" s="223" t="str">
        <f>VLOOKUP(A11,ProcessDefinitionsTab,2,FALSE)</f>
        <v>Identity Verification</v>
      </c>
      <c r="C11" s="221"/>
      <c r="D11" s="219"/>
      <c r="E11" s="219"/>
    </row>
    <row r="12" spans="1:26" ht="31.5">
      <c r="A12" s="24"/>
      <c r="B12" s="29" t="str">
        <f>VLOOKUP(A11,ProcessDefinitionsTab,3,FALSE)</f>
        <v>Identity Verification is the process of confirming that the identity information is under the control of the Subject.</v>
      </c>
      <c r="C12" s="33"/>
      <c r="D12" s="27"/>
      <c r="E12" s="27"/>
    </row>
    <row r="13" spans="1:26" ht="15.75">
      <c r="A13" s="24"/>
      <c r="B13" s="29"/>
      <c r="C13" s="33"/>
      <c r="D13" s="27"/>
      <c r="E13" s="27"/>
    </row>
    <row r="14" spans="1:26" ht="15.75">
      <c r="A14" s="222" t="s">
        <v>99</v>
      </c>
      <c r="B14" s="223" t="str">
        <f>VLOOKUP(A14,ProcessDefinitionsTab,2,FALSE)</f>
        <v>Identity Maintenance</v>
      </c>
      <c r="C14" s="221"/>
      <c r="D14" s="219"/>
      <c r="E14" s="219"/>
    </row>
    <row r="15" spans="1:26" ht="47.25">
      <c r="A15" s="24"/>
      <c r="B15" s="29" t="str">
        <f>VLOOKUP(A14,ProcessDefinitionsTab,3,FALSE)</f>
        <v>Identity Maintenance is the process of ensuring that a Subject’s identity information is accurate, complete, and up-to-date.</v>
      </c>
      <c r="C15" s="33"/>
      <c r="D15" s="27"/>
      <c r="E15" s="27"/>
      <c r="F15" s="1"/>
      <c r="G15" s="1"/>
      <c r="H15" s="1"/>
      <c r="I15" s="1"/>
      <c r="J15" s="1"/>
      <c r="K15" s="1"/>
      <c r="L15" s="1"/>
      <c r="M15" s="1"/>
      <c r="N15" s="1"/>
      <c r="O15" s="1"/>
      <c r="P15" s="1"/>
      <c r="Q15" s="1"/>
      <c r="R15" s="1"/>
      <c r="S15" s="1"/>
      <c r="T15" s="1"/>
      <c r="U15" s="1"/>
      <c r="V15" s="1"/>
      <c r="W15" s="1"/>
      <c r="X15" s="1"/>
      <c r="Y15" s="1"/>
      <c r="Z15" s="1"/>
    </row>
    <row r="16" spans="1:26" ht="15.75">
      <c r="A16" s="24"/>
      <c r="B16" s="25"/>
      <c r="C16" s="33"/>
      <c r="D16" s="27"/>
      <c r="E16" s="27"/>
      <c r="F16" s="1"/>
      <c r="G16" s="1"/>
      <c r="H16" s="1"/>
      <c r="I16" s="1"/>
      <c r="J16" s="1"/>
      <c r="K16" s="1"/>
      <c r="L16" s="1"/>
      <c r="M16" s="1"/>
      <c r="N16" s="1"/>
      <c r="O16" s="1"/>
      <c r="P16" s="1"/>
      <c r="Q16" s="1"/>
      <c r="R16" s="1"/>
      <c r="S16" s="1"/>
      <c r="T16" s="1"/>
      <c r="U16" s="1"/>
      <c r="V16" s="1"/>
      <c r="W16" s="1"/>
      <c r="X16" s="1"/>
      <c r="Y16" s="1"/>
      <c r="Z16" s="1"/>
    </row>
    <row r="17" spans="1:26" ht="15.75">
      <c r="A17" s="222" t="s">
        <v>94</v>
      </c>
      <c r="B17" s="223" t="str">
        <f>VLOOKUP(A17,ProcessDefinitionsTab,2,FALSE)</f>
        <v>Identity Continuity</v>
      </c>
      <c r="C17" s="221"/>
      <c r="D17" s="219"/>
      <c r="E17" s="219"/>
    </row>
    <row r="18" spans="1:26" ht="80.25" customHeight="1">
      <c r="A18" s="24"/>
      <c r="B18" s="29" t="str">
        <f>VLOOKUP(A17,ProcessDefinitionsTab,3,FALSE)</f>
        <v>Identity Continuity is the process of dynamically confirming that the Subject has a continuous existence over time (i.e., “genuine presence”). This process can be used to ensure that there is no malicious or fraudulent activity (past or present) and to address identity spoofing concerns.</v>
      </c>
      <c r="C18" s="33"/>
      <c r="D18" s="27"/>
      <c r="E18" s="27"/>
    </row>
    <row r="19" spans="1:26" ht="15.75">
      <c r="A19" s="24"/>
      <c r="B19" s="29"/>
      <c r="C19" s="33"/>
      <c r="D19" s="27"/>
      <c r="E19" s="27"/>
    </row>
    <row r="20" spans="1:26" ht="15.75">
      <c r="A20" s="222" t="s">
        <v>104</v>
      </c>
      <c r="B20" s="223" t="str">
        <f>VLOOKUP(A20,ProcessDefinitionsTab,2,FALSE)</f>
        <v>Identity Linking</v>
      </c>
      <c r="C20" s="221"/>
      <c r="D20" s="219"/>
      <c r="E20" s="219"/>
    </row>
    <row r="21" spans="1:26" ht="31.5">
      <c r="A21" s="24"/>
      <c r="B21" s="29" t="str">
        <f>VLOOKUP(A20,ProcessDefinitionsTab,3,FALSE)</f>
        <v>Identity Linking is the process of mapping one or more assigned identifiers to a Subject.</v>
      </c>
      <c r="C21" s="33"/>
      <c r="D21" s="27"/>
      <c r="E21" s="27"/>
      <c r="F21" s="1"/>
      <c r="G21" s="1"/>
      <c r="H21" s="1"/>
      <c r="I21" s="1"/>
      <c r="J21" s="1"/>
      <c r="K21" s="1"/>
      <c r="L21" s="1"/>
      <c r="M21" s="1"/>
      <c r="N21" s="1"/>
      <c r="O21" s="1"/>
      <c r="P21" s="1"/>
      <c r="Q21" s="1"/>
      <c r="R21" s="1"/>
      <c r="S21" s="1"/>
      <c r="T21" s="1"/>
      <c r="U21" s="1"/>
      <c r="V21" s="1"/>
      <c r="W21" s="1"/>
      <c r="X21" s="1"/>
      <c r="Y21" s="1"/>
      <c r="Z21" s="1"/>
    </row>
    <row r="22" spans="1:26" ht="15.75">
      <c r="A22" s="24"/>
      <c r="B22" s="29"/>
      <c r="C22" s="33"/>
      <c r="D22" s="27"/>
      <c r="E22" s="27"/>
      <c r="F22" s="1"/>
      <c r="G22" s="1"/>
      <c r="H22" s="1"/>
      <c r="I22" s="1"/>
      <c r="J22" s="1"/>
      <c r="K22" s="1"/>
      <c r="L22" s="1"/>
      <c r="M22" s="1"/>
      <c r="N22" s="1"/>
      <c r="O22" s="1"/>
      <c r="P22" s="1"/>
      <c r="Q22" s="1"/>
      <c r="R22" s="1"/>
      <c r="S22" s="1"/>
      <c r="T22" s="1"/>
      <c r="U22" s="1"/>
      <c r="V22" s="1"/>
      <c r="W22" s="1"/>
      <c r="X22" s="1"/>
      <c r="Y22" s="1"/>
      <c r="Z22" s="1"/>
    </row>
    <row r="23" spans="1:26" ht="15.75">
      <c r="A23" s="222" t="s">
        <v>141</v>
      </c>
      <c r="B23" s="223" t="str">
        <f>VLOOKUP(A23,ProcessDefinitionsTab,2,FALSE)</f>
        <v>Credential Issuance</v>
      </c>
      <c r="C23" s="221"/>
      <c r="D23" s="219"/>
      <c r="E23" s="219"/>
    </row>
    <row r="24" spans="1:26" ht="31.5">
      <c r="A24" s="24"/>
      <c r="B24" s="29" t="str">
        <f>VLOOKUP(A23,ProcessDefinitionsTab,3,FALSE)</f>
        <v>Credential Issuance is the process of creating a Credential from a set of Claims and assigning the Credential to a Holder.</v>
      </c>
      <c r="C24" s="33"/>
      <c r="D24" s="27"/>
      <c r="E24" s="27"/>
      <c r="F24" s="1"/>
      <c r="G24" s="1"/>
      <c r="H24" s="1"/>
      <c r="I24" s="1"/>
      <c r="J24" s="1"/>
      <c r="K24" s="1"/>
      <c r="L24" s="1"/>
      <c r="M24" s="1"/>
      <c r="N24" s="1"/>
      <c r="O24" s="1"/>
      <c r="P24" s="1"/>
      <c r="Q24" s="1"/>
      <c r="R24" s="1"/>
      <c r="S24" s="1"/>
      <c r="T24" s="1"/>
      <c r="U24" s="1"/>
      <c r="V24" s="1"/>
      <c r="W24" s="1"/>
      <c r="X24" s="1"/>
      <c r="Y24" s="1"/>
      <c r="Z24" s="1"/>
    </row>
    <row r="25" spans="1:26" ht="15.75">
      <c r="A25" s="24"/>
      <c r="B25" s="25"/>
      <c r="C25" s="33"/>
      <c r="D25" s="27"/>
      <c r="E25" s="27"/>
      <c r="F25" s="1"/>
      <c r="G25" s="1"/>
      <c r="H25" s="1"/>
      <c r="I25" s="1"/>
      <c r="J25" s="1"/>
      <c r="K25" s="1"/>
      <c r="L25" s="1"/>
      <c r="M25" s="1"/>
      <c r="N25" s="1"/>
      <c r="O25" s="1"/>
      <c r="P25" s="1"/>
      <c r="Q25" s="1"/>
      <c r="R25" s="1"/>
      <c r="S25" s="1"/>
      <c r="T25" s="1"/>
      <c r="U25" s="1"/>
      <c r="V25" s="1"/>
      <c r="W25" s="1"/>
      <c r="X25" s="1"/>
      <c r="Y25" s="1"/>
      <c r="Z25" s="1"/>
    </row>
    <row r="26" spans="1:26" ht="15.75">
      <c r="A26" s="222" t="s">
        <v>146</v>
      </c>
      <c r="B26" s="223" t="str">
        <f>VLOOKUP(A26,ProcessDefinitionsTab,2,FALSE)</f>
        <v>Credential Authenticator Binding</v>
      </c>
      <c r="C26" s="221"/>
      <c r="D26" s="219"/>
      <c r="E26" s="219"/>
      <c r="F26" s="1"/>
      <c r="G26" s="1"/>
      <c r="H26" s="1"/>
      <c r="I26" s="1"/>
      <c r="J26" s="1"/>
      <c r="K26" s="1"/>
      <c r="L26" s="1"/>
      <c r="M26" s="1"/>
      <c r="N26" s="1"/>
      <c r="O26" s="1"/>
      <c r="P26" s="1"/>
      <c r="Q26" s="1"/>
      <c r="R26" s="1"/>
      <c r="S26" s="1"/>
      <c r="T26" s="1"/>
      <c r="U26" s="1"/>
      <c r="V26" s="1"/>
      <c r="W26" s="1"/>
      <c r="X26" s="1"/>
      <c r="Y26" s="1"/>
      <c r="Z26" s="1"/>
    </row>
    <row r="27" spans="1:26" ht="141.75">
      <c r="A27" s="24"/>
      <c r="B27" s="29" t="str">
        <f>VLOOKUP(A26,ProcessDefinitionsTab,3,FALSE)</f>
        <v>Credential Authenticator Binding is the process of associating a Credential issued to a Holder with one or more authenticators. This process also includes authenticator life-cycle activities such as suspending authenticators (caused by a forgotten password or a lockout due to successive failed authentications, inactivity, or suspicious activity), removing authenticators, binding new authenticators, and updating authenticators (e.g., changing a password, updating security questions and answers, having a new facial photo taken).</v>
      </c>
      <c r="C27" s="33"/>
      <c r="D27" s="27"/>
      <c r="E27" s="27"/>
      <c r="F27" s="1"/>
      <c r="G27" s="1"/>
      <c r="H27" s="1"/>
      <c r="I27" s="1"/>
      <c r="J27" s="1"/>
      <c r="K27" s="1"/>
      <c r="L27" s="1"/>
      <c r="M27" s="1"/>
      <c r="N27" s="1"/>
      <c r="O27" s="1"/>
      <c r="P27" s="1"/>
      <c r="Q27" s="1"/>
      <c r="R27" s="1"/>
      <c r="S27" s="1"/>
      <c r="T27" s="1"/>
      <c r="U27" s="1"/>
      <c r="V27" s="1"/>
      <c r="W27" s="1"/>
      <c r="X27" s="1"/>
      <c r="Y27" s="1"/>
      <c r="Z27" s="1"/>
    </row>
    <row r="28" spans="1:26" ht="15.75">
      <c r="A28" s="24"/>
      <c r="B28" s="29"/>
      <c r="C28" s="33"/>
      <c r="D28" s="27"/>
      <c r="E28" s="27"/>
      <c r="F28" s="1"/>
      <c r="G28" s="1"/>
      <c r="H28" s="1"/>
      <c r="I28" s="1"/>
      <c r="J28" s="1"/>
      <c r="K28" s="1"/>
      <c r="L28" s="1"/>
      <c r="M28" s="1"/>
      <c r="N28" s="1"/>
      <c r="O28" s="1"/>
      <c r="P28" s="1"/>
      <c r="Q28" s="1"/>
      <c r="R28" s="1"/>
      <c r="S28" s="1"/>
      <c r="T28" s="1"/>
      <c r="U28" s="1"/>
      <c r="V28" s="1"/>
      <c r="W28" s="1"/>
      <c r="X28" s="1"/>
      <c r="Y28" s="1"/>
      <c r="Z28" s="1"/>
    </row>
    <row r="29" spans="1:26" ht="15.75">
      <c r="A29" s="222" t="s">
        <v>156</v>
      </c>
      <c r="B29" s="223" t="str">
        <f>VLOOKUP(A29,ProcessDefinitionsTab,2,FALSE)</f>
        <v>Credential Verification</v>
      </c>
      <c r="C29" s="221"/>
      <c r="D29" s="219"/>
      <c r="E29" s="219"/>
    </row>
    <row r="30" spans="1:26" ht="78.75" customHeight="1">
      <c r="A30" s="24"/>
      <c r="B30" s="29" t="str">
        <f>VLOOKUP(A29,ProcessDefinitionsTab,3,FALSE)</f>
        <v xml:space="preserve">Credential Verification is the process of verifying that a Holder has control over an issued Credential. Control of an issued Credential is verified by means of one or more authenticators. The degree of control over the issued Credential can be used to generate a level of assurance.
</v>
      </c>
      <c r="C30" s="33"/>
      <c r="D30" s="27"/>
      <c r="E30" s="27"/>
      <c r="F30" s="1"/>
      <c r="G30" s="1"/>
      <c r="H30" s="1"/>
      <c r="I30" s="1"/>
      <c r="J30" s="1"/>
      <c r="K30" s="1"/>
      <c r="L30" s="1"/>
      <c r="M30" s="1"/>
      <c r="N30" s="1"/>
      <c r="O30" s="1"/>
      <c r="P30" s="1"/>
      <c r="Q30" s="1"/>
      <c r="R30" s="1"/>
      <c r="S30" s="1"/>
      <c r="T30" s="1"/>
      <c r="U30" s="1"/>
      <c r="V30" s="1"/>
      <c r="W30" s="1"/>
      <c r="X30" s="1"/>
      <c r="Y30" s="1"/>
      <c r="Z30" s="1"/>
    </row>
    <row r="31" spans="1:26" ht="15.75">
      <c r="A31" s="24"/>
      <c r="B31" s="25"/>
      <c r="C31" s="33"/>
      <c r="D31" s="27"/>
      <c r="E31" s="27"/>
      <c r="F31" s="1"/>
      <c r="G31" s="1"/>
      <c r="H31" s="1"/>
      <c r="I31" s="1"/>
      <c r="J31" s="1"/>
      <c r="K31" s="1"/>
      <c r="L31" s="1"/>
      <c r="M31" s="1"/>
      <c r="N31" s="1"/>
      <c r="O31" s="1"/>
      <c r="P31" s="1"/>
      <c r="Q31" s="1"/>
      <c r="R31" s="1"/>
      <c r="S31" s="1"/>
      <c r="T31" s="1"/>
      <c r="U31" s="1"/>
      <c r="V31" s="1"/>
      <c r="W31" s="1"/>
      <c r="X31" s="1"/>
      <c r="Y31" s="1"/>
      <c r="Z31" s="1"/>
    </row>
    <row r="32" spans="1:26" ht="15.75">
      <c r="A32" s="222" t="s">
        <v>161</v>
      </c>
      <c r="B32" s="223" t="str">
        <f>VLOOKUP(A32,ProcessDefinitionsTab,2,FALSE)</f>
        <v>Credential Maintenance</v>
      </c>
      <c r="C32" s="221"/>
      <c r="D32" s="219"/>
      <c r="E32" s="219"/>
    </row>
    <row r="33" spans="1:26" ht="47.25">
      <c r="A33" s="24"/>
      <c r="B33" s="29" t="str">
        <f>VLOOKUP(A32,ProcessDefinitionsTab,3,FALSE)</f>
        <v>Credential Maintenance is the process of updating the Credential attributes (e.g., expiry date, status of the Credential) of an issued Credential.</v>
      </c>
      <c r="C33" s="33"/>
      <c r="D33" s="27"/>
      <c r="E33" s="27"/>
      <c r="F33" s="1"/>
      <c r="G33" s="1"/>
      <c r="H33" s="1"/>
      <c r="I33" s="1"/>
      <c r="J33" s="1"/>
      <c r="K33" s="1"/>
      <c r="L33" s="1"/>
      <c r="M33" s="1"/>
      <c r="N33" s="1"/>
      <c r="O33" s="1"/>
      <c r="P33" s="1"/>
      <c r="Q33" s="1"/>
      <c r="R33" s="1"/>
      <c r="S33" s="1"/>
      <c r="T33" s="1"/>
      <c r="U33" s="1"/>
      <c r="V33" s="1"/>
      <c r="W33" s="1"/>
      <c r="X33" s="1"/>
      <c r="Y33" s="1"/>
      <c r="Z33" s="1"/>
    </row>
    <row r="34" spans="1:26" ht="15.75">
      <c r="A34" s="24"/>
      <c r="B34" s="25"/>
      <c r="C34" s="33"/>
      <c r="D34" s="27"/>
      <c r="E34" s="27"/>
      <c r="F34" s="1"/>
      <c r="G34" s="1"/>
      <c r="H34" s="1"/>
      <c r="I34" s="1"/>
      <c r="J34" s="1"/>
      <c r="K34" s="1"/>
      <c r="L34" s="1"/>
      <c r="M34" s="1"/>
      <c r="N34" s="1"/>
      <c r="O34" s="1"/>
      <c r="P34" s="1"/>
      <c r="Q34" s="1"/>
      <c r="R34" s="1"/>
      <c r="S34" s="1"/>
      <c r="T34" s="1"/>
      <c r="U34" s="1"/>
      <c r="V34" s="1"/>
      <c r="W34" s="1"/>
      <c r="X34" s="1"/>
      <c r="Y34" s="1"/>
      <c r="Z34" s="1"/>
    </row>
    <row r="35" spans="1:26" ht="15.75">
      <c r="A35" s="222" t="s">
        <v>163</v>
      </c>
      <c r="B35" s="223" t="str">
        <f>VLOOKUP(A35,ProcessDefinitionsTab,2,FALSE)</f>
        <v>Credential Suspension</v>
      </c>
      <c r="C35" s="221"/>
      <c r="D35" s="219"/>
      <c r="E35" s="219"/>
    </row>
    <row r="36" spans="1:26" ht="47.25">
      <c r="A36" s="24"/>
      <c r="B36" s="29" t="str">
        <f>VLOOKUP(A35,ProcessDefinitionsTab,3,FALSE)</f>
        <v xml:space="preserve">Credential Suspension is the process of transforming an issued Credential into a suspended Credential by flagging the issued Credential as temporarily unusable. </v>
      </c>
      <c r="C36" s="33"/>
      <c r="D36" s="27"/>
      <c r="E36" s="27"/>
      <c r="F36" s="1"/>
      <c r="G36" s="1"/>
      <c r="H36" s="1"/>
      <c r="I36" s="1"/>
      <c r="J36" s="1"/>
      <c r="K36" s="1"/>
      <c r="L36" s="1"/>
      <c r="M36" s="1"/>
      <c r="N36" s="1"/>
      <c r="O36" s="1"/>
      <c r="P36" s="1"/>
      <c r="Q36" s="1"/>
      <c r="R36" s="1"/>
      <c r="S36" s="1"/>
      <c r="T36" s="1"/>
      <c r="U36" s="1"/>
      <c r="V36" s="1"/>
      <c r="W36" s="1"/>
      <c r="X36" s="1"/>
      <c r="Y36" s="1"/>
      <c r="Z36" s="1"/>
    </row>
    <row r="37" spans="1:26" ht="15.75">
      <c r="A37" s="24"/>
      <c r="B37" s="25"/>
      <c r="C37" s="33"/>
      <c r="D37" s="27"/>
      <c r="E37" s="27"/>
      <c r="F37" s="1"/>
      <c r="G37" s="1"/>
      <c r="H37" s="1"/>
      <c r="I37" s="1"/>
      <c r="J37" s="1"/>
      <c r="K37" s="1"/>
      <c r="L37" s="1"/>
      <c r="M37" s="1"/>
      <c r="N37" s="1"/>
      <c r="O37" s="1"/>
      <c r="P37" s="1"/>
      <c r="Q37" s="1"/>
      <c r="R37" s="1"/>
      <c r="S37" s="1"/>
      <c r="T37" s="1"/>
      <c r="U37" s="1"/>
      <c r="V37" s="1"/>
      <c r="W37" s="1"/>
      <c r="X37" s="1"/>
      <c r="Y37" s="1"/>
      <c r="Z37" s="1"/>
    </row>
    <row r="38" spans="1:26" ht="15.75">
      <c r="A38" s="222" t="s">
        <v>168</v>
      </c>
      <c r="B38" s="223" t="str">
        <f>VLOOKUP(A38,ProcessDefinitionsTab,2,FALSE)</f>
        <v>Credential Recovery</v>
      </c>
      <c r="C38" s="221"/>
      <c r="D38" s="219"/>
      <c r="E38" s="219"/>
    </row>
    <row r="39" spans="1:26" ht="47.25">
      <c r="A39" s="24"/>
      <c r="B39" s="29" t="str">
        <f>VLOOKUP(A38,ProcessDefinitionsTab,3,FALSE)</f>
        <v>Credential Recovery is the process of transforming a suspended Credential back to a usable state (i.e., an issued Credential).</v>
      </c>
      <c r="C39" s="33"/>
      <c r="D39" s="27"/>
      <c r="E39" s="27"/>
      <c r="F39" s="1"/>
      <c r="G39" s="1"/>
      <c r="H39" s="1"/>
      <c r="I39" s="1"/>
      <c r="J39" s="1"/>
      <c r="K39" s="1"/>
      <c r="L39" s="1"/>
      <c r="M39" s="1"/>
      <c r="N39" s="1"/>
      <c r="O39" s="1"/>
      <c r="P39" s="1"/>
      <c r="Q39" s="1"/>
      <c r="R39" s="1"/>
      <c r="S39" s="1"/>
      <c r="T39" s="1"/>
      <c r="U39" s="1"/>
      <c r="V39" s="1"/>
      <c r="W39" s="1"/>
      <c r="X39" s="1"/>
      <c r="Y39" s="1"/>
      <c r="Z39" s="1"/>
    </row>
    <row r="40" spans="1:26" ht="15.75">
      <c r="A40" s="24"/>
      <c r="B40" s="25"/>
      <c r="C40" s="33"/>
      <c r="D40" s="27"/>
      <c r="E40" s="27"/>
      <c r="F40" s="1"/>
      <c r="G40" s="1"/>
      <c r="H40" s="1"/>
      <c r="I40" s="1"/>
      <c r="J40" s="1"/>
      <c r="K40" s="1"/>
      <c r="L40" s="1"/>
      <c r="M40" s="1"/>
      <c r="N40" s="1"/>
      <c r="O40" s="1"/>
      <c r="P40" s="1"/>
      <c r="Q40" s="1"/>
      <c r="R40" s="1"/>
      <c r="S40" s="1"/>
      <c r="T40" s="1"/>
      <c r="U40" s="1"/>
      <c r="V40" s="1"/>
      <c r="W40" s="1"/>
      <c r="X40" s="1"/>
      <c r="Y40" s="1"/>
      <c r="Z40" s="1"/>
    </row>
    <row r="41" spans="1:26" ht="15.75">
      <c r="A41" s="222" t="s">
        <v>173</v>
      </c>
      <c r="B41" s="223" t="str">
        <f>VLOOKUP(A41,ProcessDefinitionsTab,2,FALSE)</f>
        <v>Credential Revocation</v>
      </c>
      <c r="C41" s="221"/>
      <c r="D41" s="219"/>
      <c r="E41" s="219"/>
    </row>
    <row r="42" spans="1:26" ht="31.5">
      <c r="A42" s="24"/>
      <c r="B42" s="29" t="str">
        <f>VLOOKUP(A41,ProcessDefinitionsTab,3,FALSE)</f>
        <v>Credential Revocation is the process of ensuring that an issued Credential is permanently flagged as unusable.</v>
      </c>
      <c r="C42" s="33"/>
      <c r="D42" s="27"/>
      <c r="E42" s="27"/>
    </row>
    <row r="43" spans="1:26" ht="15.75">
      <c r="A43" s="24"/>
      <c r="B43" s="29"/>
      <c r="C43" s="33"/>
      <c r="D43" s="27"/>
      <c r="E43" s="27"/>
    </row>
    <row r="44" spans="1:26" ht="15.75" customHeight="1">
      <c r="A44" s="225"/>
      <c r="B44" s="11"/>
      <c r="C44" s="226"/>
      <c r="D44" s="227"/>
      <c r="E44" s="227"/>
    </row>
    <row r="45" spans="1:26" ht="15.75" customHeight="1">
      <c r="A45" s="225"/>
      <c r="B45" s="11"/>
      <c r="C45" s="226"/>
      <c r="D45" s="227"/>
      <c r="E45" s="227"/>
    </row>
    <row r="46" spans="1:26" ht="15.75" customHeight="1">
      <c r="A46" s="175"/>
      <c r="B46" s="43"/>
      <c r="C46" s="3"/>
      <c r="D46" s="2"/>
      <c r="E46" s="2"/>
    </row>
    <row r="47" spans="1:26" ht="15.75" customHeight="1">
      <c r="A47" s="175"/>
      <c r="B47" s="43"/>
      <c r="C47" s="3"/>
      <c r="D47" s="2"/>
      <c r="E47" s="2"/>
    </row>
    <row r="48" spans="1:26" ht="15.75" customHeight="1">
      <c r="A48" s="175"/>
      <c r="B48" s="43"/>
      <c r="C48" s="3"/>
      <c r="D48" s="2"/>
      <c r="E48" s="2"/>
    </row>
    <row r="49" spans="1:5" ht="15.75" customHeight="1">
      <c r="A49" s="175"/>
      <c r="B49" s="43"/>
      <c r="C49" s="3"/>
      <c r="D49" s="2"/>
      <c r="E49" s="2"/>
    </row>
    <row r="50" spans="1:5" ht="15.75" customHeight="1">
      <c r="A50" s="175"/>
      <c r="B50" s="43"/>
      <c r="C50" s="3"/>
      <c r="D50" s="2"/>
      <c r="E50" s="2"/>
    </row>
    <row r="51" spans="1:5" ht="15.75" customHeight="1">
      <c r="A51" s="175"/>
      <c r="B51" s="43"/>
      <c r="C51" s="3"/>
      <c r="D51" s="2"/>
      <c r="E51" s="2"/>
    </row>
    <row r="52" spans="1:5" ht="15.75" customHeight="1">
      <c r="A52" s="175"/>
      <c r="B52" s="43"/>
      <c r="C52" s="3"/>
      <c r="D52" s="2"/>
      <c r="E52" s="2"/>
    </row>
    <row r="53" spans="1:5" ht="15.75" customHeight="1">
      <c r="A53" s="175"/>
      <c r="B53" s="43"/>
      <c r="C53" s="3"/>
      <c r="D53" s="2"/>
      <c r="E53" s="2"/>
    </row>
    <row r="54" spans="1:5" ht="15.75" customHeight="1">
      <c r="A54" s="175"/>
      <c r="B54" s="43"/>
      <c r="C54" s="3"/>
      <c r="D54" s="2"/>
      <c r="E54" s="2"/>
    </row>
    <row r="55" spans="1:5" ht="15.75" customHeight="1">
      <c r="A55" s="175"/>
      <c r="B55" s="43"/>
      <c r="C55" s="3"/>
      <c r="D55" s="2"/>
      <c r="E55" s="2"/>
    </row>
    <row r="56" spans="1:5" ht="15.75" customHeight="1">
      <c r="A56" s="175"/>
      <c r="B56" s="43"/>
      <c r="C56" s="3"/>
      <c r="D56" s="2"/>
      <c r="E56" s="2"/>
    </row>
    <row r="57" spans="1:5" ht="15.75" customHeight="1">
      <c r="A57" s="175"/>
      <c r="B57" s="43"/>
      <c r="C57" s="3"/>
      <c r="D57" s="2"/>
      <c r="E57" s="2"/>
    </row>
    <row r="58" spans="1:5" ht="15.75" customHeight="1">
      <c r="A58" s="175"/>
      <c r="B58" s="43"/>
      <c r="C58" s="3"/>
      <c r="D58" s="2"/>
      <c r="E58" s="2"/>
    </row>
    <row r="59" spans="1:5" ht="15.75" customHeight="1">
      <c r="A59" s="175"/>
      <c r="B59" s="43"/>
      <c r="C59" s="3"/>
      <c r="D59" s="2"/>
      <c r="E59" s="2"/>
    </row>
    <row r="60" spans="1:5" ht="15.75" customHeight="1">
      <c r="A60" s="175"/>
      <c r="B60" s="43"/>
      <c r="C60" s="3"/>
      <c r="D60" s="2"/>
      <c r="E60" s="2"/>
    </row>
    <row r="61" spans="1:5" ht="15.75" customHeight="1">
      <c r="A61" s="175"/>
      <c r="B61" s="43"/>
      <c r="C61" s="3"/>
      <c r="D61" s="2"/>
      <c r="E61" s="2"/>
    </row>
    <row r="62" spans="1:5" ht="15.75" customHeight="1">
      <c r="A62" s="175"/>
      <c r="B62" s="43"/>
      <c r="C62" s="3"/>
      <c r="D62" s="2"/>
      <c r="E62" s="2"/>
    </row>
    <row r="63" spans="1:5" ht="15.75" customHeight="1">
      <c r="A63" s="175"/>
      <c r="B63" s="43"/>
      <c r="C63" s="3"/>
      <c r="D63" s="2"/>
      <c r="E63" s="2"/>
    </row>
    <row r="64" spans="1:5" ht="15.75" customHeight="1">
      <c r="A64" s="175"/>
      <c r="B64" s="43"/>
      <c r="C64" s="3"/>
      <c r="D64" s="2"/>
      <c r="E64" s="2"/>
    </row>
    <row r="65" spans="1:5" ht="15.75" customHeight="1">
      <c r="A65" s="175"/>
      <c r="B65" s="43"/>
      <c r="C65" s="3"/>
      <c r="D65" s="2"/>
      <c r="E65" s="2"/>
    </row>
    <row r="66" spans="1:5" ht="15.75" customHeight="1">
      <c r="A66" s="175"/>
      <c r="B66" s="43"/>
      <c r="C66" s="3"/>
      <c r="D66" s="2"/>
      <c r="E66" s="2"/>
    </row>
    <row r="67" spans="1:5" ht="15.75" customHeight="1">
      <c r="A67" s="175"/>
      <c r="B67" s="43"/>
      <c r="C67" s="3"/>
      <c r="D67" s="2"/>
      <c r="E67" s="2"/>
    </row>
    <row r="68" spans="1:5" ht="15.75" customHeight="1">
      <c r="A68" s="175"/>
      <c r="B68" s="43"/>
      <c r="C68" s="3"/>
      <c r="D68" s="2"/>
      <c r="E68" s="2"/>
    </row>
    <row r="69" spans="1:5" ht="15.75" customHeight="1">
      <c r="A69" s="175"/>
      <c r="B69" s="43"/>
      <c r="C69" s="3"/>
      <c r="D69" s="2"/>
      <c r="E69" s="2"/>
    </row>
    <row r="70" spans="1:5" ht="15.75" customHeight="1">
      <c r="A70" s="175"/>
      <c r="B70" s="43"/>
      <c r="C70" s="3"/>
      <c r="D70" s="2"/>
      <c r="E70" s="2"/>
    </row>
    <row r="71" spans="1:5" ht="15.75" customHeight="1">
      <c r="A71" s="175"/>
      <c r="B71" s="43"/>
      <c r="C71" s="3"/>
      <c r="D71" s="2"/>
      <c r="E71" s="2"/>
    </row>
    <row r="72" spans="1:5" ht="15.75" customHeight="1">
      <c r="A72" s="175"/>
      <c r="B72" s="43"/>
      <c r="C72" s="3"/>
      <c r="D72" s="2"/>
      <c r="E72" s="2"/>
    </row>
    <row r="73" spans="1:5" ht="15.75" customHeight="1">
      <c r="A73" s="175"/>
      <c r="B73" s="43"/>
      <c r="C73" s="3"/>
      <c r="D73" s="2"/>
      <c r="E73" s="2"/>
    </row>
    <row r="74" spans="1:5" ht="15.75" customHeight="1">
      <c r="A74" s="175"/>
      <c r="B74" s="43"/>
      <c r="C74" s="3"/>
      <c r="D74" s="2"/>
      <c r="E74" s="2"/>
    </row>
    <row r="75" spans="1:5" ht="15.75" customHeight="1">
      <c r="A75" s="175"/>
      <c r="B75" s="43"/>
      <c r="C75" s="3"/>
      <c r="D75" s="2"/>
      <c r="E75" s="2"/>
    </row>
    <row r="76" spans="1:5" ht="15.75" customHeight="1">
      <c r="A76" s="175"/>
      <c r="B76" s="43"/>
      <c r="C76" s="3"/>
      <c r="D76" s="2"/>
      <c r="E76" s="2"/>
    </row>
    <row r="77" spans="1:5" ht="15.75" customHeight="1">
      <c r="A77" s="175"/>
      <c r="B77" s="43"/>
      <c r="C77" s="3"/>
      <c r="D77" s="2"/>
      <c r="E77" s="2"/>
    </row>
    <row r="78" spans="1:5" ht="15.75" customHeight="1">
      <c r="A78" s="175"/>
      <c r="B78" s="43"/>
      <c r="C78" s="3"/>
      <c r="D78" s="2"/>
      <c r="E78" s="2"/>
    </row>
    <row r="79" spans="1:5" ht="15.75" customHeight="1">
      <c r="A79" s="175"/>
      <c r="B79" s="43"/>
      <c r="C79" s="3"/>
      <c r="D79" s="2"/>
      <c r="E79" s="2"/>
    </row>
    <row r="80" spans="1:5" ht="15.75" customHeight="1">
      <c r="A80" s="175"/>
      <c r="B80" s="43"/>
      <c r="C80" s="3"/>
      <c r="D80" s="2"/>
      <c r="E80" s="2"/>
    </row>
    <row r="81" spans="1:5" ht="15.75" customHeight="1">
      <c r="A81" s="175"/>
      <c r="B81" s="43"/>
      <c r="C81" s="3"/>
      <c r="D81" s="2"/>
      <c r="E81" s="2"/>
    </row>
    <row r="82" spans="1:5" ht="15.75" customHeight="1">
      <c r="A82" s="175"/>
      <c r="B82" s="43"/>
      <c r="C82" s="3"/>
      <c r="D82" s="2"/>
      <c r="E82" s="2"/>
    </row>
    <row r="83" spans="1:5" ht="15.75" customHeight="1">
      <c r="A83" s="175"/>
      <c r="B83" s="43"/>
      <c r="C83" s="3"/>
      <c r="D83" s="2"/>
      <c r="E83" s="2"/>
    </row>
    <row r="84" spans="1:5" ht="15.75" customHeight="1">
      <c r="A84" s="175"/>
      <c r="B84" s="43"/>
      <c r="C84" s="3"/>
      <c r="D84" s="2"/>
      <c r="E84" s="2"/>
    </row>
    <row r="85" spans="1:5" ht="15.75" customHeight="1">
      <c r="A85" s="175"/>
      <c r="B85" s="43"/>
      <c r="C85" s="3"/>
      <c r="D85" s="2"/>
      <c r="E85" s="2"/>
    </row>
    <row r="86" spans="1:5" ht="15.75" customHeight="1">
      <c r="A86" s="175"/>
      <c r="B86" s="43"/>
      <c r="C86" s="3"/>
      <c r="D86" s="2"/>
      <c r="E86" s="2"/>
    </row>
    <row r="87" spans="1:5" ht="15.75" customHeight="1">
      <c r="A87" s="175"/>
      <c r="B87" s="43"/>
      <c r="C87" s="3"/>
      <c r="D87" s="2"/>
      <c r="E87" s="2"/>
    </row>
    <row r="88" spans="1:5" ht="15.75" customHeight="1">
      <c r="A88" s="175"/>
      <c r="B88" s="43"/>
      <c r="C88" s="3"/>
      <c r="D88" s="2"/>
      <c r="E88" s="2"/>
    </row>
    <row r="89" spans="1:5" ht="15.75" customHeight="1">
      <c r="A89" s="175"/>
      <c r="B89" s="43"/>
      <c r="C89" s="3"/>
      <c r="D89" s="2"/>
      <c r="E89" s="2"/>
    </row>
    <row r="90" spans="1:5" ht="15.75" customHeight="1">
      <c r="A90" s="175"/>
      <c r="B90" s="43"/>
      <c r="C90" s="3"/>
      <c r="D90" s="2"/>
      <c r="E90" s="2"/>
    </row>
    <row r="91" spans="1:5" ht="15.75" customHeight="1">
      <c r="A91" s="175"/>
      <c r="B91" s="43"/>
      <c r="C91" s="3"/>
      <c r="D91" s="2"/>
      <c r="E91" s="2"/>
    </row>
    <row r="92" spans="1:5" ht="15.75" customHeight="1">
      <c r="A92" s="175"/>
      <c r="B92" s="43"/>
      <c r="C92" s="3"/>
      <c r="D92" s="2"/>
      <c r="E92" s="2"/>
    </row>
    <row r="93" spans="1:5" ht="15.75" customHeight="1">
      <c r="A93" s="175"/>
      <c r="B93" s="43"/>
      <c r="C93" s="3"/>
      <c r="D93" s="2"/>
      <c r="E93" s="2"/>
    </row>
    <row r="94" spans="1:5" ht="15.75" customHeight="1">
      <c r="A94" s="175"/>
      <c r="B94" s="43"/>
      <c r="C94" s="3"/>
      <c r="D94" s="2"/>
      <c r="E94" s="2"/>
    </row>
    <row r="95" spans="1:5" ht="15.75" customHeight="1">
      <c r="A95" s="175"/>
      <c r="B95" s="43"/>
      <c r="C95" s="3"/>
      <c r="D95" s="2"/>
      <c r="E95" s="2"/>
    </row>
    <row r="96" spans="1:5" ht="15.75" customHeight="1">
      <c r="A96" s="175"/>
      <c r="B96" s="43"/>
      <c r="C96" s="3"/>
      <c r="D96" s="2"/>
      <c r="E96" s="2"/>
    </row>
    <row r="97" spans="1:5" ht="15.75" customHeight="1">
      <c r="A97" s="175"/>
      <c r="B97" s="43"/>
      <c r="C97" s="3"/>
      <c r="D97" s="2"/>
      <c r="E97" s="2"/>
    </row>
    <row r="98" spans="1:5" ht="15.75" customHeight="1">
      <c r="A98" s="175"/>
      <c r="B98" s="43"/>
      <c r="C98" s="3"/>
      <c r="D98" s="2"/>
      <c r="E98" s="2"/>
    </row>
    <row r="99" spans="1:5" ht="15.75" customHeight="1">
      <c r="A99" s="175"/>
      <c r="B99" s="43"/>
      <c r="C99" s="3"/>
      <c r="D99" s="2"/>
      <c r="E99" s="2"/>
    </row>
    <row r="100" spans="1:5" ht="15.75" customHeight="1">
      <c r="A100" s="175"/>
      <c r="B100" s="43"/>
      <c r="C100" s="3"/>
      <c r="D100" s="2"/>
      <c r="E100" s="2"/>
    </row>
    <row r="101" spans="1:5" ht="15.75" customHeight="1">
      <c r="A101" s="175"/>
      <c r="B101" s="43"/>
      <c r="C101" s="3"/>
      <c r="D101" s="2"/>
      <c r="E101" s="2"/>
    </row>
    <row r="102" spans="1:5" ht="15.75" customHeight="1">
      <c r="A102" s="175"/>
      <c r="B102" s="43"/>
      <c r="C102" s="3"/>
      <c r="D102" s="2"/>
      <c r="E102" s="2"/>
    </row>
    <row r="103" spans="1:5" ht="15.75" customHeight="1">
      <c r="A103" s="175"/>
      <c r="B103" s="43"/>
      <c r="C103" s="3"/>
      <c r="D103" s="2"/>
      <c r="E103" s="2"/>
    </row>
    <row r="104" spans="1:5" ht="15.75" customHeight="1">
      <c r="A104" s="175"/>
      <c r="B104" s="43"/>
      <c r="C104" s="3"/>
      <c r="D104" s="2"/>
      <c r="E104" s="2"/>
    </row>
    <row r="105" spans="1:5" ht="15.75" customHeight="1">
      <c r="A105" s="175"/>
      <c r="B105" s="43"/>
      <c r="C105" s="3"/>
      <c r="D105" s="2"/>
      <c r="E105" s="2"/>
    </row>
    <row r="106" spans="1:5" ht="15.75" customHeight="1">
      <c r="A106" s="175"/>
      <c r="B106" s="43"/>
      <c r="C106" s="3"/>
      <c r="D106" s="2"/>
      <c r="E106" s="2"/>
    </row>
    <row r="107" spans="1:5" ht="15.75" customHeight="1">
      <c r="A107" s="175"/>
      <c r="B107" s="43"/>
      <c r="C107" s="3"/>
      <c r="D107" s="2"/>
      <c r="E107" s="2"/>
    </row>
    <row r="108" spans="1:5" ht="15.75" customHeight="1">
      <c r="A108" s="175"/>
      <c r="B108" s="43"/>
      <c r="C108" s="3"/>
      <c r="D108" s="2"/>
      <c r="E108" s="2"/>
    </row>
    <row r="109" spans="1:5" ht="15.75" customHeight="1">
      <c r="A109" s="175"/>
      <c r="B109" s="43"/>
      <c r="C109" s="3"/>
      <c r="D109" s="2"/>
      <c r="E109" s="2"/>
    </row>
    <row r="110" spans="1:5" ht="15.75" customHeight="1">
      <c r="A110" s="175"/>
      <c r="B110" s="43"/>
      <c r="C110" s="3"/>
      <c r="D110" s="2"/>
      <c r="E110" s="2"/>
    </row>
    <row r="111" spans="1:5" ht="15.75" customHeight="1">
      <c r="A111" s="175"/>
      <c r="B111" s="43"/>
      <c r="C111" s="3"/>
      <c r="D111" s="2"/>
      <c r="E111" s="2"/>
    </row>
    <row r="112" spans="1:5" ht="15.75" customHeight="1">
      <c r="A112" s="175"/>
      <c r="B112" s="43"/>
      <c r="C112" s="3"/>
      <c r="D112" s="2"/>
      <c r="E112" s="2"/>
    </row>
    <row r="113" spans="1:5" ht="15.75" customHeight="1">
      <c r="A113" s="175"/>
      <c r="B113" s="43"/>
      <c r="C113" s="3"/>
      <c r="D113" s="2"/>
      <c r="E113" s="2"/>
    </row>
    <row r="114" spans="1:5" ht="15.75" customHeight="1">
      <c r="A114" s="175"/>
      <c r="B114" s="43"/>
      <c r="C114" s="3"/>
      <c r="D114" s="2"/>
      <c r="E114" s="2"/>
    </row>
    <row r="115" spans="1:5" ht="15.75" customHeight="1">
      <c r="A115" s="175"/>
      <c r="B115" s="43"/>
      <c r="C115" s="3"/>
      <c r="D115" s="2"/>
      <c r="E115" s="2"/>
    </row>
    <row r="116" spans="1:5" ht="15.75" customHeight="1">
      <c r="A116" s="175"/>
      <c r="B116" s="43"/>
      <c r="C116" s="3"/>
      <c r="D116" s="2"/>
      <c r="E116" s="2"/>
    </row>
    <row r="117" spans="1:5" ht="15.75" customHeight="1">
      <c r="A117" s="175"/>
      <c r="B117" s="43"/>
      <c r="C117" s="3"/>
      <c r="D117" s="2"/>
      <c r="E117" s="2"/>
    </row>
    <row r="118" spans="1:5" ht="15.75" customHeight="1">
      <c r="A118" s="175"/>
      <c r="B118" s="43"/>
      <c r="C118" s="3"/>
      <c r="D118" s="2"/>
      <c r="E118" s="2"/>
    </row>
    <row r="119" spans="1:5" ht="15.75" customHeight="1">
      <c r="A119" s="175"/>
      <c r="B119" s="43"/>
      <c r="C119" s="3"/>
      <c r="D119" s="2"/>
      <c r="E119" s="2"/>
    </row>
    <row r="120" spans="1:5" ht="15.75" customHeight="1">
      <c r="A120" s="175"/>
      <c r="B120" s="43"/>
      <c r="C120" s="3"/>
      <c r="D120" s="2"/>
      <c r="E120" s="2"/>
    </row>
    <row r="121" spans="1:5" ht="15.75" customHeight="1">
      <c r="A121" s="175"/>
      <c r="B121" s="43"/>
      <c r="C121" s="3"/>
      <c r="D121" s="2"/>
      <c r="E121" s="2"/>
    </row>
    <row r="122" spans="1:5" ht="15.75" customHeight="1">
      <c r="A122" s="175"/>
      <c r="B122" s="43"/>
      <c r="C122" s="3"/>
      <c r="D122" s="2"/>
      <c r="E122" s="2"/>
    </row>
    <row r="123" spans="1:5" ht="15.75" customHeight="1">
      <c r="A123" s="175"/>
      <c r="B123" s="43"/>
      <c r="C123" s="3"/>
      <c r="D123" s="2"/>
      <c r="E123" s="2"/>
    </row>
    <row r="124" spans="1:5" ht="15.75" customHeight="1">
      <c r="A124" s="175"/>
      <c r="B124" s="43"/>
      <c r="C124" s="3"/>
      <c r="D124" s="2"/>
      <c r="E124" s="2"/>
    </row>
    <row r="125" spans="1:5" ht="15.75" customHeight="1">
      <c r="A125" s="175"/>
      <c r="B125" s="43"/>
      <c r="C125" s="3"/>
      <c r="D125" s="2"/>
      <c r="E125" s="2"/>
    </row>
    <row r="126" spans="1:5" ht="15.75" customHeight="1">
      <c r="A126" s="175"/>
      <c r="B126" s="43"/>
      <c r="C126" s="3"/>
      <c r="D126" s="2"/>
      <c r="E126" s="2"/>
    </row>
    <row r="127" spans="1:5" ht="15.75" customHeight="1">
      <c r="A127" s="175"/>
      <c r="B127" s="43"/>
      <c r="C127" s="3"/>
      <c r="D127" s="2"/>
      <c r="E127" s="2"/>
    </row>
    <row r="128" spans="1:5" ht="15.75" customHeight="1">
      <c r="A128" s="175"/>
      <c r="B128" s="43"/>
      <c r="C128" s="3"/>
      <c r="D128" s="2"/>
      <c r="E128" s="2"/>
    </row>
    <row r="129" spans="1:5" ht="15.75" customHeight="1">
      <c r="A129" s="175"/>
      <c r="B129" s="43"/>
      <c r="C129" s="3"/>
      <c r="D129" s="2"/>
      <c r="E129" s="2"/>
    </row>
    <row r="130" spans="1:5" ht="15.75" customHeight="1">
      <c r="A130" s="175"/>
      <c r="B130" s="43"/>
      <c r="C130" s="3"/>
      <c r="D130" s="2"/>
      <c r="E130" s="2"/>
    </row>
    <row r="131" spans="1:5" ht="15.75" customHeight="1">
      <c r="A131" s="175"/>
      <c r="B131" s="43"/>
      <c r="C131" s="3"/>
      <c r="D131" s="2"/>
      <c r="E131" s="2"/>
    </row>
    <row r="132" spans="1:5" ht="15.75" customHeight="1">
      <c r="A132" s="175"/>
      <c r="B132" s="43"/>
      <c r="C132" s="3"/>
      <c r="D132" s="2"/>
      <c r="E132" s="2"/>
    </row>
    <row r="133" spans="1:5" ht="15.75" customHeight="1">
      <c r="A133" s="175"/>
      <c r="B133" s="43"/>
      <c r="C133" s="3"/>
      <c r="D133" s="2"/>
      <c r="E133" s="2"/>
    </row>
    <row r="134" spans="1:5" ht="15.75" customHeight="1">
      <c r="A134" s="175"/>
      <c r="B134" s="43"/>
      <c r="C134" s="3"/>
      <c r="D134" s="2"/>
      <c r="E134" s="2"/>
    </row>
    <row r="135" spans="1:5" ht="15.75" customHeight="1">
      <c r="A135" s="175"/>
      <c r="B135" s="43"/>
      <c r="C135" s="3"/>
      <c r="D135" s="2"/>
      <c r="E135" s="2"/>
    </row>
    <row r="136" spans="1:5" ht="15.75" customHeight="1">
      <c r="A136" s="175"/>
      <c r="B136" s="43"/>
      <c r="C136" s="3"/>
      <c r="D136" s="2"/>
      <c r="E136" s="2"/>
    </row>
    <row r="137" spans="1:5" ht="15.75" customHeight="1">
      <c r="A137" s="175"/>
      <c r="B137" s="43"/>
      <c r="C137" s="3"/>
      <c r="D137" s="2"/>
      <c r="E137" s="2"/>
    </row>
    <row r="138" spans="1:5" ht="15.75" customHeight="1">
      <c r="A138" s="175"/>
      <c r="B138" s="43"/>
      <c r="C138" s="3"/>
      <c r="D138" s="2"/>
      <c r="E138" s="2"/>
    </row>
    <row r="139" spans="1:5" ht="15.75" customHeight="1">
      <c r="A139" s="175"/>
      <c r="B139" s="43"/>
      <c r="C139" s="3"/>
      <c r="D139" s="2"/>
      <c r="E139" s="2"/>
    </row>
    <row r="140" spans="1:5" ht="15.75" customHeight="1">
      <c r="A140" s="175"/>
      <c r="B140" s="43"/>
      <c r="C140" s="3"/>
      <c r="D140" s="2"/>
      <c r="E140" s="2"/>
    </row>
    <row r="141" spans="1:5" ht="15.75" customHeight="1">
      <c r="A141" s="175"/>
      <c r="B141" s="43"/>
      <c r="C141" s="3"/>
      <c r="D141" s="2"/>
      <c r="E141" s="2"/>
    </row>
    <row r="142" spans="1:5" ht="15.75" customHeight="1">
      <c r="A142" s="175"/>
      <c r="B142" s="43"/>
      <c r="C142" s="3"/>
      <c r="D142" s="2"/>
      <c r="E142" s="2"/>
    </row>
    <row r="143" spans="1:5" ht="15.75" customHeight="1">
      <c r="A143" s="175"/>
      <c r="B143" s="43"/>
      <c r="C143" s="3"/>
      <c r="D143" s="2"/>
      <c r="E143" s="2"/>
    </row>
    <row r="144" spans="1:5" ht="15.75" customHeight="1">
      <c r="A144" s="175"/>
      <c r="B144" s="43"/>
      <c r="C144" s="3"/>
      <c r="D144" s="2"/>
      <c r="E144" s="2"/>
    </row>
    <row r="145" spans="1:5" ht="15.75" customHeight="1">
      <c r="A145" s="175"/>
      <c r="B145" s="43"/>
      <c r="C145" s="3"/>
      <c r="D145" s="2"/>
      <c r="E145" s="2"/>
    </row>
    <row r="146" spans="1:5" ht="15.75" customHeight="1">
      <c r="A146" s="175"/>
      <c r="B146" s="43"/>
      <c r="C146" s="3"/>
      <c r="D146" s="2"/>
      <c r="E146" s="2"/>
    </row>
    <row r="147" spans="1:5" ht="15.75" customHeight="1">
      <c r="A147" s="175"/>
      <c r="B147" s="43"/>
      <c r="C147" s="3"/>
      <c r="D147" s="2"/>
      <c r="E147" s="2"/>
    </row>
    <row r="148" spans="1:5" ht="15.75" customHeight="1">
      <c r="A148" s="175"/>
      <c r="B148" s="43"/>
      <c r="C148" s="3"/>
      <c r="D148" s="2"/>
      <c r="E148" s="2"/>
    </row>
    <row r="149" spans="1:5" ht="15.75" customHeight="1">
      <c r="A149" s="175"/>
      <c r="B149" s="43"/>
      <c r="C149" s="3"/>
      <c r="D149" s="2"/>
      <c r="E149" s="2"/>
    </row>
    <row r="150" spans="1:5" ht="15.75" customHeight="1">
      <c r="A150" s="175"/>
      <c r="B150" s="43"/>
      <c r="C150" s="3"/>
      <c r="D150" s="2"/>
      <c r="E150" s="2"/>
    </row>
    <row r="151" spans="1:5" ht="15.75" customHeight="1">
      <c r="A151" s="175"/>
      <c r="B151" s="43"/>
      <c r="C151" s="3"/>
      <c r="D151" s="2"/>
      <c r="E151" s="2"/>
    </row>
    <row r="152" spans="1:5" ht="15.75" customHeight="1">
      <c r="A152" s="175"/>
      <c r="B152" s="43"/>
      <c r="C152" s="3"/>
      <c r="D152" s="2"/>
      <c r="E152" s="2"/>
    </row>
    <row r="153" spans="1:5" ht="15.75" customHeight="1">
      <c r="A153" s="175"/>
      <c r="B153" s="43"/>
      <c r="C153" s="3"/>
      <c r="D153" s="2"/>
      <c r="E153" s="2"/>
    </row>
    <row r="154" spans="1:5" ht="15.75" customHeight="1">
      <c r="A154" s="175"/>
      <c r="B154" s="43"/>
      <c r="C154" s="3"/>
      <c r="D154" s="2"/>
      <c r="E154" s="2"/>
    </row>
    <row r="155" spans="1:5" ht="15.75" customHeight="1">
      <c r="A155" s="175"/>
      <c r="B155" s="43"/>
      <c r="C155" s="3"/>
      <c r="D155" s="2"/>
      <c r="E155" s="2"/>
    </row>
    <row r="156" spans="1:5" ht="15.75" customHeight="1">
      <c r="A156" s="175"/>
      <c r="B156" s="43"/>
      <c r="C156" s="3"/>
      <c r="D156" s="2"/>
      <c r="E156" s="2"/>
    </row>
    <row r="157" spans="1:5" ht="15.75" customHeight="1">
      <c r="A157" s="175"/>
      <c r="B157" s="43"/>
      <c r="C157" s="3"/>
      <c r="D157" s="2"/>
      <c r="E157" s="2"/>
    </row>
    <row r="158" spans="1:5" ht="15.75" customHeight="1">
      <c r="A158" s="175"/>
      <c r="B158" s="43"/>
      <c r="C158" s="3"/>
      <c r="D158" s="2"/>
      <c r="E158" s="2"/>
    </row>
    <row r="159" spans="1:5" ht="15.75" customHeight="1">
      <c r="A159" s="175"/>
      <c r="B159" s="43"/>
      <c r="C159" s="3"/>
      <c r="D159" s="2"/>
      <c r="E159" s="2"/>
    </row>
    <row r="160" spans="1:5" ht="15.75" customHeight="1">
      <c r="A160" s="175"/>
      <c r="B160" s="43"/>
      <c r="C160" s="3"/>
      <c r="D160" s="2"/>
      <c r="E160" s="2"/>
    </row>
    <row r="161" spans="1:5" ht="15.75" customHeight="1">
      <c r="A161" s="175"/>
      <c r="B161" s="43"/>
      <c r="C161" s="3"/>
      <c r="D161" s="2"/>
      <c r="E161" s="2"/>
    </row>
    <row r="162" spans="1:5" ht="15.75" customHeight="1">
      <c r="A162" s="175"/>
      <c r="B162" s="43"/>
      <c r="C162" s="3"/>
      <c r="D162" s="2"/>
      <c r="E162" s="2"/>
    </row>
    <row r="163" spans="1:5" ht="15.75" customHeight="1">
      <c r="A163" s="175"/>
      <c r="B163" s="43"/>
      <c r="C163" s="3"/>
      <c r="D163" s="2"/>
      <c r="E163" s="2"/>
    </row>
    <row r="164" spans="1:5" ht="15.75" customHeight="1">
      <c r="A164" s="175"/>
      <c r="B164" s="43"/>
      <c r="C164" s="3"/>
      <c r="D164" s="2"/>
      <c r="E164" s="2"/>
    </row>
    <row r="165" spans="1:5" ht="15.75" customHeight="1">
      <c r="A165" s="175"/>
      <c r="B165" s="43"/>
      <c r="C165" s="3"/>
      <c r="D165" s="2"/>
      <c r="E165" s="2"/>
    </row>
    <row r="166" spans="1:5" ht="15.75" customHeight="1">
      <c r="A166" s="175"/>
      <c r="B166" s="43"/>
      <c r="C166" s="3"/>
      <c r="D166" s="2"/>
      <c r="E166" s="2"/>
    </row>
    <row r="167" spans="1:5" ht="15.75" customHeight="1">
      <c r="A167" s="175"/>
      <c r="B167" s="43"/>
      <c r="C167" s="3"/>
      <c r="D167" s="2"/>
      <c r="E167" s="2"/>
    </row>
    <row r="168" spans="1:5" ht="15.75" customHeight="1">
      <c r="A168" s="175"/>
      <c r="B168" s="43"/>
      <c r="C168" s="3"/>
      <c r="D168" s="2"/>
      <c r="E168" s="2"/>
    </row>
    <row r="169" spans="1:5" ht="15.75" customHeight="1">
      <c r="A169" s="175"/>
      <c r="B169" s="43"/>
      <c r="C169" s="3"/>
      <c r="D169" s="2"/>
      <c r="E169" s="2"/>
    </row>
    <row r="170" spans="1:5" ht="15.75" customHeight="1">
      <c r="A170" s="175"/>
      <c r="B170" s="43"/>
      <c r="C170" s="3"/>
      <c r="D170" s="2"/>
      <c r="E170" s="2"/>
    </row>
    <row r="171" spans="1:5" ht="15.75" customHeight="1">
      <c r="A171" s="175"/>
      <c r="B171" s="43"/>
      <c r="C171" s="3"/>
      <c r="D171" s="2"/>
      <c r="E171" s="2"/>
    </row>
    <row r="172" spans="1:5" ht="15.75" customHeight="1">
      <c r="A172" s="175"/>
      <c r="B172" s="43"/>
      <c r="C172" s="3"/>
      <c r="D172" s="2"/>
      <c r="E172" s="2"/>
    </row>
    <row r="173" spans="1:5" ht="15.75" customHeight="1">
      <c r="A173" s="175"/>
      <c r="B173" s="43"/>
      <c r="C173" s="3"/>
      <c r="D173" s="2"/>
      <c r="E173" s="2"/>
    </row>
    <row r="174" spans="1:5" ht="15.75" customHeight="1">
      <c r="A174" s="175"/>
      <c r="B174" s="43"/>
      <c r="C174" s="3"/>
      <c r="D174" s="2"/>
      <c r="E174" s="2"/>
    </row>
    <row r="175" spans="1:5" ht="15.75" customHeight="1">
      <c r="A175" s="175"/>
      <c r="B175" s="43"/>
      <c r="C175" s="3"/>
      <c r="D175" s="2"/>
      <c r="E175" s="2"/>
    </row>
    <row r="176" spans="1:5" ht="15.75" customHeight="1">
      <c r="A176" s="175"/>
      <c r="B176" s="43"/>
      <c r="C176" s="3"/>
      <c r="D176" s="2"/>
      <c r="E176" s="2"/>
    </row>
    <row r="177" spans="1:5" ht="15.75" customHeight="1">
      <c r="A177" s="175"/>
      <c r="B177" s="43"/>
      <c r="C177" s="3"/>
      <c r="D177" s="2"/>
      <c r="E177" s="2"/>
    </row>
    <row r="178" spans="1:5" ht="15.75" customHeight="1">
      <c r="A178" s="175"/>
      <c r="B178" s="43"/>
      <c r="C178" s="3"/>
      <c r="D178" s="2"/>
      <c r="E178" s="2"/>
    </row>
    <row r="179" spans="1:5" ht="15.75" customHeight="1">
      <c r="A179" s="175"/>
      <c r="B179" s="43"/>
      <c r="C179" s="3"/>
      <c r="D179" s="2"/>
      <c r="E179" s="2"/>
    </row>
    <row r="180" spans="1:5" ht="15.75" customHeight="1">
      <c r="A180" s="175"/>
      <c r="B180" s="43"/>
      <c r="C180" s="3"/>
      <c r="D180" s="2"/>
      <c r="E180" s="2"/>
    </row>
    <row r="181" spans="1:5" ht="15.75" customHeight="1">
      <c r="A181" s="175"/>
      <c r="B181" s="43"/>
      <c r="C181" s="3"/>
      <c r="D181" s="2"/>
      <c r="E181" s="2"/>
    </row>
    <row r="182" spans="1:5" ht="15.75" customHeight="1">
      <c r="A182" s="175"/>
      <c r="B182" s="43"/>
      <c r="C182" s="3"/>
      <c r="D182" s="2"/>
      <c r="E182" s="2"/>
    </row>
    <row r="183" spans="1:5" ht="15.75" customHeight="1">
      <c r="A183" s="175"/>
      <c r="B183" s="43"/>
      <c r="C183" s="3"/>
      <c r="D183" s="2"/>
      <c r="E183" s="2"/>
    </row>
    <row r="184" spans="1:5" ht="15.75" customHeight="1">
      <c r="A184" s="175"/>
      <c r="B184" s="43"/>
      <c r="C184" s="3"/>
      <c r="D184" s="2"/>
      <c r="E184" s="2"/>
    </row>
    <row r="185" spans="1:5" ht="15.75" customHeight="1">
      <c r="A185" s="175"/>
      <c r="B185" s="43"/>
      <c r="C185" s="3"/>
      <c r="D185" s="2"/>
      <c r="E185" s="2"/>
    </row>
    <row r="186" spans="1:5" ht="15.75" customHeight="1">
      <c r="A186" s="175"/>
      <c r="B186" s="43"/>
      <c r="C186" s="3"/>
      <c r="D186" s="2"/>
      <c r="E186" s="2"/>
    </row>
    <row r="187" spans="1:5" ht="15.75" customHeight="1">
      <c r="A187" s="175"/>
      <c r="B187" s="43"/>
      <c r="C187" s="3"/>
      <c r="D187" s="2"/>
      <c r="E187" s="2"/>
    </row>
    <row r="188" spans="1:5" ht="15.75" customHeight="1">
      <c r="A188" s="175"/>
      <c r="B188" s="43"/>
      <c r="C188" s="3"/>
      <c r="D188" s="2"/>
      <c r="E188" s="2"/>
    </row>
    <row r="189" spans="1:5" ht="15.75" customHeight="1">
      <c r="A189" s="175"/>
      <c r="B189" s="43"/>
      <c r="C189" s="3"/>
      <c r="D189" s="2"/>
      <c r="E189" s="2"/>
    </row>
    <row r="190" spans="1:5" ht="15.75" customHeight="1">
      <c r="A190" s="175"/>
      <c r="B190" s="43"/>
      <c r="C190" s="3"/>
      <c r="D190" s="2"/>
      <c r="E190" s="2"/>
    </row>
    <row r="191" spans="1:5" ht="15.75" customHeight="1">
      <c r="A191" s="175"/>
      <c r="B191" s="43"/>
      <c r="C191" s="3"/>
      <c r="D191" s="2"/>
      <c r="E191" s="2"/>
    </row>
    <row r="192" spans="1:5" ht="15.75" customHeight="1">
      <c r="A192" s="175"/>
      <c r="B192" s="43"/>
      <c r="C192" s="3"/>
      <c r="D192" s="2"/>
      <c r="E192" s="2"/>
    </row>
    <row r="193" spans="1:5" ht="15.75" customHeight="1">
      <c r="A193" s="175"/>
      <c r="B193" s="43"/>
      <c r="C193" s="3"/>
      <c r="D193" s="2"/>
      <c r="E193" s="2"/>
    </row>
    <row r="194" spans="1:5" ht="15.75" customHeight="1">
      <c r="A194" s="175"/>
      <c r="B194" s="43"/>
      <c r="C194" s="3"/>
      <c r="D194" s="2"/>
      <c r="E194" s="2"/>
    </row>
    <row r="195" spans="1:5" ht="15.75" customHeight="1">
      <c r="A195" s="175"/>
      <c r="B195" s="43"/>
      <c r="C195" s="3"/>
      <c r="D195" s="2"/>
      <c r="E195" s="2"/>
    </row>
    <row r="196" spans="1:5" ht="15.75" customHeight="1">
      <c r="A196" s="175"/>
      <c r="B196" s="43"/>
      <c r="C196" s="3"/>
      <c r="D196" s="2"/>
      <c r="E196" s="2"/>
    </row>
    <row r="197" spans="1:5" ht="15.75" customHeight="1">
      <c r="A197" s="175"/>
      <c r="B197" s="43"/>
      <c r="C197" s="3"/>
      <c r="D197" s="2"/>
      <c r="E197" s="2"/>
    </row>
    <row r="198" spans="1:5" ht="15.75" customHeight="1">
      <c r="A198" s="175"/>
      <c r="B198" s="43"/>
      <c r="C198" s="3"/>
      <c r="D198" s="2"/>
      <c r="E198" s="2"/>
    </row>
    <row r="199" spans="1:5" ht="15.75" customHeight="1">
      <c r="A199" s="175"/>
      <c r="B199" s="43"/>
      <c r="C199" s="3"/>
      <c r="D199" s="2"/>
      <c r="E199" s="2"/>
    </row>
    <row r="200" spans="1:5" ht="15.75" customHeight="1">
      <c r="A200" s="175"/>
      <c r="B200" s="43"/>
      <c r="C200" s="3"/>
      <c r="D200" s="2"/>
      <c r="E200" s="2"/>
    </row>
    <row r="201" spans="1:5" ht="15.75" customHeight="1">
      <c r="A201" s="175"/>
      <c r="B201" s="43"/>
      <c r="C201" s="3"/>
      <c r="D201" s="2"/>
      <c r="E201" s="2"/>
    </row>
    <row r="202" spans="1:5" ht="15.75" customHeight="1">
      <c r="A202" s="175"/>
      <c r="B202" s="43"/>
      <c r="C202" s="3"/>
      <c r="D202" s="2"/>
      <c r="E202" s="2"/>
    </row>
    <row r="203" spans="1:5" ht="15.75" customHeight="1">
      <c r="A203" s="175"/>
      <c r="B203" s="43"/>
      <c r="C203" s="3"/>
      <c r="D203" s="2"/>
      <c r="E203" s="2"/>
    </row>
    <row r="204" spans="1:5" ht="15.75" customHeight="1">
      <c r="A204" s="175"/>
      <c r="B204" s="43"/>
      <c r="C204" s="3"/>
      <c r="D204" s="2"/>
      <c r="E204" s="2"/>
    </row>
    <row r="205" spans="1:5" ht="15.75" customHeight="1">
      <c r="A205" s="175"/>
      <c r="B205" s="43"/>
      <c r="C205" s="3"/>
      <c r="D205" s="2"/>
      <c r="E205" s="2"/>
    </row>
    <row r="206" spans="1:5" ht="15.75" customHeight="1">
      <c r="A206" s="175"/>
      <c r="B206" s="43"/>
      <c r="C206" s="3"/>
      <c r="D206" s="2"/>
      <c r="E206" s="2"/>
    </row>
    <row r="207" spans="1:5" ht="15.75" customHeight="1">
      <c r="A207" s="175"/>
      <c r="B207" s="43"/>
      <c r="C207" s="3"/>
      <c r="D207" s="2"/>
      <c r="E207" s="2"/>
    </row>
    <row r="208" spans="1:5" ht="15.75" customHeight="1">
      <c r="A208" s="175"/>
      <c r="B208" s="43"/>
      <c r="C208" s="3"/>
      <c r="D208" s="2"/>
      <c r="E208" s="2"/>
    </row>
    <row r="209" spans="1:5" ht="15.75" customHeight="1">
      <c r="A209" s="175"/>
      <c r="B209" s="43"/>
      <c r="C209" s="3"/>
      <c r="D209" s="2"/>
      <c r="E209" s="2"/>
    </row>
    <row r="210" spans="1:5" ht="15.75" customHeight="1">
      <c r="A210" s="175"/>
      <c r="B210" s="43"/>
      <c r="C210" s="3"/>
      <c r="D210" s="2"/>
      <c r="E210" s="2"/>
    </row>
    <row r="211" spans="1:5" ht="15.75" customHeight="1">
      <c r="A211" s="175"/>
      <c r="B211" s="43"/>
      <c r="C211" s="3"/>
      <c r="D211" s="2"/>
      <c r="E211" s="2"/>
    </row>
    <row r="212" spans="1:5" ht="15.75" customHeight="1">
      <c r="A212" s="175"/>
      <c r="B212" s="43"/>
      <c r="C212" s="3"/>
      <c r="D212" s="2"/>
      <c r="E212" s="2"/>
    </row>
    <row r="213" spans="1:5" ht="15.75" customHeight="1">
      <c r="A213" s="175"/>
      <c r="B213" s="43"/>
      <c r="C213" s="3"/>
      <c r="D213" s="2"/>
      <c r="E213" s="2"/>
    </row>
    <row r="214" spans="1:5" ht="15.75" customHeight="1">
      <c r="A214" s="175"/>
      <c r="B214" s="43"/>
      <c r="C214" s="3"/>
      <c r="D214" s="2"/>
      <c r="E214" s="2"/>
    </row>
    <row r="215" spans="1:5" ht="15.75" customHeight="1">
      <c r="A215" s="175"/>
      <c r="B215" s="43"/>
      <c r="C215" s="3"/>
      <c r="D215" s="2"/>
      <c r="E215" s="2"/>
    </row>
    <row r="216" spans="1:5" ht="15.75" customHeight="1">
      <c r="A216" s="175"/>
      <c r="B216" s="43"/>
      <c r="C216" s="3"/>
      <c r="D216" s="2"/>
      <c r="E216" s="2"/>
    </row>
    <row r="217" spans="1:5" ht="15.75" customHeight="1">
      <c r="A217" s="175"/>
      <c r="B217" s="43"/>
      <c r="C217" s="3"/>
      <c r="D217" s="2"/>
      <c r="E217" s="2"/>
    </row>
    <row r="218" spans="1:5" ht="15.75" customHeight="1">
      <c r="A218" s="175"/>
      <c r="B218" s="43"/>
      <c r="C218" s="3"/>
      <c r="D218" s="2"/>
      <c r="E218" s="2"/>
    </row>
    <row r="219" spans="1:5" ht="15.75" customHeight="1">
      <c r="A219" s="175"/>
      <c r="B219" s="43"/>
      <c r="C219" s="3"/>
      <c r="D219" s="2"/>
      <c r="E219" s="2"/>
    </row>
    <row r="220" spans="1:5" ht="15.75" customHeight="1">
      <c r="A220" s="175"/>
      <c r="B220" s="43"/>
      <c r="C220" s="3"/>
      <c r="D220" s="2"/>
      <c r="E220" s="2"/>
    </row>
    <row r="221" spans="1:5" ht="15.75" customHeight="1">
      <c r="A221" s="175"/>
      <c r="B221" s="43"/>
      <c r="C221" s="3"/>
      <c r="D221" s="2"/>
      <c r="E221" s="2"/>
    </row>
    <row r="222" spans="1:5" ht="15.75" customHeight="1">
      <c r="A222" s="175"/>
      <c r="B222" s="43"/>
      <c r="C222" s="3"/>
      <c r="D222" s="2"/>
      <c r="E222" s="2"/>
    </row>
    <row r="223" spans="1:5" ht="15.75" customHeight="1">
      <c r="A223" s="175"/>
      <c r="B223" s="43"/>
      <c r="C223" s="3"/>
      <c r="D223" s="2"/>
      <c r="E223" s="2"/>
    </row>
    <row r="224" spans="1:5" ht="15.75" customHeight="1">
      <c r="A224" s="175"/>
      <c r="B224" s="43"/>
      <c r="C224" s="3"/>
      <c r="D224" s="2"/>
      <c r="E224" s="2"/>
    </row>
    <row r="225" spans="1:5" ht="15.75" customHeight="1">
      <c r="A225" s="175"/>
      <c r="B225" s="43"/>
      <c r="C225" s="3"/>
      <c r="D225" s="2"/>
      <c r="E225" s="2"/>
    </row>
    <row r="226" spans="1:5" ht="15.75" customHeight="1">
      <c r="A226" s="175"/>
      <c r="B226" s="43"/>
      <c r="C226" s="3"/>
      <c r="D226" s="2"/>
      <c r="E226" s="2"/>
    </row>
    <row r="227" spans="1:5" ht="15.75" customHeight="1">
      <c r="A227" s="175"/>
      <c r="B227" s="43"/>
      <c r="C227" s="3"/>
      <c r="D227" s="2"/>
      <c r="E227" s="2"/>
    </row>
    <row r="228" spans="1:5" ht="15.75" customHeight="1">
      <c r="A228" s="175"/>
      <c r="B228" s="43"/>
      <c r="C228" s="3"/>
      <c r="D228" s="2"/>
      <c r="E228" s="2"/>
    </row>
    <row r="229" spans="1:5" ht="15.75" customHeight="1">
      <c r="A229" s="175"/>
      <c r="B229" s="43"/>
      <c r="C229" s="3"/>
      <c r="D229" s="2"/>
      <c r="E229" s="2"/>
    </row>
    <row r="230" spans="1:5" ht="15.75" customHeight="1">
      <c r="A230" s="175"/>
      <c r="B230" s="43"/>
      <c r="C230" s="3"/>
      <c r="D230" s="2"/>
      <c r="E230" s="2"/>
    </row>
    <row r="231" spans="1:5" ht="15.75" customHeight="1">
      <c r="A231" s="175"/>
      <c r="B231" s="43"/>
      <c r="C231" s="3"/>
      <c r="D231" s="2"/>
      <c r="E231" s="2"/>
    </row>
    <row r="232" spans="1:5" ht="15.75" customHeight="1">
      <c r="A232" s="175"/>
      <c r="B232" s="43"/>
      <c r="C232" s="3"/>
      <c r="D232" s="2"/>
      <c r="E232" s="2"/>
    </row>
    <row r="233" spans="1:5" ht="15.75" customHeight="1">
      <c r="A233" s="175"/>
      <c r="B233" s="43"/>
      <c r="C233" s="3"/>
      <c r="D233" s="2"/>
      <c r="E233" s="2"/>
    </row>
    <row r="234" spans="1:5" ht="15.75" customHeight="1">
      <c r="A234" s="175"/>
      <c r="B234" s="43"/>
      <c r="C234" s="3"/>
      <c r="D234" s="2"/>
      <c r="E234" s="2"/>
    </row>
    <row r="235" spans="1:5" ht="15.75" customHeight="1">
      <c r="A235" s="175"/>
      <c r="B235" s="43"/>
      <c r="C235" s="3"/>
      <c r="D235" s="2"/>
      <c r="E235" s="2"/>
    </row>
    <row r="236" spans="1:5" ht="15.75" customHeight="1">
      <c r="A236" s="175"/>
      <c r="B236" s="43"/>
      <c r="C236" s="3"/>
      <c r="D236" s="2"/>
      <c r="E236" s="2"/>
    </row>
    <row r="237" spans="1:5" ht="15.75" customHeight="1">
      <c r="A237" s="175"/>
      <c r="B237" s="43"/>
      <c r="C237" s="3"/>
      <c r="D237" s="2"/>
      <c r="E237" s="2"/>
    </row>
    <row r="238" spans="1:5" ht="15.75" customHeight="1">
      <c r="A238" s="175"/>
      <c r="B238" s="43"/>
      <c r="C238" s="3"/>
      <c r="D238" s="2"/>
      <c r="E238" s="2"/>
    </row>
    <row r="239" spans="1:5" ht="15.75" customHeight="1">
      <c r="A239" s="175"/>
      <c r="B239" s="43"/>
      <c r="C239" s="3"/>
      <c r="D239" s="2"/>
      <c r="E239" s="2"/>
    </row>
    <row r="240" spans="1:5" ht="15.75" customHeight="1">
      <c r="A240" s="175"/>
      <c r="B240" s="43"/>
      <c r="C240" s="3"/>
      <c r="D240" s="2"/>
      <c r="E240" s="2"/>
    </row>
    <row r="241" spans="1:5" ht="15.75" customHeight="1">
      <c r="A241" s="175"/>
      <c r="B241" s="43"/>
      <c r="C241" s="3"/>
      <c r="D241" s="2"/>
      <c r="E241" s="2"/>
    </row>
    <row r="242" spans="1:5" ht="15.75" customHeight="1">
      <c r="A242" s="175"/>
      <c r="B242" s="43"/>
      <c r="C242" s="3"/>
      <c r="D242" s="2"/>
      <c r="E242" s="2"/>
    </row>
    <row r="243" spans="1:5" ht="15.75" customHeight="1">
      <c r="A243" s="175"/>
      <c r="B243" s="43"/>
      <c r="C243" s="3"/>
      <c r="D243" s="2"/>
      <c r="E243" s="2"/>
    </row>
    <row r="244" spans="1:5" ht="15.75" customHeight="1">
      <c r="A244" s="203"/>
    </row>
    <row r="245" spans="1:5" ht="15.75" customHeight="1">
      <c r="A245" s="203"/>
    </row>
    <row r="246" spans="1:5" ht="15.75" customHeight="1">
      <c r="A246" s="203"/>
    </row>
    <row r="247" spans="1:5" ht="15.75" customHeight="1">
      <c r="A247" s="203"/>
    </row>
    <row r="248" spans="1:5" ht="15.75" customHeight="1">
      <c r="A248" s="203"/>
    </row>
    <row r="249" spans="1:5" ht="15.75" customHeight="1">
      <c r="A249" s="203"/>
    </row>
    <row r="250" spans="1:5" ht="15.75" customHeight="1">
      <c r="A250" s="203"/>
    </row>
    <row r="251" spans="1:5" ht="15.75" customHeight="1">
      <c r="A251" s="203"/>
    </row>
    <row r="252" spans="1:5" ht="15.75" customHeight="1">
      <c r="A252" s="203"/>
    </row>
    <row r="253" spans="1:5" ht="15.75" customHeight="1">
      <c r="A253" s="203"/>
    </row>
    <row r="254" spans="1:5" ht="15.75" customHeight="1">
      <c r="A254" s="203"/>
    </row>
    <row r="255" spans="1:5" ht="15.75" customHeight="1">
      <c r="A255" s="203"/>
    </row>
    <row r="256" spans="1:5" ht="15.75" customHeight="1">
      <c r="A256" s="203"/>
    </row>
    <row r="257" spans="1:1" ht="15.75" customHeight="1">
      <c r="A257" s="203"/>
    </row>
    <row r="258" spans="1:1" ht="15.75" customHeight="1">
      <c r="A258" s="203"/>
    </row>
    <row r="259" spans="1:1" ht="15.75" customHeight="1">
      <c r="A259" s="203"/>
    </row>
    <row r="260" spans="1:1" ht="15.75" customHeight="1">
      <c r="A260" s="203"/>
    </row>
    <row r="261" spans="1:1" ht="15.75" customHeight="1">
      <c r="A261" s="203"/>
    </row>
    <row r="262" spans="1:1" ht="15.75" customHeight="1">
      <c r="A262" s="203"/>
    </row>
    <row r="263" spans="1:1" ht="15.75" customHeight="1">
      <c r="A263" s="203"/>
    </row>
    <row r="264" spans="1:1" ht="15.75" customHeight="1">
      <c r="A264" s="203"/>
    </row>
    <row r="265" spans="1:1" ht="15.75" customHeight="1">
      <c r="A265" s="203"/>
    </row>
    <row r="266" spans="1:1" ht="15.75" customHeight="1">
      <c r="A266" s="203"/>
    </row>
    <row r="267" spans="1:1" ht="15.75" customHeight="1">
      <c r="A267" s="203"/>
    </row>
    <row r="268" spans="1:1" ht="15.75" customHeight="1">
      <c r="A268" s="203"/>
    </row>
    <row r="269" spans="1:1" ht="15.75" customHeight="1">
      <c r="A269" s="203"/>
    </row>
    <row r="270" spans="1:1" ht="15.75" customHeight="1">
      <c r="A270" s="203"/>
    </row>
    <row r="271" spans="1:1" ht="15.75" customHeight="1">
      <c r="A271" s="203"/>
    </row>
    <row r="272" spans="1:1" ht="15.75" customHeight="1">
      <c r="A272" s="203"/>
    </row>
    <row r="273" spans="1:1" ht="15.75" customHeight="1">
      <c r="A273" s="203"/>
    </row>
    <row r="274" spans="1:1" ht="15.75" customHeight="1">
      <c r="A274" s="203"/>
    </row>
    <row r="275" spans="1:1" ht="15.75" customHeight="1">
      <c r="A275" s="203"/>
    </row>
    <row r="276" spans="1:1" ht="15.75" customHeight="1">
      <c r="A276" s="203"/>
    </row>
    <row r="277" spans="1:1" ht="15.75" customHeight="1">
      <c r="A277" s="203"/>
    </row>
    <row r="278" spans="1:1" ht="15.75" customHeight="1">
      <c r="A278" s="203"/>
    </row>
    <row r="279" spans="1:1" ht="15.75" customHeight="1">
      <c r="A279" s="203"/>
    </row>
    <row r="280" spans="1:1" ht="15.75" customHeight="1">
      <c r="A280" s="203"/>
    </row>
    <row r="281" spans="1:1" ht="15.75" customHeight="1">
      <c r="A281" s="203"/>
    </row>
    <row r="282" spans="1:1" ht="15.75" customHeight="1">
      <c r="A282" s="203"/>
    </row>
    <row r="283" spans="1:1" ht="15.75" customHeight="1">
      <c r="A283" s="203"/>
    </row>
    <row r="284" spans="1:1" ht="15.75" customHeight="1">
      <c r="A284" s="203"/>
    </row>
    <row r="285" spans="1:1" ht="15.75" customHeight="1">
      <c r="A285" s="203"/>
    </row>
    <row r="286" spans="1:1" ht="15.75" customHeight="1">
      <c r="A286" s="203"/>
    </row>
    <row r="287" spans="1:1" ht="15.75" customHeight="1">
      <c r="A287" s="203"/>
    </row>
    <row r="288" spans="1:1" ht="15.75" customHeight="1">
      <c r="A288" s="203"/>
    </row>
    <row r="289" spans="1:1" ht="15.75" customHeight="1">
      <c r="A289" s="203"/>
    </row>
    <row r="290" spans="1:1" ht="15.75" customHeight="1">
      <c r="A290" s="203"/>
    </row>
    <row r="291" spans="1:1" ht="15.75" customHeight="1">
      <c r="A291" s="203"/>
    </row>
    <row r="292" spans="1:1" ht="15.75" customHeight="1">
      <c r="A292" s="203"/>
    </row>
    <row r="293" spans="1:1" ht="15.75" customHeight="1">
      <c r="A293" s="203"/>
    </row>
    <row r="294" spans="1:1" ht="15.75" customHeight="1">
      <c r="A294" s="203"/>
    </row>
    <row r="295" spans="1:1" ht="15.75" customHeight="1">
      <c r="A295" s="203"/>
    </row>
    <row r="296" spans="1:1" ht="15.75" customHeight="1">
      <c r="A296" s="203"/>
    </row>
    <row r="297" spans="1:1" ht="15.75" customHeight="1">
      <c r="A297" s="203"/>
    </row>
    <row r="298" spans="1:1" ht="15.75" customHeight="1">
      <c r="A298" s="203"/>
    </row>
    <row r="299" spans="1:1" ht="15.75" customHeight="1">
      <c r="A299" s="203"/>
    </row>
    <row r="300" spans="1:1" ht="15.75" customHeight="1">
      <c r="A300" s="203"/>
    </row>
    <row r="301" spans="1:1" ht="15.75" customHeight="1">
      <c r="A301" s="203"/>
    </row>
    <row r="302" spans="1:1" ht="15.75" customHeight="1">
      <c r="A302" s="203"/>
    </row>
    <row r="303" spans="1:1" ht="15.75" customHeight="1">
      <c r="A303" s="203"/>
    </row>
    <row r="304" spans="1:1" ht="15.75" customHeight="1">
      <c r="A304" s="203"/>
    </row>
    <row r="305" spans="1:1" ht="15.75" customHeight="1">
      <c r="A305" s="203"/>
    </row>
    <row r="306" spans="1:1" ht="15.75" customHeight="1">
      <c r="A306" s="203"/>
    </row>
    <row r="307" spans="1:1" ht="15.75" customHeight="1">
      <c r="A307" s="203"/>
    </row>
    <row r="308" spans="1:1" ht="15.75" customHeight="1">
      <c r="A308" s="203"/>
    </row>
    <row r="309" spans="1:1" ht="15.75" customHeight="1">
      <c r="A309" s="203"/>
    </row>
    <row r="310" spans="1:1" ht="15.75" customHeight="1">
      <c r="A310" s="203"/>
    </row>
    <row r="311" spans="1:1" ht="15.75" customHeight="1">
      <c r="A311" s="203"/>
    </row>
    <row r="312" spans="1:1" ht="15.75" customHeight="1">
      <c r="A312" s="203"/>
    </row>
    <row r="313" spans="1:1" ht="15.75" customHeight="1">
      <c r="A313" s="203"/>
    </row>
    <row r="314" spans="1:1" ht="15.75" customHeight="1">
      <c r="A314" s="203"/>
    </row>
    <row r="315" spans="1:1" ht="15.75" customHeight="1">
      <c r="A315" s="203"/>
    </row>
    <row r="316" spans="1:1" ht="15.75" customHeight="1">
      <c r="A316" s="203"/>
    </row>
    <row r="317" spans="1:1" ht="15.75" customHeight="1">
      <c r="A317" s="203"/>
    </row>
    <row r="318" spans="1:1" ht="15.75" customHeight="1">
      <c r="A318" s="203"/>
    </row>
    <row r="319" spans="1:1" ht="15.75" customHeight="1">
      <c r="A319" s="203"/>
    </row>
    <row r="320" spans="1:1" ht="15.75" customHeight="1">
      <c r="A320" s="203"/>
    </row>
    <row r="321" spans="1:1" ht="15.75" customHeight="1">
      <c r="A321" s="203"/>
    </row>
    <row r="322" spans="1:1" ht="15.75" customHeight="1">
      <c r="A322" s="203"/>
    </row>
    <row r="323" spans="1:1" ht="15.75" customHeight="1">
      <c r="A323" s="203"/>
    </row>
    <row r="324" spans="1:1" ht="15.75" customHeight="1">
      <c r="A324" s="203"/>
    </row>
    <row r="325" spans="1:1" ht="15.75" customHeight="1">
      <c r="A325" s="203"/>
    </row>
    <row r="326" spans="1:1" ht="15.75" customHeight="1">
      <c r="A326" s="203"/>
    </row>
    <row r="327" spans="1:1" ht="15.75" customHeight="1">
      <c r="A327" s="203"/>
    </row>
    <row r="328" spans="1:1" ht="15.75" customHeight="1">
      <c r="A328" s="203"/>
    </row>
    <row r="329" spans="1:1" ht="15.75" customHeight="1">
      <c r="A329" s="203"/>
    </row>
    <row r="330" spans="1:1" ht="15.75" customHeight="1">
      <c r="A330" s="203"/>
    </row>
    <row r="331" spans="1:1" ht="15.75" customHeight="1">
      <c r="A331" s="203"/>
    </row>
    <row r="332" spans="1:1" ht="15.75" customHeight="1">
      <c r="A332" s="203"/>
    </row>
    <row r="333" spans="1:1" ht="15.75" customHeight="1">
      <c r="A333" s="203"/>
    </row>
    <row r="334" spans="1:1" ht="15.75" customHeight="1">
      <c r="A334" s="203"/>
    </row>
    <row r="335" spans="1:1" ht="15.75" customHeight="1">
      <c r="A335" s="203"/>
    </row>
    <row r="336" spans="1:1" ht="15.75" customHeight="1">
      <c r="A336" s="203"/>
    </row>
    <row r="337" spans="1:1" ht="15.75" customHeight="1">
      <c r="A337" s="203"/>
    </row>
    <row r="338" spans="1:1" ht="15.75" customHeight="1">
      <c r="A338" s="203"/>
    </row>
    <row r="339" spans="1:1" ht="15.75" customHeight="1">
      <c r="A339" s="203"/>
    </row>
    <row r="340" spans="1:1" ht="15.75" customHeight="1">
      <c r="A340" s="203"/>
    </row>
    <row r="341" spans="1:1" ht="15.75" customHeight="1">
      <c r="A341" s="203"/>
    </row>
    <row r="342" spans="1:1" ht="15.75" customHeight="1">
      <c r="A342" s="203"/>
    </row>
    <row r="343" spans="1:1" ht="15.75" customHeight="1">
      <c r="A343" s="203"/>
    </row>
    <row r="344" spans="1:1" ht="15.75" customHeight="1">
      <c r="A344" s="203"/>
    </row>
    <row r="345" spans="1:1" ht="15.75" customHeight="1">
      <c r="A345" s="203"/>
    </row>
    <row r="346" spans="1:1" ht="15.75" customHeight="1">
      <c r="A346" s="203"/>
    </row>
    <row r="347" spans="1:1" ht="15.75" customHeight="1">
      <c r="A347" s="203"/>
    </row>
    <row r="348" spans="1:1" ht="15.75" customHeight="1">
      <c r="A348" s="203"/>
    </row>
    <row r="349" spans="1:1" ht="15.75" customHeight="1">
      <c r="A349" s="203"/>
    </row>
    <row r="350" spans="1:1" ht="15.75" customHeight="1">
      <c r="A350" s="203"/>
    </row>
    <row r="351" spans="1:1" ht="15.75" customHeight="1">
      <c r="A351" s="203"/>
    </row>
    <row r="352" spans="1:1" ht="15.75" customHeight="1">
      <c r="A352" s="203"/>
    </row>
    <row r="353" spans="1:1" ht="15.75" customHeight="1">
      <c r="A353" s="203"/>
    </row>
    <row r="354" spans="1:1" ht="15.75" customHeight="1">
      <c r="A354" s="203"/>
    </row>
    <row r="355" spans="1:1" ht="15.75" customHeight="1">
      <c r="A355" s="203"/>
    </row>
    <row r="356" spans="1:1" ht="15.75" customHeight="1">
      <c r="A356" s="203"/>
    </row>
    <row r="357" spans="1:1" ht="15.75" customHeight="1">
      <c r="A357" s="203"/>
    </row>
    <row r="358" spans="1:1" ht="15.75" customHeight="1">
      <c r="A358" s="203"/>
    </row>
    <row r="359" spans="1:1" ht="15.75" customHeight="1">
      <c r="A359" s="203"/>
    </row>
    <row r="360" spans="1:1" ht="15.75" customHeight="1">
      <c r="A360" s="203"/>
    </row>
    <row r="361" spans="1:1" ht="15.75" customHeight="1">
      <c r="A361" s="203"/>
    </row>
    <row r="362" spans="1:1" ht="15.75" customHeight="1">
      <c r="A362" s="203"/>
    </row>
    <row r="363" spans="1:1" ht="15.75" customHeight="1">
      <c r="A363" s="203"/>
    </row>
    <row r="364" spans="1:1" ht="15.75" customHeight="1">
      <c r="A364" s="203"/>
    </row>
    <row r="365" spans="1:1" ht="15.75" customHeight="1">
      <c r="A365" s="203"/>
    </row>
    <row r="366" spans="1:1" ht="15.75" customHeight="1">
      <c r="A366" s="203"/>
    </row>
    <row r="367" spans="1:1" ht="15.75" customHeight="1">
      <c r="A367" s="203"/>
    </row>
    <row r="368" spans="1:1" ht="15.75" customHeight="1">
      <c r="A368" s="203"/>
    </row>
    <row r="369" spans="1:1" ht="15.75" customHeight="1">
      <c r="A369" s="203"/>
    </row>
    <row r="370" spans="1:1" ht="15.75" customHeight="1">
      <c r="A370" s="203"/>
    </row>
    <row r="371" spans="1:1" ht="15.75" customHeight="1">
      <c r="A371" s="203"/>
    </row>
    <row r="372" spans="1:1" ht="15.75" customHeight="1">
      <c r="A372" s="203"/>
    </row>
    <row r="373" spans="1:1" ht="15.75" customHeight="1">
      <c r="A373" s="203"/>
    </row>
    <row r="374" spans="1:1" ht="15.75" customHeight="1">
      <c r="A374" s="203"/>
    </row>
    <row r="375" spans="1:1" ht="15.75" customHeight="1">
      <c r="A375" s="203"/>
    </row>
    <row r="376" spans="1:1" ht="15.75" customHeight="1">
      <c r="A376" s="203"/>
    </row>
    <row r="377" spans="1:1" ht="15.75" customHeight="1">
      <c r="A377" s="203"/>
    </row>
    <row r="378" spans="1:1" ht="15.75" customHeight="1">
      <c r="A378" s="203"/>
    </row>
    <row r="379" spans="1:1" ht="15.75" customHeight="1">
      <c r="A379" s="203"/>
    </row>
    <row r="380" spans="1:1" ht="15.75" customHeight="1">
      <c r="A380" s="203"/>
    </row>
    <row r="381" spans="1:1" ht="15.75" customHeight="1">
      <c r="A381" s="203"/>
    </row>
    <row r="382" spans="1:1" ht="15.75" customHeight="1">
      <c r="A382" s="203"/>
    </row>
    <row r="383" spans="1:1" ht="15.75" customHeight="1">
      <c r="A383" s="203"/>
    </row>
    <row r="384" spans="1:1" ht="15.75" customHeight="1">
      <c r="A384" s="203"/>
    </row>
    <row r="385" spans="1:1" ht="15.75" customHeight="1">
      <c r="A385" s="203"/>
    </row>
    <row r="386" spans="1:1" ht="15.75" customHeight="1">
      <c r="A386" s="203"/>
    </row>
    <row r="387" spans="1:1" ht="15.75" customHeight="1">
      <c r="A387" s="203"/>
    </row>
    <row r="388" spans="1:1" ht="15.75" customHeight="1">
      <c r="A388" s="203"/>
    </row>
    <row r="389" spans="1:1" ht="15.75" customHeight="1">
      <c r="A389" s="203"/>
    </row>
    <row r="390" spans="1:1" ht="15.75" customHeight="1">
      <c r="A390" s="203"/>
    </row>
    <row r="391" spans="1:1" ht="15.75" customHeight="1">
      <c r="A391" s="203"/>
    </row>
    <row r="392" spans="1:1" ht="15.75" customHeight="1">
      <c r="A392" s="203"/>
    </row>
    <row r="393" spans="1:1" ht="15.75" customHeight="1">
      <c r="A393" s="203"/>
    </row>
    <row r="394" spans="1:1" ht="15.75" customHeight="1">
      <c r="A394" s="203"/>
    </row>
    <row r="395" spans="1:1" ht="15.75" customHeight="1">
      <c r="A395" s="203"/>
    </row>
    <row r="396" spans="1:1" ht="15.75" customHeight="1">
      <c r="A396" s="203"/>
    </row>
    <row r="397" spans="1:1" ht="15.75" customHeight="1">
      <c r="A397" s="203"/>
    </row>
    <row r="398" spans="1:1" ht="15.75" customHeight="1">
      <c r="A398" s="203"/>
    </row>
    <row r="399" spans="1:1" ht="15.75" customHeight="1">
      <c r="A399" s="203"/>
    </row>
    <row r="400" spans="1:1" ht="15.75" customHeight="1">
      <c r="A400" s="203"/>
    </row>
    <row r="401" spans="1:1" ht="15.75" customHeight="1">
      <c r="A401" s="203"/>
    </row>
    <row r="402" spans="1:1" ht="15.75" customHeight="1">
      <c r="A402" s="203"/>
    </row>
    <row r="403" spans="1:1" ht="15.75" customHeight="1">
      <c r="A403" s="203"/>
    </row>
    <row r="404" spans="1:1" ht="15.75" customHeight="1">
      <c r="A404" s="203"/>
    </row>
    <row r="405" spans="1:1" ht="15.75" customHeight="1">
      <c r="A405" s="203"/>
    </row>
    <row r="406" spans="1:1" ht="15.75" customHeight="1">
      <c r="A406" s="203"/>
    </row>
    <row r="407" spans="1:1" ht="15.75" customHeight="1">
      <c r="A407" s="203"/>
    </row>
    <row r="408" spans="1:1" ht="15.75" customHeight="1">
      <c r="A408" s="203"/>
    </row>
    <row r="409" spans="1:1" ht="15.75" customHeight="1">
      <c r="A409" s="203"/>
    </row>
    <row r="410" spans="1:1" ht="15.75" customHeight="1">
      <c r="A410" s="203"/>
    </row>
    <row r="411" spans="1:1" ht="15.75" customHeight="1">
      <c r="A411" s="203"/>
    </row>
    <row r="412" spans="1:1" ht="15.75" customHeight="1">
      <c r="A412" s="203"/>
    </row>
    <row r="413" spans="1:1" ht="15.75" customHeight="1">
      <c r="A413" s="203"/>
    </row>
    <row r="414" spans="1:1" ht="15.75" customHeight="1">
      <c r="A414" s="203"/>
    </row>
    <row r="415" spans="1:1" ht="15.75" customHeight="1">
      <c r="A415" s="203"/>
    </row>
    <row r="416" spans="1:1" ht="15.75" customHeight="1">
      <c r="A416" s="203"/>
    </row>
    <row r="417" spans="1:1" ht="15.75" customHeight="1">
      <c r="A417" s="203"/>
    </row>
    <row r="418" spans="1:1" ht="15.75" customHeight="1">
      <c r="A418" s="203"/>
    </row>
    <row r="419" spans="1:1" ht="15.75" customHeight="1">
      <c r="A419" s="203"/>
    </row>
    <row r="420" spans="1:1" ht="15.75" customHeight="1">
      <c r="A420" s="203"/>
    </row>
    <row r="421" spans="1:1" ht="15.75" customHeight="1">
      <c r="A421" s="203"/>
    </row>
    <row r="422" spans="1:1" ht="15.75" customHeight="1">
      <c r="A422" s="203"/>
    </row>
    <row r="423" spans="1:1" ht="15.75" customHeight="1">
      <c r="A423" s="203"/>
    </row>
    <row r="424" spans="1:1" ht="15.75" customHeight="1">
      <c r="A424" s="203"/>
    </row>
    <row r="425" spans="1:1" ht="15.75" customHeight="1">
      <c r="A425" s="203"/>
    </row>
    <row r="426" spans="1:1" ht="15.75" customHeight="1">
      <c r="A426" s="203"/>
    </row>
    <row r="427" spans="1:1" ht="15.75" customHeight="1">
      <c r="A427" s="203"/>
    </row>
    <row r="428" spans="1:1" ht="15.75" customHeight="1">
      <c r="A428" s="203"/>
    </row>
    <row r="429" spans="1:1" ht="15.75" customHeight="1">
      <c r="A429" s="203"/>
    </row>
    <row r="430" spans="1:1" ht="15.75" customHeight="1">
      <c r="A430" s="203"/>
    </row>
    <row r="431" spans="1:1" ht="15.75" customHeight="1">
      <c r="A431" s="203"/>
    </row>
    <row r="432" spans="1:1" ht="15.75" customHeight="1">
      <c r="A432" s="203"/>
    </row>
    <row r="433" spans="1:1" ht="15.75" customHeight="1">
      <c r="A433" s="203"/>
    </row>
    <row r="434" spans="1:1" ht="15.75" customHeight="1">
      <c r="A434" s="203"/>
    </row>
    <row r="435" spans="1:1" ht="15.75" customHeight="1">
      <c r="A435" s="203"/>
    </row>
    <row r="436" spans="1:1" ht="15.75" customHeight="1">
      <c r="A436" s="203"/>
    </row>
    <row r="437" spans="1:1" ht="15.75" customHeight="1">
      <c r="A437" s="203"/>
    </row>
    <row r="438" spans="1:1" ht="15.75" customHeight="1">
      <c r="A438" s="203"/>
    </row>
    <row r="439" spans="1:1" ht="15.75" customHeight="1">
      <c r="A439" s="203"/>
    </row>
    <row r="440" spans="1:1" ht="15.75" customHeight="1">
      <c r="A440" s="203"/>
    </row>
    <row r="441" spans="1:1" ht="15.75" customHeight="1">
      <c r="A441" s="203"/>
    </row>
    <row r="442" spans="1:1" ht="15.75" customHeight="1">
      <c r="A442" s="203"/>
    </row>
    <row r="443" spans="1:1" ht="15.75" customHeight="1">
      <c r="A443" s="203"/>
    </row>
    <row r="444" spans="1:1" ht="15.75" customHeight="1">
      <c r="A444" s="203"/>
    </row>
    <row r="445" spans="1:1" ht="15.75" customHeight="1">
      <c r="A445" s="203"/>
    </row>
    <row r="446" spans="1:1" ht="15.75" customHeight="1">
      <c r="A446" s="203"/>
    </row>
    <row r="447" spans="1:1" ht="15.75" customHeight="1">
      <c r="A447" s="203"/>
    </row>
    <row r="448" spans="1:1" ht="15.75" customHeight="1">
      <c r="A448" s="203"/>
    </row>
    <row r="449" spans="1:1" ht="15.75" customHeight="1">
      <c r="A449" s="203"/>
    </row>
    <row r="450" spans="1:1" ht="15.75" customHeight="1">
      <c r="A450" s="203"/>
    </row>
    <row r="451" spans="1:1" ht="15.75" customHeight="1">
      <c r="A451" s="203"/>
    </row>
    <row r="452" spans="1:1" ht="15.75" customHeight="1">
      <c r="A452" s="203"/>
    </row>
    <row r="453" spans="1:1" ht="15.75" customHeight="1">
      <c r="A453" s="203"/>
    </row>
    <row r="454" spans="1:1" ht="15.75" customHeight="1">
      <c r="A454" s="203"/>
    </row>
    <row r="455" spans="1:1" ht="15.75" customHeight="1">
      <c r="A455" s="203"/>
    </row>
    <row r="456" spans="1:1" ht="15.75" customHeight="1">
      <c r="A456" s="203"/>
    </row>
    <row r="457" spans="1:1" ht="15.75" customHeight="1">
      <c r="A457" s="203"/>
    </row>
    <row r="458" spans="1:1" ht="15.75" customHeight="1">
      <c r="A458" s="203"/>
    </row>
    <row r="459" spans="1:1" ht="15.75" customHeight="1">
      <c r="A459" s="203"/>
    </row>
    <row r="460" spans="1:1" ht="15.75" customHeight="1">
      <c r="A460" s="203"/>
    </row>
    <row r="461" spans="1:1" ht="15.75" customHeight="1">
      <c r="A461" s="203"/>
    </row>
    <row r="462" spans="1:1" ht="15.75" customHeight="1">
      <c r="A462" s="203"/>
    </row>
    <row r="463" spans="1:1" ht="15.75" customHeight="1">
      <c r="A463" s="203"/>
    </row>
    <row r="464" spans="1:1" ht="15.75" customHeight="1">
      <c r="A464" s="203"/>
    </row>
    <row r="465" spans="1:1" ht="15.75" customHeight="1">
      <c r="A465" s="203"/>
    </row>
    <row r="466" spans="1:1" ht="15.75" customHeight="1">
      <c r="A466" s="203"/>
    </row>
    <row r="467" spans="1:1" ht="15.75" customHeight="1">
      <c r="A467" s="203"/>
    </row>
    <row r="468" spans="1:1" ht="15.75" customHeight="1">
      <c r="A468" s="203"/>
    </row>
    <row r="469" spans="1:1" ht="15.75" customHeight="1">
      <c r="A469" s="203"/>
    </row>
    <row r="470" spans="1:1" ht="15.75" customHeight="1">
      <c r="A470" s="203"/>
    </row>
    <row r="471" spans="1:1" ht="15.75" customHeight="1">
      <c r="A471" s="203"/>
    </row>
    <row r="472" spans="1:1" ht="15.75" customHeight="1">
      <c r="A472" s="203"/>
    </row>
    <row r="473" spans="1:1" ht="15.75" customHeight="1">
      <c r="A473" s="203"/>
    </row>
    <row r="474" spans="1:1" ht="15.75" customHeight="1">
      <c r="A474" s="203"/>
    </row>
    <row r="475" spans="1:1" ht="15.75" customHeight="1">
      <c r="A475" s="203"/>
    </row>
    <row r="476" spans="1:1" ht="15.75" customHeight="1">
      <c r="A476" s="203"/>
    </row>
    <row r="477" spans="1:1" ht="15.75" customHeight="1">
      <c r="A477" s="203"/>
    </row>
    <row r="478" spans="1:1" ht="15.75" customHeight="1">
      <c r="A478" s="203"/>
    </row>
    <row r="479" spans="1:1" ht="15.75" customHeight="1">
      <c r="A479" s="203"/>
    </row>
    <row r="480" spans="1:1" ht="15.75" customHeight="1">
      <c r="A480" s="203"/>
    </row>
    <row r="481" spans="1:1" ht="15.75" customHeight="1">
      <c r="A481" s="203"/>
    </row>
    <row r="482" spans="1:1" ht="15.75" customHeight="1">
      <c r="A482" s="203"/>
    </row>
    <row r="483" spans="1:1" ht="15.75" customHeight="1">
      <c r="A483" s="203"/>
    </row>
    <row r="484" spans="1:1" ht="15.75" customHeight="1">
      <c r="A484" s="203"/>
    </row>
    <row r="485" spans="1:1" ht="15.75" customHeight="1">
      <c r="A485" s="203"/>
    </row>
    <row r="486" spans="1:1" ht="15.75" customHeight="1">
      <c r="A486" s="203"/>
    </row>
    <row r="487" spans="1:1" ht="15.75" customHeight="1">
      <c r="A487" s="203"/>
    </row>
    <row r="488" spans="1:1" ht="15.75" customHeight="1">
      <c r="A488" s="203"/>
    </row>
    <row r="489" spans="1:1" ht="15.75" customHeight="1">
      <c r="A489" s="203"/>
    </row>
    <row r="490" spans="1:1" ht="15.75" customHeight="1">
      <c r="A490" s="203"/>
    </row>
    <row r="491" spans="1:1" ht="15.75" customHeight="1">
      <c r="A491" s="203"/>
    </row>
    <row r="492" spans="1:1" ht="15.75" customHeight="1">
      <c r="A492" s="203"/>
    </row>
    <row r="493" spans="1:1" ht="15.75" customHeight="1">
      <c r="A493" s="203"/>
    </row>
    <row r="494" spans="1:1" ht="15.75" customHeight="1">
      <c r="A494" s="203"/>
    </row>
    <row r="495" spans="1:1" ht="15.75" customHeight="1">
      <c r="A495" s="203"/>
    </row>
    <row r="496" spans="1:1" ht="15.75" customHeight="1">
      <c r="A496" s="203"/>
    </row>
    <row r="497" spans="1:1" ht="15.75" customHeight="1">
      <c r="A497" s="203"/>
    </row>
    <row r="498" spans="1:1" ht="15.75" customHeight="1">
      <c r="A498" s="203"/>
    </row>
    <row r="499" spans="1:1" ht="15.75" customHeight="1">
      <c r="A499" s="203"/>
    </row>
    <row r="500" spans="1:1" ht="15.75" customHeight="1">
      <c r="A500" s="203"/>
    </row>
    <row r="501" spans="1:1" ht="15.75" customHeight="1">
      <c r="A501" s="203"/>
    </row>
    <row r="502" spans="1:1" ht="15.75" customHeight="1">
      <c r="A502" s="203"/>
    </row>
    <row r="503" spans="1:1" ht="15.75" customHeight="1">
      <c r="A503" s="203"/>
    </row>
    <row r="504" spans="1:1" ht="15.75" customHeight="1">
      <c r="A504" s="203"/>
    </row>
    <row r="505" spans="1:1" ht="15.75" customHeight="1">
      <c r="A505" s="203"/>
    </row>
    <row r="506" spans="1:1" ht="15.75" customHeight="1">
      <c r="A506" s="203"/>
    </row>
    <row r="507" spans="1:1" ht="15.75" customHeight="1">
      <c r="A507" s="203"/>
    </row>
    <row r="508" spans="1:1" ht="15.75" customHeight="1">
      <c r="A508" s="203"/>
    </row>
    <row r="509" spans="1:1" ht="15.75" customHeight="1">
      <c r="A509" s="203"/>
    </row>
    <row r="510" spans="1:1" ht="15.75" customHeight="1">
      <c r="A510" s="203"/>
    </row>
    <row r="511" spans="1:1" ht="15.75" customHeight="1">
      <c r="A511" s="203"/>
    </row>
    <row r="512" spans="1:1" ht="15.75" customHeight="1">
      <c r="A512" s="203"/>
    </row>
    <row r="513" spans="1:1" ht="15.75" customHeight="1">
      <c r="A513" s="203"/>
    </row>
    <row r="514" spans="1:1" ht="15.75" customHeight="1">
      <c r="A514" s="203"/>
    </row>
    <row r="515" spans="1:1" ht="15.75" customHeight="1">
      <c r="A515" s="203"/>
    </row>
    <row r="516" spans="1:1" ht="15.75" customHeight="1">
      <c r="A516" s="203"/>
    </row>
    <row r="517" spans="1:1" ht="15.75" customHeight="1">
      <c r="A517" s="203"/>
    </row>
    <row r="518" spans="1:1" ht="15.75" customHeight="1">
      <c r="A518" s="203"/>
    </row>
    <row r="519" spans="1:1" ht="15.75" customHeight="1">
      <c r="A519" s="203"/>
    </row>
    <row r="520" spans="1:1" ht="15.75" customHeight="1">
      <c r="A520" s="203"/>
    </row>
    <row r="521" spans="1:1" ht="15.75" customHeight="1">
      <c r="A521" s="203"/>
    </row>
    <row r="522" spans="1:1" ht="15.75" customHeight="1">
      <c r="A522" s="203"/>
    </row>
    <row r="523" spans="1:1" ht="15.75" customHeight="1">
      <c r="A523" s="203"/>
    </row>
    <row r="524" spans="1:1" ht="15.75" customHeight="1">
      <c r="A524" s="203"/>
    </row>
    <row r="525" spans="1:1" ht="15.75" customHeight="1">
      <c r="A525" s="203"/>
    </row>
    <row r="526" spans="1:1" ht="15.75" customHeight="1">
      <c r="A526" s="203"/>
    </row>
    <row r="527" spans="1:1" ht="15.75" customHeight="1">
      <c r="A527" s="203"/>
    </row>
    <row r="528" spans="1:1" ht="15.75" customHeight="1">
      <c r="A528" s="203"/>
    </row>
    <row r="529" spans="1:1" ht="15.75" customHeight="1">
      <c r="A529" s="203"/>
    </row>
    <row r="530" spans="1:1" ht="15.75" customHeight="1">
      <c r="A530" s="203"/>
    </row>
    <row r="531" spans="1:1" ht="15.75" customHeight="1">
      <c r="A531" s="203"/>
    </row>
    <row r="532" spans="1:1" ht="15.75" customHeight="1">
      <c r="A532" s="203"/>
    </row>
    <row r="533" spans="1:1" ht="15.75" customHeight="1">
      <c r="A533" s="203"/>
    </row>
    <row r="534" spans="1:1" ht="15.75" customHeight="1">
      <c r="A534" s="203"/>
    </row>
    <row r="535" spans="1:1" ht="15.75" customHeight="1">
      <c r="A535" s="203"/>
    </row>
    <row r="536" spans="1:1" ht="15.75" customHeight="1">
      <c r="A536" s="203"/>
    </row>
    <row r="537" spans="1:1" ht="15.75" customHeight="1">
      <c r="A537" s="203"/>
    </row>
    <row r="538" spans="1:1" ht="15.75" customHeight="1">
      <c r="A538" s="203"/>
    </row>
    <row r="539" spans="1:1" ht="15.75" customHeight="1">
      <c r="A539" s="203"/>
    </row>
    <row r="540" spans="1:1" ht="15.75" customHeight="1">
      <c r="A540" s="203"/>
    </row>
    <row r="541" spans="1:1" ht="15.75" customHeight="1">
      <c r="A541" s="203"/>
    </row>
    <row r="542" spans="1:1" ht="15.75" customHeight="1">
      <c r="A542" s="203"/>
    </row>
    <row r="543" spans="1:1" ht="15.75" customHeight="1">
      <c r="A543" s="203"/>
    </row>
    <row r="544" spans="1:1" ht="15.75" customHeight="1">
      <c r="A544" s="203"/>
    </row>
    <row r="545" spans="1:1" ht="15.75" customHeight="1">
      <c r="A545" s="203"/>
    </row>
    <row r="546" spans="1:1" ht="15.75" customHeight="1">
      <c r="A546" s="203"/>
    </row>
    <row r="547" spans="1:1" ht="15.75" customHeight="1">
      <c r="A547" s="203"/>
    </row>
    <row r="548" spans="1:1" ht="15.75" customHeight="1">
      <c r="A548" s="203"/>
    </row>
    <row r="549" spans="1:1" ht="15.75" customHeight="1">
      <c r="A549" s="203"/>
    </row>
    <row r="550" spans="1:1" ht="15.75" customHeight="1">
      <c r="A550" s="203"/>
    </row>
    <row r="551" spans="1:1" ht="15.75" customHeight="1">
      <c r="A551" s="203"/>
    </row>
    <row r="552" spans="1:1" ht="15.75" customHeight="1">
      <c r="A552" s="203"/>
    </row>
    <row r="553" spans="1:1" ht="15.75" customHeight="1">
      <c r="A553" s="203"/>
    </row>
    <row r="554" spans="1:1" ht="15.75" customHeight="1">
      <c r="A554" s="203"/>
    </row>
    <row r="555" spans="1:1" ht="15.75" customHeight="1">
      <c r="A555" s="203"/>
    </row>
    <row r="556" spans="1:1" ht="15.75" customHeight="1">
      <c r="A556" s="203"/>
    </row>
    <row r="557" spans="1:1" ht="15.75" customHeight="1">
      <c r="A557" s="203"/>
    </row>
    <row r="558" spans="1:1" ht="15.75" customHeight="1">
      <c r="A558" s="203"/>
    </row>
    <row r="559" spans="1:1" ht="15.75" customHeight="1">
      <c r="A559" s="203"/>
    </row>
    <row r="560" spans="1:1" ht="15.75" customHeight="1">
      <c r="A560" s="203"/>
    </row>
    <row r="561" spans="1:1" ht="15.75" customHeight="1">
      <c r="A561" s="203"/>
    </row>
    <row r="562" spans="1:1" ht="15.75" customHeight="1">
      <c r="A562" s="203"/>
    </row>
    <row r="563" spans="1:1" ht="15.75" customHeight="1">
      <c r="A563" s="203"/>
    </row>
    <row r="564" spans="1:1" ht="15.75" customHeight="1">
      <c r="A564" s="203"/>
    </row>
    <row r="565" spans="1:1" ht="15.75" customHeight="1">
      <c r="A565" s="203"/>
    </row>
    <row r="566" spans="1:1" ht="15.75" customHeight="1">
      <c r="A566" s="203"/>
    </row>
    <row r="567" spans="1:1" ht="15.75" customHeight="1">
      <c r="A567" s="203"/>
    </row>
    <row r="568" spans="1:1" ht="15.75" customHeight="1">
      <c r="A568" s="203"/>
    </row>
    <row r="569" spans="1:1" ht="15.75" customHeight="1">
      <c r="A569" s="203"/>
    </row>
    <row r="570" spans="1:1" ht="15.75" customHeight="1">
      <c r="A570" s="203"/>
    </row>
    <row r="571" spans="1:1" ht="15.75" customHeight="1">
      <c r="A571" s="203"/>
    </row>
    <row r="572" spans="1:1" ht="15.75" customHeight="1">
      <c r="A572" s="203"/>
    </row>
    <row r="573" spans="1:1" ht="15.75" customHeight="1">
      <c r="A573" s="203"/>
    </row>
    <row r="574" spans="1:1" ht="15.75" customHeight="1">
      <c r="A574" s="203"/>
    </row>
    <row r="575" spans="1:1" ht="15.75" customHeight="1">
      <c r="A575" s="203"/>
    </row>
    <row r="576" spans="1:1" ht="15.75" customHeight="1">
      <c r="A576" s="203"/>
    </row>
    <row r="577" spans="1:1" ht="15.75" customHeight="1">
      <c r="A577" s="203"/>
    </row>
    <row r="578" spans="1:1" ht="15.75" customHeight="1">
      <c r="A578" s="203"/>
    </row>
    <row r="579" spans="1:1" ht="15.75" customHeight="1">
      <c r="A579" s="203"/>
    </row>
    <row r="580" spans="1:1" ht="15.75" customHeight="1">
      <c r="A580" s="203"/>
    </row>
    <row r="581" spans="1:1" ht="15.75" customHeight="1">
      <c r="A581" s="203"/>
    </row>
    <row r="582" spans="1:1" ht="15.75" customHeight="1">
      <c r="A582" s="203"/>
    </row>
    <row r="583" spans="1:1" ht="15.75" customHeight="1">
      <c r="A583" s="203"/>
    </row>
    <row r="584" spans="1:1" ht="15.75" customHeight="1">
      <c r="A584" s="203"/>
    </row>
    <row r="585" spans="1:1" ht="15.75" customHeight="1">
      <c r="A585" s="203"/>
    </row>
    <row r="586" spans="1:1" ht="15.75" customHeight="1">
      <c r="A586" s="203"/>
    </row>
    <row r="587" spans="1:1" ht="15.75" customHeight="1">
      <c r="A587" s="203"/>
    </row>
    <row r="588" spans="1:1" ht="15.75" customHeight="1">
      <c r="A588" s="203"/>
    </row>
    <row r="589" spans="1:1" ht="15.75" customHeight="1">
      <c r="A589" s="203"/>
    </row>
    <row r="590" spans="1:1" ht="15.75" customHeight="1">
      <c r="A590" s="203"/>
    </row>
    <row r="591" spans="1:1" ht="15.75" customHeight="1">
      <c r="A591" s="203"/>
    </row>
    <row r="592" spans="1:1" ht="15.75" customHeight="1">
      <c r="A592" s="203"/>
    </row>
    <row r="593" spans="1:1" ht="15.75" customHeight="1">
      <c r="A593" s="203"/>
    </row>
    <row r="594" spans="1:1" ht="15.75" customHeight="1">
      <c r="A594" s="203"/>
    </row>
    <row r="595" spans="1:1" ht="15.75" customHeight="1">
      <c r="A595" s="203"/>
    </row>
    <row r="596" spans="1:1" ht="15.75" customHeight="1">
      <c r="A596" s="203"/>
    </row>
    <row r="597" spans="1:1" ht="15.75" customHeight="1">
      <c r="A597" s="203"/>
    </row>
    <row r="598" spans="1:1" ht="15.75" customHeight="1">
      <c r="A598" s="203"/>
    </row>
    <row r="599" spans="1:1" ht="15.75" customHeight="1">
      <c r="A599" s="203"/>
    </row>
    <row r="600" spans="1:1" ht="15.75" customHeight="1">
      <c r="A600" s="203"/>
    </row>
    <row r="601" spans="1:1" ht="15.75" customHeight="1">
      <c r="A601" s="203"/>
    </row>
    <row r="602" spans="1:1" ht="15.75" customHeight="1">
      <c r="A602" s="203"/>
    </row>
    <row r="603" spans="1:1" ht="15.75" customHeight="1">
      <c r="A603" s="203"/>
    </row>
    <row r="604" spans="1:1" ht="15.75" customHeight="1">
      <c r="A604" s="203"/>
    </row>
    <row r="605" spans="1:1" ht="15.75" customHeight="1">
      <c r="A605" s="203"/>
    </row>
    <row r="606" spans="1:1" ht="15.75" customHeight="1">
      <c r="A606" s="203"/>
    </row>
    <row r="607" spans="1:1" ht="15.75" customHeight="1">
      <c r="A607" s="203"/>
    </row>
    <row r="608" spans="1:1" ht="15.75" customHeight="1">
      <c r="A608" s="203"/>
    </row>
    <row r="609" spans="1:1" ht="15.75" customHeight="1">
      <c r="A609" s="203"/>
    </row>
    <row r="610" spans="1:1" ht="15.75" customHeight="1">
      <c r="A610" s="203"/>
    </row>
    <row r="611" spans="1:1" ht="15.75" customHeight="1">
      <c r="A611" s="203"/>
    </row>
    <row r="612" spans="1:1" ht="15.75" customHeight="1">
      <c r="A612" s="203"/>
    </row>
    <row r="613" spans="1:1" ht="15.75" customHeight="1">
      <c r="A613" s="203"/>
    </row>
    <row r="614" spans="1:1" ht="15.75" customHeight="1">
      <c r="A614" s="203"/>
    </row>
    <row r="615" spans="1:1" ht="15.75" customHeight="1">
      <c r="A615" s="203"/>
    </row>
    <row r="616" spans="1:1" ht="15.75" customHeight="1">
      <c r="A616" s="203"/>
    </row>
    <row r="617" spans="1:1" ht="15.75" customHeight="1">
      <c r="A617" s="203"/>
    </row>
    <row r="618" spans="1:1" ht="15.75" customHeight="1">
      <c r="A618" s="203"/>
    </row>
    <row r="619" spans="1:1" ht="15.75" customHeight="1">
      <c r="A619" s="203"/>
    </row>
    <row r="620" spans="1:1" ht="15.75" customHeight="1">
      <c r="A620" s="203"/>
    </row>
    <row r="621" spans="1:1" ht="15.75" customHeight="1">
      <c r="A621" s="203"/>
    </row>
    <row r="622" spans="1:1" ht="15.75" customHeight="1">
      <c r="A622" s="203"/>
    </row>
    <row r="623" spans="1:1" ht="15.75" customHeight="1">
      <c r="A623" s="203"/>
    </row>
    <row r="624" spans="1:1" ht="15.75" customHeight="1">
      <c r="A624" s="203"/>
    </row>
    <row r="625" spans="1:1" ht="15.75" customHeight="1">
      <c r="A625" s="203"/>
    </row>
    <row r="626" spans="1:1" ht="15.75" customHeight="1">
      <c r="A626" s="203"/>
    </row>
    <row r="627" spans="1:1" ht="15.75" customHeight="1">
      <c r="A627" s="203"/>
    </row>
    <row r="628" spans="1:1" ht="15.75" customHeight="1">
      <c r="A628" s="203"/>
    </row>
    <row r="629" spans="1:1" ht="15.75" customHeight="1">
      <c r="A629" s="203"/>
    </row>
    <row r="630" spans="1:1" ht="15.75" customHeight="1">
      <c r="A630" s="203"/>
    </row>
    <row r="631" spans="1:1" ht="15.75" customHeight="1">
      <c r="A631" s="203"/>
    </row>
    <row r="632" spans="1:1" ht="15.75" customHeight="1">
      <c r="A632" s="203"/>
    </row>
    <row r="633" spans="1:1" ht="15.75" customHeight="1">
      <c r="A633" s="203"/>
    </row>
    <row r="634" spans="1:1" ht="15.75" customHeight="1">
      <c r="A634" s="203"/>
    </row>
    <row r="635" spans="1:1" ht="15.75" customHeight="1">
      <c r="A635" s="203"/>
    </row>
    <row r="636" spans="1:1" ht="15.75" customHeight="1">
      <c r="A636" s="203"/>
    </row>
    <row r="637" spans="1:1" ht="15.75" customHeight="1">
      <c r="A637" s="203"/>
    </row>
    <row r="638" spans="1:1" ht="15.75" customHeight="1">
      <c r="A638" s="203"/>
    </row>
    <row r="639" spans="1:1" ht="15.75" customHeight="1">
      <c r="A639" s="203"/>
    </row>
    <row r="640" spans="1:1" ht="15.75" customHeight="1">
      <c r="A640" s="203"/>
    </row>
    <row r="641" spans="1:1" ht="15.75" customHeight="1">
      <c r="A641" s="203"/>
    </row>
    <row r="642" spans="1:1" ht="15.75" customHeight="1">
      <c r="A642" s="203"/>
    </row>
    <row r="643" spans="1:1" ht="15.75" customHeight="1">
      <c r="A643" s="203"/>
    </row>
    <row r="644" spans="1:1" ht="15.75" customHeight="1">
      <c r="A644" s="203"/>
    </row>
    <row r="645" spans="1:1" ht="15.75" customHeight="1">
      <c r="A645" s="203"/>
    </row>
    <row r="646" spans="1:1" ht="15.75" customHeight="1">
      <c r="A646" s="203"/>
    </row>
    <row r="647" spans="1:1" ht="15.75" customHeight="1">
      <c r="A647" s="203"/>
    </row>
    <row r="648" spans="1:1" ht="15.75" customHeight="1">
      <c r="A648" s="203"/>
    </row>
    <row r="649" spans="1:1" ht="15.75" customHeight="1">
      <c r="A649" s="203"/>
    </row>
    <row r="650" spans="1:1" ht="15.75" customHeight="1">
      <c r="A650" s="203"/>
    </row>
    <row r="651" spans="1:1" ht="15.75" customHeight="1">
      <c r="A651" s="203"/>
    </row>
    <row r="652" spans="1:1" ht="15.75" customHeight="1">
      <c r="A652" s="203"/>
    </row>
    <row r="653" spans="1:1" ht="15.75" customHeight="1">
      <c r="A653" s="203"/>
    </row>
    <row r="654" spans="1:1" ht="15.75" customHeight="1">
      <c r="A654" s="203"/>
    </row>
    <row r="655" spans="1:1" ht="15.75" customHeight="1">
      <c r="A655" s="203"/>
    </row>
    <row r="656" spans="1:1" ht="15.75" customHeight="1">
      <c r="A656" s="203"/>
    </row>
    <row r="657" spans="1:1" ht="15.75" customHeight="1">
      <c r="A657" s="203"/>
    </row>
    <row r="658" spans="1:1" ht="15.75" customHeight="1">
      <c r="A658" s="203"/>
    </row>
    <row r="659" spans="1:1" ht="15.75" customHeight="1">
      <c r="A659" s="203"/>
    </row>
    <row r="660" spans="1:1" ht="15.75" customHeight="1">
      <c r="A660" s="203"/>
    </row>
    <row r="661" spans="1:1" ht="15.75" customHeight="1">
      <c r="A661" s="203"/>
    </row>
    <row r="662" spans="1:1" ht="15.75" customHeight="1">
      <c r="A662" s="203"/>
    </row>
    <row r="663" spans="1:1" ht="15.75" customHeight="1">
      <c r="A663" s="203"/>
    </row>
    <row r="664" spans="1:1" ht="15.75" customHeight="1">
      <c r="A664" s="203"/>
    </row>
    <row r="665" spans="1:1" ht="15.75" customHeight="1">
      <c r="A665" s="203"/>
    </row>
    <row r="666" spans="1:1" ht="15.75" customHeight="1">
      <c r="A666" s="203"/>
    </row>
    <row r="667" spans="1:1" ht="15.75" customHeight="1">
      <c r="A667" s="203"/>
    </row>
    <row r="668" spans="1:1" ht="15.75" customHeight="1">
      <c r="A668" s="203"/>
    </row>
    <row r="669" spans="1:1" ht="15.75" customHeight="1">
      <c r="A669" s="203"/>
    </row>
    <row r="670" spans="1:1" ht="15.75" customHeight="1">
      <c r="A670" s="203"/>
    </row>
    <row r="671" spans="1:1" ht="15.75" customHeight="1">
      <c r="A671" s="203"/>
    </row>
    <row r="672" spans="1:1" ht="15.75" customHeight="1">
      <c r="A672" s="203"/>
    </row>
    <row r="673" spans="1:1" ht="15.75" customHeight="1">
      <c r="A673" s="203"/>
    </row>
    <row r="674" spans="1:1" ht="15.75" customHeight="1">
      <c r="A674" s="203"/>
    </row>
    <row r="675" spans="1:1" ht="15.75" customHeight="1">
      <c r="A675" s="203"/>
    </row>
    <row r="676" spans="1:1" ht="15.75" customHeight="1">
      <c r="A676" s="203"/>
    </row>
    <row r="677" spans="1:1" ht="15.75" customHeight="1">
      <c r="A677" s="203"/>
    </row>
    <row r="678" spans="1:1" ht="15.75" customHeight="1">
      <c r="A678" s="203"/>
    </row>
    <row r="679" spans="1:1" ht="15.75" customHeight="1">
      <c r="A679" s="203"/>
    </row>
    <row r="680" spans="1:1" ht="15.75" customHeight="1">
      <c r="A680" s="203"/>
    </row>
    <row r="681" spans="1:1" ht="15.75" customHeight="1">
      <c r="A681" s="203"/>
    </row>
    <row r="682" spans="1:1" ht="15.75" customHeight="1">
      <c r="A682" s="203"/>
    </row>
    <row r="683" spans="1:1" ht="15.75" customHeight="1">
      <c r="A683" s="203"/>
    </row>
    <row r="684" spans="1:1" ht="15.75" customHeight="1">
      <c r="A684" s="203"/>
    </row>
    <row r="685" spans="1:1" ht="15.75" customHeight="1">
      <c r="A685" s="203"/>
    </row>
    <row r="686" spans="1:1" ht="15.75" customHeight="1">
      <c r="A686" s="203"/>
    </row>
    <row r="687" spans="1:1" ht="15.75" customHeight="1">
      <c r="A687" s="203"/>
    </row>
    <row r="688" spans="1:1" ht="15.75" customHeight="1">
      <c r="A688" s="203"/>
    </row>
    <row r="689" spans="1:1" ht="15.75" customHeight="1">
      <c r="A689" s="203"/>
    </row>
    <row r="690" spans="1:1" ht="15.75" customHeight="1">
      <c r="A690" s="203"/>
    </row>
    <row r="691" spans="1:1" ht="15.75" customHeight="1">
      <c r="A691" s="203"/>
    </row>
    <row r="692" spans="1:1" ht="15.75" customHeight="1">
      <c r="A692" s="203"/>
    </row>
    <row r="693" spans="1:1" ht="15.75" customHeight="1">
      <c r="A693" s="203"/>
    </row>
    <row r="694" spans="1:1" ht="15.75" customHeight="1">
      <c r="A694" s="203"/>
    </row>
    <row r="695" spans="1:1" ht="15.75" customHeight="1">
      <c r="A695" s="203"/>
    </row>
    <row r="696" spans="1:1" ht="15.75" customHeight="1">
      <c r="A696" s="203"/>
    </row>
    <row r="697" spans="1:1" ht="15.75" customHeight="1">
      <c r="A697" s="203"/>
    </row>
    <row r="698" spans="1:1" ht="15.75" customHeight="1">
      <c r="A698" s="203"/>
    </row>
    <row r="699" spans="1:1" ht="15.75" customHeight="1">
      <c r="A699" s="203"/>
    </row>
    <row r="700" spans="1:1" ht="15.75" customHeight="1">
      <c r="A700" s="203"/>
    </row>
    <row r="701" spans="1:1" ht="15.75" customHeight="1">
      <c r="A701" s="203"/>
    </row>
    <row r="702" spans="1:1" ht="15.75" customHeight="1">
      <c r="A702" s="203"/>
    </row>
    <row r="703" spans="1:1" ht="15.75" customHeight="1">
      <c r="A703" s="203"/>
    </row>
    <row r="704" spans="1:1" ht="15.75" customHeight="1">
      <c r="A704" s="203"/>
    </row>
    <row r="705" spans="1:1" ht="15.75" customHeight="1">
      <c r="A705" s="203"/>
    </row>
    <row r="706" spans="1:1" ht="15.75" customHeight="1">
      <c r="A706" s="203"/>
    </row>
    <row r="707" spans="1:1" ht="15.75" customHeight="1">
      <c r="A707" s="203"/>
    </row>
    <row r="708" spans="1:1" ht="15.75" customHeight="1">
      <c r="A708" s="203"/>
    </row>
    <row r="709" spans="1:1" ht="15.75" customHeight="1">
      <c r="A709" s="203"/>
    </row>
    <row r="710" spans="1:1" ht="15.75" customHeight="1">
      <c r="A710" s="203"/>
    </row>
    <row r="711" spans="1:1" ht="15.75" customHeight="1">
      <c r="A711" s="203"/>
    </row>
    <row r="712" spans="1:1" ht="15.75" customHeight="1">
      <c r="A712" s="203"/>
    </row>
    <row r="713" spans="1:1" ht="15.75" customHeight="1">
      <c r="A713" s="203"/>
    </row>
    <row r="714" spans="1:1" ht="15.75" customHeight="1">
      <c r="A714" s="203"/>
    </row>
    <row r="715" spans="1:1" ht="15.75" customHeight="1">
      <c r="A715" s="203"/>
    </row>
    <row r="716" spans="1:1" ht="15.75" customHeight="1">
      <c r="A716" s="203"/>
    </row>
    <row r="717" spans="1:1" ht="15.75" customHeight="1">
      <c r="A717" s="203"/>
    </row>
    <row r="718" spans="1:1" ht="15.75" customHeight="1">
      <c r="A718" s="203"/>
    </row>
    <row r="719" spans="1:1" ht="15.75" customHeight="1">
      <c r="A719" s="203"/>
    </row>
    <row r="720" spans="1:1" ht="15.75" customHeight="1">
      <c r="A720" s="203"/>
    </row>
    <row r="721" spans="1:1" ht="15.75" customHeight="1">
      <c r="A721" s="203"/>
    </row>
    <row r="722" spans="1:1" ht="15.75" customHeight="1">
      <c r="A722" s="203"/>
    </row>
    <row r="723" spans="1:1" ht="15.75" customHeight="1">
      <c r="A723" s="203"/>
    </row>
    <row r="724" spans="1:1" ht="15.75" customHeight="1">
      <c r="A724" s="203"/>
    </row>
    <row r="725" spans="1:1" ht="15.75" customHeight="1">
      <c r="A725" s="203"/>
    </row>
    <row r="726" spans="1:1" ht="15.75" customHeight="1">
      <c r="A726" s="203"/>
    </row>
    <row r="727" spans="1:1" ht="15.75" customHeight="1">
      <c r="A727" s="203"/>
    </row>
    <row r="728" spans="1:1" ht="15.75" customHeight="1">
      <c r="A728" s="203"/>
    </row>
    <row r="729" spans="1:1" ht="15.75" customHeight="1">
      <c r="A729" s="203"/>
    </row>
    <row r="730" spans="1:1" ht="15.75" customHeight="1">
      <c r="A730" s="203"/>
    </row>
    <row r="731" spans="1:1" ht="15.75" customHeight="1">
      <c r="A731" s="203"/>
    </row>
    <row r="732" spans="1:1" ht="15.75" customHeight="1">
      <c r="A732" s="203"/>
    </row>
    <row r="733" spans="1:1" ht="15.75" customHeight="1">
      <c r="A733" s="203"/>
    </row>
    <row r="734" spans="1:1" ht="15.75" customHeight="1">
      <c r="A734" s="203"/>
    </row>
    <row r="735" spans="1:1" ht="15.75" customHeight="1">
      <c r="A735" s="203"/>
    </row>
    <row r="736" spans="1:1" ht="15.75" customHeight="1">
      <c r="A736" s="203"/>
    </row>
    <row r="737" spans="1:1" ht="15.75" customHeight="1">
      <c r="A737" s="203"/>
    </row>
    <row r="738" spans="1:1" ht="15.75" customHeight="1">
      <c r="A738" s="203"/>
    </row>
    <row r="739" spans="1:1" ht="15.75" customHeight="1">
      <c r="A739" s="203"/>
    </row>
    <row r="740" spans="1:1" ht="15.75" customHeight="1">
      <c r="A740" s="203"/>
    </row>
    <row r="741" spans="1:1" ht="15.75" customHeight="1">
      <c r="A741" s="203"/>
    </row>
    <row r="742" spans="1:1" ht="15.75" customHeight="1">
      <c r="A742" s="203"/>
    </row>
    <row r="743" spans="1:1" ht="15.75" customHeight="1">
      <c r="A743" s="203"/>
    </row>
    <row r="744" spans="1:1" ht="15.75" customHeight="1">
      <c r="A744" s="203"/>
    </row>
    <row r="745" spans="1:1" ht="15.75" customHeight="1">
      <c r="A745" s="203"/>
    </row>
    <row r="746" spans="1:1" ht="15.75" customHeight="1">
      <c r="A746" s="203"/>
    </row>
    <row r="747" spans="1:1" ht="15.75" customHeight="1">
      <c r="A747" s="203"/>
    </row>
    <row r="748" spans="1:1" ht="15.75" customHeight="1">
      <c r="A748" s="203"/>
    </row>
    <row r="749" spans="1:1" ht="15.75" customHeight="1">
      <c r="A749" s="203"/>
    </row>
    <row r="750" spans="1:1" ht="15.75" customHeight="1">
      <c r="A750" s="203"/>
    </row>
    <row r="751" spans="1:1" ht="15.75" customHeight="1">
      <c r="A751" s="203"/>
    </row>
    <row r="752" spans="1:1" ht="15.75" customHeight="1">
      <c r="A752" s="203"/>
    </row>
    <row r="753" spans="1:1" ht="15.75" customHeight="1">
      <c r="A753" s="203"/>
    </row>
    <row r="754" spans="1:1" ht="15.75" customHeight="1">
      <c r="A754" s="203"/>
    </row>
    <row r="755" spans="1:1" ht="15.75" customHeight="1">
      <c r="A755" s="203"/>
    </row>
    <row r="756" spans="1:1" ht="15.75" customHeight="1">
      <c r="A756" s="203"/>
    </row>
    <row r="757" spans="1:1" ht="15.75" customHeight="1">
      <c r="A757" s="203"/>
    </row>
    <row r="758" spans="1:1" ht="15.75" customHeight="1">
      <c r="A758" s="203"/>
    </row>
    <row r="759" spans="1:1" ht="15.75" customHeight="1">
      <c r="A759" s="203"/>
    </row>
    <row r="760" spans="1:1" ht="15.75" customHeight="1">
      <c r="A760" s="203"/>
    </row>
    <row r="761" spans="1:1" ht="15.75" customHeight="1">
      <c r="A761" s="203"/>
    </row>
    <row r="762" spans="1:1" ht="15.75" customHeight="1">
      <c r="A762" s="203"/>
    </row>
    <row r="763" spans="1:1" ht="15.75" customHeight="1">
      <c r="A763" s="203"/>
    </row>
    <row r="764" spans="1:1" ht="15.75" customHeight="1">
      <c r="A764" s="203"/>
    </row>
    <row r="765" spans="1:1" ht="15.75" customHeight="1">
      <c r="A765" s="203"/>
    </row>
    <row r="766" spans="1:1" ht="15.75" customHeight="1">
      <c r="A766" s="203"/>
    </row>
    <row r="767" spans="1:1" ht="15.75" customHeight="1">
      <c r="A767" s="203"/>
    </row>
    <row r="768" spans="1:1" ht="15.75" customHeight="1">
      <c r="A768" s="203"/>
    </row>
    <row r="769" spans="1:1" ht="15.75" customHeight="1">
      <c r="A769" s="203"/>
    </row>
    <row r="770" spans="1:1" ht="15.75" customHeight="1">
      <c r="A770" s="203"/>
    </row>
    <row r="771" spans="1:1" ht="15.75" customHeight="1">
      <c r="A771" s="203"/>
    </row>
    <row r="772" spans="1:1" ht="15.75" customHeight="1">
      <c r="A772" s="203"/>
    </row>
    <row r="773" spans="1:1" ht="15.75" customHeight="1">
      <c r="A773" s="203"/>
    </row>
    <row r="774" spans="1:1" ht="15.75" customHeight="1">
      <c r="A774" s="203"/>
    </row>
    <row r="775" spans="1:1" ht="15.75" customHeight="1">
      <c r="A775" s="203"/>
    </row>
    <row r="776" spans="1:1" ht="15.75" customHeight="1">
      <c r="A776" s="203"/>
    </row>
    <row r="777" spans="1:1" ht="15.75" customHeight="1">
      <c r="A777" s="203"/>
    </row>
    <row r="778" spans="1:1" ht="15.75" customHeight="1">
      <c r="A778" s="203"/>
    </row>
    <row r="779" spans="1:1" ht="15.75" customHeight="1">
      <c r="A779" s="203"/>
    </row>
    <row r="780" spans="1:1" ht="15.75" customHeight="1">
      <c r="A780" s="203"/>
    </row>
    <row r="781" spans="1:1" ht="15.75" customHeight="1">
      <c r="A781" s="203"/>
    </row>
    <row r="782" spans="1:1" ht="15.75" customHeight="1">
      <c r="A782" s="203"/>
    </row>
    <row r="783" spans="1:1" ht="15.75" customHeight="1">
      <c r="A783" s="203"/>
    </row>
    <row r="784" spans="1:1" ht="15.75" customHeight="1">
      <c r="A784" s="203"/>
    </row>
    <row r="785" spans="1:1" ht="15.75" customHeight="1">
      <c r="A785" s="203"/>
    </row>
    <row r="786" spans="1:1" ht="15.75" customHeight="1">
      <c r="A786" s="203"/>
    </row>
    <row r="787" spans="1:1" ht="15.75" customHeight="1">
      <c r="A787" s="203"/>
    </row>
    <row r="788" spans="1:1" ht="15.75" customHeight="1">
      <c r="A788" s="203"/>
    </row>
    <row r="789" spans="1:1" ht="15.75" customHeight="1">
      <c r="A789" s="203"/>
    </row>
    <row r="790" spans="1:1" ht="15.75" customHeight="1">
      <c r="A790" s="203"/>
    </row>
    <row r="791" spans="1:1" ht="15.75" customHeight="1">
      <c r="A791" s="203"/>
    </row>
    <row r="792" spans="1:1" ht="15.75" customHeight="1">
      <c r="A792" s="203"/>
    </row>
    <row r="793" spans="1:1" ht="15.75" customHeight="1">
      <c r="A793" s="203"/>
    </row>
    <row r="794" spans="1:1" ht="15.75" customHeight="1">
      <c r="A794" s="203"/>
    </row>
    <row r="795" spans="1:1" ht="15.75" customHeight="1">
      <c r="A795" s="203"/>
    </row>
    <row r="796" spans="1:1" ht="15.75" customHeight="1">
      <c r="A796" s="203"/>
    </row>
    <row r="797" spans="1:1" ht="15.75" customHeight="1">
      <c r="A797" s="203"/>
    </row>
    <row r="798" spans="1:1" ht="15.75" customHeight="1">
      <c r="A798" s="203"/>
    </row>
    <row r="799" spans="1:1" ht="15.75" customHeight="1">
      <c r="A799" s="203"/>
    </row>
    <row r="800" spans="1:1" ht="15.75" customHeight="1">
      <c r="A800" s="203"/>
    </row>
    <row r="801" spans="1:1" ht="15.75" customHeight="1">
      <c r="A801" s="203"/>
    </row>
    <row r="802" spans="1:1" ht="15.75" customHeight="1">
      <c r="A802" s="203"/>
    </row>
    <row r="803" spans="1:1" ht="15.75" customHeight="1">
      <c r="A803" s="203"/>
    </row>
    <row r="804" spans="1:1" ht="15.75" customHeight="1">
      <c r="A804" s="203"/>
    </row>
    <row r="805" spans="1:1" ht="15.75" customHeight="1">
      <c r="A805" s="203"/>
    </row>
    <row r="806" spans="1:1" ht="15.75" customHeight="1">
      <c r="A806" s="203"/>
    </row>
    <row r="807" spans="1:1" ht="15.75" customHeight="1">
      <c r="A807" s="203"/>
    </row>
    <row r="808" spans="1:1" ht="15.75" customHeight="1">
      <c r="A808" s="203"/>
    </row>
    <row r="809" spans="1:1" ht="15.75" customHeight="1">
      <c r="A809" s="203"/>
    </row>
    <row r="810" spans="1:1" ht="15.75" customHeight="1">
      <c r="A810" s="203"/>
    </row>
    <row r="811" spans="1:1" ht="15.75" customHeight="1">
      <c r="A811" s="203"/>
    </row>
    <row r="812" spans="1:1" ht="15.75" customHeight="1">
      <c r="A812" s="203"/>
    </row>
    <row r="813" spans="1:1" ht="15.75" customHeight="1">
      <c r="A813" s="203"/>
    </row>
    <row r="814" spans="1:1" ht="15.75" customHeight="1">
      <c r="A814" s="203"/>
    </row>
    <row r="815" spans="1:1" ht="15.75" customHeight="1">
      <c r="A815" s="203"/>
    </row>
    <row r="816" spans="1:1" ht="15.75" customHeight="1">
      <c r="A816" s="203"/>
    </row>
    <row r="817" spans="1:1" ht="15.75" customHeight="1">
      <c r="A817" s="203"/>
    </row>
    <row r="818" spans="1:1" ht="15.75" customHeight="1">
      <c r="A818" s="203"/>
    </row>
    <row r="819" spans="1:1" ht="15.75" customHeight="1">
      <c r="A819" s="203"/>
    </row>
    <row r="820" spans="1:1" ht="15.75" customHeight="1">
      <c r="A820" s="203"/>
    </row>
    <row r="821" spans="1:1" ht="15.75" customHeight="1">
      <c r="A821" s="203"/>
    </row>
    <row r="822" spans="1:1" ht="15.75" customHeight="1">
      <c r="A822" s="203"/>
    </row>
    <row r="823" spans="1:1" ht="15.75" customHeight="1">
      <c r="A823" s="203"/>
    </row>
    <row r="824" spans="1:1" ht="15.75" customHeight="1">
      <c r="A824" s="203"/>
    </row>
    <row r="825" spans="1:1" ht="15.75" customHeight="1">
      <c r="A825" s="203"/>
    </row>
    <row r="826" spans="1:1" ht="15.75" customHeight="1">
      <c r="A826" s="203"/>
    </row>
    <row r="827" spans="1:1" ht="15.75" customHeight="1">
      <c r="A827" s="203"/>
    </row>
    <row r="828" spans="1:1" ht="15.75" customHeight="1">
      <c r="A828" s="203"/>
    </row>
    <row r="829" spans="1:1" ht="15.75" customHeight="1">
      <c r="A829" s="203"/>
    </row>
    <row r="830" spans="1:1" ht="15.75" customHeight="1">
      <c r="A830" s="203"/>
    </row>
    <row r="831" spans="1:1" ht="15.75" customHeight="1">
      <c r="A831" s="203"/>
    </row>
    <row r="832" spans="1:1" ht="15.75" customHeight="1">
      <c r="A832" s="203"/>
    </row>
    <row r="833" spans="1:1" ht="15.75" customHeight="1">
      <c r="A833" s="203"/>
    </row>
    <row r="834" spans="1:1" ht="15.75" customHeight="1">
      <c r="A834" s="203"/>
    </row>
    <row r="835" spans="1:1" ht="15.75" customHeight="1">
      <c r="A835" s="203"/>
    </row>
    <row r="836" spans="1:1" ht="15.75" customHeight="1">
      <c r="A836" s="203"/>
    </row>
    <row r="837" spans="1:1" ht="15.75" customHeight="1">
      <c r="A837" s="203"/>
    </row>
    <row r="838" spans="1:1" ht="15.75" customHeight="1">
      <c r="A838" s="203"/>
    </row>
    <row r="839" spans="1:1" ht="15.75" customHeight="1">
      <c r="A839" s="203"/>
    </row>
    <row r="840" spans="1:1" ht="15.75" customHeight="1">
      <c r="A840" s="203"/>
    </row>
    <row r="841" spans="1:1" ht="15.75" customHeight="1">
      <c r="A841" s="203"/>
    </row>
    <row r="842" spans="1:1" ht="15.75" customHeight="1">
      <c r="A842" s="203"/>
    </row>
    <row r="843" spans="1:1" ht="15.75" customHeight="1">
      <c r="A843" s="203"/>
    </row>
    <row r="844" spans="1:1" ht="15.75" customHeight="1">
      <c r="A844" s="203"/>
    </row>
    <row r="845" spans="1:1" ht="15.75" customHeight="1">
      <c r="A845" s="203"/>
    </row>
    <row r="846" spans="1:1" ht="15.75" customHeight="1">
      <c r="A846" s="203"/>
    </row>
    <row r="847" spans="1:1" ht="15.75" customHeight="1">
      <c r="A847" s="203"/>
    </row>
    <row r="848" spans="1:1" ht="15.75" customHeight="1">
      <c r="A848" s="203"/>
    </row>
    <row r="849" spans="1:1" ht="15.75" customHeight="1">
      <c r="A849" s="203"/>
    </row>
    <row r="850" spans="1:1" ht="15.75" customHeight="1">
      <c r="A850" s="203"/>
    </row>
    <row r="851" spans="1:1" ht="15.75" customHeight="1">
      <c r="A851" s="203"/>
    </row>
    <row r="852" spans="1:1" ht="15.75" customHeight="1">
      <c r="A852" s="203"/>
    </row>
    <row r="853" spans="1:1" ht="15.75" customHeight="1">
      <c r="A853" s="203"/>
    </row>
    <row r="854" spans="1:1" ht="15.75" customHeight="1">
      <c r="A854" s="203"/>
    </row>
    <row r="855" spans="1:1" ht="15.75" customHeight="1">
      <c r="A855" s="203"/>
    </row>
    <row r="856" spans="1:1" ht="15.75" customHeight="1">
      <c r="A856" s="203"/>
    </row>
    <row r="857" spans="1:1" ht="15.75" customHeight="1">
      <c r="A857" s="203"/>
    </row>
    <row r="858" spans="1:1" ht="15.75" customHeight="1">
      <c r="A858" s="203"/>
    </row>
    <row r="859" spans="1:1" ht="15.75" customHeight="1">
      <c r="A859" s="203"/>
    </row>
    <row r="860" spans="1:1" ht="15.75" customHeight="1">
      <c r="A860" s="203"/>
    </row>
    <row r="861" spans="1:1" ht="15.75" customHeight="1">
      <c r="A861" s="203"/>
    </row>
    <row r="862" spans="1:1" ht="15.75" customHeight="1">
      <c r="A862" s="203"/>
    </row>
    <row r="863" spans="1:1" ht="15.75" customHeight="1">
      <c r="A863" s="203"/>
    </row>
    <row r="864" spans="1:1" ht="15.75" customHeight="1">
      <c r="A864" s="203"/>
    </row>
    <row r="865" spans="1:1" ht="15.75" customHeight="1">
      <c r="A865" s="203"/>
    </row>
    <row r="866" spans="1:1" ht="15.75" customHeight="1">
      <c r="A866" s="203"/>
    </row>
    <row r="867" spans="1:1" ht="15.75" customHeight="1">
      <c r="A867" s="203"/>
    </row>
    <row r="868" spans="1:1" ht="15.75" customHeight="1">
      <c r="A868" s="203"/>
    </row>
    <row r="869" spans="1:1" ht="15.75" customHeight="1">
      <c r="A869" s="203"/>
    </row>
    <row r="870" spans="1:1" ht="15.75" customHeight="1">
      <c r="A870" s="203"/>
    </row>
    <row r="871" spans="1:1" ht="15.75" customHeight="1">
      <c r="A871" s="203"/>
    </row>
    <row r="872" spans="1:1" ht="15.75" customHeight="1">
      <c r="A872" s="203"/>
    </row>
    <row r="873" spans="1:1" ht="15.75" customHeight="1">
      <c r="A873" s="203"/>
    </row>
    <row r="874" spans="1:1" ht="15.75" customHeight="1">
      <c r="A874" s="203"/>
    </row>
    <row r="875" spans="1:1" ht="15.75" customHeight="1">
      <c r="A875" s="203"/>
    </row>
    <row r="876" spans="1:1" ht="15.75" customHeight="1">
      <c r="A876" s="203"/>
    </row>
    <row r="877" spans="1:1" ht="15.75" customHeight="1">
      <c r="A877" s="203"/>
    </row>
    <row r="878" spans="1:1" ht="15.75" customHeight="1">
      <c r="A878" s="203"/>
    </row>
    <row r="879" spans="1:1" ht="15.75" customHeight="1">
      <c r="A879" s="203"/>
    </row>
    <row r="880" spans="1:1" ht="15.75" customHeight="1">
      <c r="A880" s="203"/>
    </row>
    <row r="881" spans="1:1" ht="15.75" customHeight="1">
      <c r="A881" s="203"/>
    </row>
    <row r="882" spans="1:1" ht="15.75" customHeight="1">
      <c r="A882" s="203"/>
    </row>
    <row r="883" spans="1:1" ht="15.75" customHeight="1">
      <c r="A883" s="203"/>
    </row>
    <row r="884" spans="1:1" ht="15.75" customHeight="1">
      <c r="A884" s="203"/>
    </row>
    <row r="885" spans="1:1" ht="15.75" customHeight="1">
      <c r="A885" s="203"/>
    </row>
    <row r="886" spans="1:1" ht="15.75" customHeight="1">
      <c r="A886" s="203"/>
    </row>
    <row r="887" spans="1:1" ht="15.75" customHeight="1">
      <c r="A887" s="203"/>
    </row>
    <row r="888" spans="1:1" ht="15.75" customHeight="1">
      <c r="A888" s="203"/>
    </row>
    <row r="889" spans="1:1" ht="15.75" customHeight="1">
      <c r="A889" s="203"/>
    </row>
    <row r="890" spans="1:1" ht="15.75" customHeight="1">
      <c r="A890" s="203"/>
    </row>
    <row r="891" spans="1:1" ht="15.75" customHeight="1">
      <c r="A891" s="203"/>
    </row>
    <row r="892" spans="1:1" ht="15.75" customHeight="1">
      <c r="A892" s="203"/>
    </row>
    <row r="893" spans="1:1" ht="15.75" customHeight="1">
      <c r="A893" s="203"/>
    </row>
    <row r="894" spans="1:1" ht="15.75" customHeight="1">
      <c r="A894" s="203"/>
    </row>
    <row r="895" spans="1:1" ht="15.75" customHeight="1">
      <c r="A895" s="203"/>
    </row>
    <row r="896" spans="1:1" ht="15.75" customHeight="1">
      <c r="A896" s="203"/>
    </row>
    <row r="897" spans="1:1" ht="15.75" customHeight="1">
      <c r="A897" s="203"/>
    </row>
    <row r="898" spans="1:1" ht="15.75" customHeight="1">
      <c r="A898" s="203"/>
    </row>
    <row r="899" spans="1:1" ht="15.75" customHeight="1">
      <c r="A899" s="203"/>
    </row>
    <row r="900" spans="1:1" ht="15.75" customHeight="1">
      <c r="A900" s="203"/>
    </row>
    <row r="901" spans="1:1" ht="15.75" customHeight="1">
      <c r="A901" s="203"/>
    </row>
    <row r="902" spans="1:1" ht="15.75" customHeight="1">
      <c r="A902" s="203"/>
    </row>
    <row r="903" spans="1:1" ht="15.75" customHeight="1">
      <c r="A903" s="203"/>
    </row>
    <row r="904" spans="1:1" ht="15.75" customHeight="1">
      <c r="A904" s="203"/>
    </row>
    <row r="905" spans="1:1" ht="15.75" customHeight="1">
      <c r="A905" s="203"/>
    </row>
    <row r="906" spans="1:1" ht="15.75" customHeight="1">
      <c r="A906" s="203"/>
    </row>
    <row r="907" spans="1:1" ht="15.75" customHeight="1">
      <c r="A907" s="203"/>
    </row>
    <row r="908" spans="1:1" ht="15.75" customHeight="1">
      <c r="A908" s="203"/>
    </row>
    <row r="909" spans="1:1" ht="15.75" customHeight="1">
      <c r="A909" s="203"/>
    </row>
    <row r="910" spans="1:1" ht="15.75" customHeight="1">
      <c r="A910" s="203"/>
    </row>
    <row r="911" spans="1:1" ht="15.75" customHeight="1">
      <c r="A911" s="203"/>
    </row>
    <row r="912" spans="1:1" ht="15.75" customHeight="1">
      <c r="A912" s="203"/>
    </row>
    <row r="913" spans="1:1" ht="15.75" customHeight="1">
      <c r="A913" s="203"/>
    </row>
    <row r="914" spans="1:1" ht="15.75" customHeight="1">
      <c r="A914" s="203"/>
    </row>
    <row r="915" spans="1:1" ht="15.75" customHeight="1">
      <c r="A915" s="203"/>
    </row>
    <row r="916" spans="1:1" ht="15.75" customHeight="1">
      <c r="A916" s="203"/>
    </row>
    <row r="917" spans="1:1" ht="15.75" customHeight="1">
      <c r="A917" s="203"/>
    </row>
    <row r="918" spans="1:1" ht="15.75" customHeight="1">
      <c r="A918" s="203"/>
    </row>
    <row r="919" spans="1:1" ht="15.75" customHeight="1">
      <c r="A919" s="203"/>
    </row>
    <row r="920" spans="1:1" ht="15.75" customHeight="1">
      <c r="A920" s="203"/>
    </row>
    <row r="921" spans="1:1" ht="15.75" customHeight="1">
      <c r="A921" s="203"/>
    </row>
    <row r="922" spans="1:1" ht="15.75" customHeight="1">
      <c r="A922" s="203"/>
    </row>
    <row r="923" spans="1:1" ht="15.75" customHeight="1">
      <c r="A923" s="203"/>
    </row>
    <row r="924" spans="1:1" ht="15.75" customHeight="1">
      <c r="A924" s="203"/>
    </row>
    <row r="925" spans="1:1" ht="15.75" customHeight="1">
      <c r="A925" s="203"/>
    </row>
    <row r="926" spans="1:1" ht="15.75" customHeight="1">
      <c r="A926" s="203"/>
    </row>
    <row r="927" spans="1:1" ht="15.75" customHeight="1">
      <c r="A927" s="203"/>
    </row>
    <row r="928" spans="1:1" ht="15.75" customHeight="1">
      <c r="A928" s="203"/>
    </row>
    <row r="929" spans="1:1" ht="15.75" customHeight="1">
      <c r="A929" s="203"/>
    </row>
    <row r="930" spans="1:1" ht="15.75" customHeight="1">
      <c r="A930" s="203"/>
    </row>
    <row r="931" spans="1:1" ht="15.75" customHeight="1">
      <c r="A931" s="203"/>
    </row>
    <row r="932" spans="1:1" ht="15.75" customHeight="1">
      <c r="A932" s="203"/>
    </row>
    <row r="933" spans="1:1" ht="15.75" customHeight="1">
      <c r="A933" s="203"/>
    </row>
    <row r="934" spans="1:1" ht="15.75" customHeight="1">
      <c r="A934" s="203"/>
    </row>
    <row r="935" spans="1:1" ht="15.75" customHeight="1">
      <c r="A935" s="203"/>
    </row>
    <row r="936" spans="1:1" ht="15.75" customHeight="1">
      <c r="A936" s="203"/>
    </row>
    <row r="937" spans="1:1" ht="15.75" customHeight="1">
      <c r="A937" s="203"/>
    </row>
    <row r="938" spans="1:1" ht="15.75" customHeight="1">
      <c r="A938" s="203"/>
    </row>
    <row r="939" spans="1:1" ht="15.75" customHeight="1">
      <c r="A939" s="203"/>
    </row>
    <row r="940" spans="1:1" ht="15.75" customHeight="1">
      <c r="A940" s="203"/>
    </row>
    <row r="941" spans="1:1" ht="15.75" customHeight="1">
      <c r="A941" s="203"/>
    </row>
    <row r="942" spans="1:1" ht="15.75" customHeight="1">
      <c r="A942" s="203"/>
    </row>
    <row r="943" spans="1:1" ht="15.75" customHeight="1">
      <c r="A943" s="203"/>
    </row>
    <row r="944" spans="1:1" ht="15.75" customHeight="1">
      <c r="A944" s="203"/>
    </row>
    <row r="945" spans="1:1" ht="15.75" customHeight="1">
      <c r="A945" s="203"/>
    </row>
    <row r="946" spans="1:1" ht="15.75" customHeight="1">
      <c r="A946" s="203"/>
    </row>
    <row r="947" spans="1:1" ht="15.75" customHeight="1">
      <c r="A947" s="203"/>
    </row>
    <row r="948" spans="1:1" ht="15.75" customHeight="1">
      <c r="A948" s="203"/>
    </row>
    <row r="949" spans="1:1" ht="15.75" customHeight="1">
      <c r="A949" s="203"/>
    </row>
    <row r="950" spans="1:1" ht="15.75" customHeight="1">
      <c r="A950" s="203"/>
    </row>
    <row r="951" spans="1:1" ht="15.75" customHeight="1">
      <c r="A951" s="203"/>
    </row>
    <row r="952" spans="1:1" ht="15.75" customHeight="1">
      <c r="A952" s="203"/>
    </row>
    <row r="953" spans="1:1" ht="15.75" customHeight="1">
      <c r="A953" s="203"/>
    </row>
    <row r="954" spans="1:1" ht="15.75" customHeight="1">
      <c r="A954" s="203"/>
    </row>
    <row r="955" spans="1:1" ht="15.75" customHeight="1">
      <c r="A955" s="203"/>
    </row>
    <row r="956" spans="1:1" ht="15.75" customHeight="1">
      <c r="A956" s="203"/>
    </row>
    <row r="957" spans="1:1" ht="15.75" customHeight="1">
      <c r="A957" s="203"/>
    </row>
    <row r="958" spans="1:1" ht="15.75" customHeight="1">
      <c r="A958" s="203"/>
    </row>
    <row r="959" spans="1:1" ht="15.75" customHeight="1">
      <c r="A959" s="203"/>
    </row>
    <row r="960" spans="1:1" ht="15.75" customHeight="1">
      <c r="A960" s="203"/>
    </row>
    <row r="961" spans="1:1" ht="15.75" customHeight="1">
      <c r="A961" s="203"/>
    </row>
    <row r="962" spans="1:1" ht="15.75" customHeight="1">
      <c r="A962" s="203"/>
    </row>
    <row r="963" spans="1:1" ht="15.75" customHeight="1">
      <c r="A963" s="203"/>
    </row>
    <row r="964" spans="1:1" ht="15.75" customHeight="1">
      <c r="A964" s="203"/>
    </row>
    <row r="965" spans="1:1" ht="15.75" customHeight="1">
      <c r="A965" s="203"/>
    </row>
    <row r="966" spans="1:1" ht="15.75" customHeight="1">
      <c r="A966" s="203"/>
    </row>
    <row r="967" spans="1:1" ht="15.75" customHeight="1">
      <c r="A967" s="203"/>
    </row>
    <row r="968" spans="1:1" ht="15.75" customHeight="1">
      <c r="A968" s="203"/>
    </row>
    <row r="969" spans="1:1" ht="15.75" customHeight="1">
      <c r="A969" s="203"/>
    </row>
    <row r="970" spans="1:1" ht="15.75" customHeight="1">
      <c r="A970" s="203"/>
    </row>
    <row r="971" spans="1:1" ht="15.75" customHeight="1">
      <c r="A971" s="203"/>
    </row>
    <row r="972" spans="1:1" ht="15.75" customHeight="1">
      <c r="A972" s="203"/>
    </row>
    <row r="973" spans="1:1" ht="15.75" customHeight="1">
      <c r="A973" s="203"/>
    </row>
    <row r="974" spans="1:1" ht="15.75" customHeight="1">
      <c r="A974" s="203"/>
    </row>
    <row r="975" spans="1:1" ht="15.75" customHeight="1">
      <c r="A975" s="203"/>
    </row>
    <row r="976" spans="1:1" ht="15.75" customHeight="1">
      <c r="A976" s="203"/>
    </row>
    <row r="977" spans="1:1" ht="15.75" customHeight="1">
      <c r="A977" s="203"/>
    </row>
    <row r="978" spans="1:1" ht="15.75" customHeight="1">
      <c r="A978" s="203"/>
    </row>
    <row r="979" spans="1:1" ht="15.75" customHeight="1">
      <c r="A979" s="203"/>
    </row>
    <row r="980" spans="1:1" ht="15.75" customHeight="1">
      <c r="A980" s="203"/>
    </row>
    <row r="981" spans="1:1" ht="15.75" customHeight="1">
      <c r="A981" s="203"/>
    </row>
    <row r="982" spans="1:1" ht="15.75" customHeight="1">
      <c r="A982" s="203"/>
    </row>
    <row r="983" spans="1:1" ht="15.75" customHeight="1">
      <c r="A983" s="203"/>
    </row>
    <row r="984" spans="1:1" ht="15.75" customHeight="1">
      <c r="A984" s="203"/>
    </row>
    <row r="985" spans="1:1" ht="15.75" customHeight="1">
      <c r="A985" s="203"/>
    </row>
    <row r="986" spans="1:1" ht="15.75" customHeight="1">
      <c r="A986" s="203"/>
    </row>
    <row r="987" spans="1:1" ht="15.75" customHeight="1">
      <c r="A987" s="203"/>
    </row>
    <row r="988" spans="1:1" ht="15.75" customHeight="1">
      <c r="A988" s="203"/>
    </row>
    <row r="989" spans="1:1" ht="15.75" customHeight="1">
      <c r="A989" s="203"/>
    </row>
    <row r="990" spans="1:1" ht="15.75" customHeight="1">
      <c r="A990" s="203"/>
    </row>
    <row r="991" spans="1:1" ht="15.75" customHeight="1">
      <c r="A991" s="203"/>
    </row>
    <row r="992" spans="1:1" ht="15.75" customHeight="1">
      <c r="A992" s="203"/>
    </row>
    <row r="993" spans="1:1" ht="15.75" customHeight="1">
      <c r="A993" s="203"/>
    </row>
    <row r="994" spans="1:1" ht="15.75" customHeight="1">
      <c r="A994" s="203"/>
    </row>
    <row r="995" spans="1:1" ht="15.75" customHeight="1">
      <c r="A995" s="203"/>
    </row>
    <row r="996" spans="1:1" ht="15.75" customHeight="1">
      <c r="A996" s="203"/>
    </row>
    <row r="997" spans="1:1" ht="15.75" customHeight="1">
      <c r="A997" s="203"/>
    </row>
  </sheetData>
  <pageMargins left="0.7" right="0.7" top="0.75" bottom="0.75" header="0" footer="0"/>
  <pageSetup orientation="landscape"/>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Z987"/>
  <sheetViews>
    <sheetView workbookViewId="0">
      <pane ySplit="1" topLeftCell="A2" activePane="bottomLeft" state="frozen"/>
      <selection pane="bottomLeft"/>
    </sheetView>
  </sheetViews>
  <sheetFormatPr defaultColWidth="14.3984375" defaultRowHeight="15" customHeight="1"/>
  <cols>
    <col min="1" max="1" width="10.73046875" customWidth="1"/>
    <col min="2" max="2" width="56.73046875" customWidth="1"/>
    <col min="3" max="4" width="20.73046875" customWidth="1"/>
    <col min="5" max="5" width="56.73046875" customWidth="1"/>
    <col min="6" max="6" width="14.3984375" customWidth="1"/>
  </cols>
  <sheetData>
    <row r="1" spans="1:26" ht="15.75">
      <c r="A1" s="24" t="s">
        <v>44</v>
      </c>
      <c r="B1" s="182" t="s">
        <v>263</v>
      </c>
      <c r="C1" s="25" t="s">
        <v>1024</v>
      </c>
      <c r="D1" s="86" t="s">
        <v>985</v>
      </c>
      <c r="E1" s="25" t="s">
        <v>1025</v>
      </c>
      <c r="F1" s="186"/>
      <c r="G1" s="186"/>
      <c r="H1" s="186"/>
      <c r="I1" s="186"/>
      <c r="J1" s="186"/>
      <c r="K1" s="186"/>
      <c r="L1" s="186"/>
      <c r="M1" s="186"/>
      <c r="N1" s="186"/>
      <c r="O1" s="186"/>
      <c r="P1" s="186"/>
      <c r="Q1" s="186"/>
      <c r="R1" s="186"/>
      <c r="S1" s="186"/>
      <c r="T1" s="186"/>
      <c r="U1" s="186"/>
      <c r="V1" s="186"/>
      <c r="W1" s="186"/>
      <c r="X1" s="186"/>
      <c r="Y1" s="186"/>
    </row>
    <row r="2" spans="1:26" ht="15.75">
      <c r="A2" s="193" t="s">
        <v>79</v>
      </c>
      <c r="B2" s="194" t="str">
        <f>VLOOKUP(A2,ProcessDefinitionsTab,2,FALSE)</f>
        <v>Identity Resolution</v>
      </c>
      <c r="C2" s="228"/>
      <c r="D2" s="228"/>
      <c r="E2" s="228"/>
    </row>
    <row r="3" spans="1:26" ht="47.25">
      <c r="A3" s="24"/>
      <c r="B3" s="29" t="str">
        <f>VLOOKUP(A2,ProcessDefinitionsTab,3,FALSE)</f>
        <v>Identity Resolution is the process of establishing the uniqueness of a Subject within a population through the use of identity information.</v>
      </c>
      <c r="C3" s="124"/>
      <c r="D3" s="124"/>
      <c r="E3" s="124"/>
    </row>
    <row r="4" spans="1:26" ht="15.75">
      <c r="A4" s="24"/>
      <c r="B4" s="29"/>
      <c r="C4" s="124"/>
      <c r="D4" s="124"/>
      <c r="E4" s="124"/>
    </row>
    <row r="5" spans="1:26" ht="15.75">
      <c r="A5" s="193" t="s">
        <v>84</v>
      </c>
      <c r="B5" s="194" t="str">
        <f>VLOOKUP(A5,ProcessDefinitionsTab,2,FALSE)</f>
        <v>Identity Establishment</v>
      </c>
      <c r="C5" s="228"/>
      <c r="D5" s="228"/>
      <c r="E5" s="228"/>
    </row>
    <row r="6" spans="1:26" ht="31.5">
      <c r="A6" s="33"/>
      <c r="B6" s="29" t="str">
        <f>VLOOKUP(A5,ProcessDefinitionsTab,3,FALSE)</f>
        <v>Identity Establishment is the process of creating a record of identity of a Subject within a population.</v>
      </c>
      <c r="C6" s="124"/>
      <c r="D6" s="124"/>
      <c r="E6" s="124"/>
    </row>
    <row r="7" spans="1:26" ht="15.75">
      <c r="A7" s="33"/>
      <c r="B7" s="29"/>
      <c r="C7" s="124"/>
      <c r="D7" s="124"/>
      <c r="E7" s="124"/>
    </row>
    <row r="8" spans="1:26" ht="15.75">
      <c r="A8" s="193" t="s">
        <v>73</v>
      </c>
      <c r="B8" s="194" t="str">
        <f>VLOOKUP(A8,ProcessDefinitionsTab,2,FALSE)</f>
        <v>Identity Information Validation</v>
      </c>
      <c r="C8" s="228"/>
      <c r="D8" s="228"/>
      <c r="E8" s="228"/>
    </row>
    <row r="9" spans="1:26" ht="47.25">
      <c r="A9" s="24"/>
      <c r="B9" s="29" t="str">
        <f>VLOOKUP(A8,ProcessDefinitionsTab,3,FALSE)</f>
        <v xml:space="preserve">Identity Information Validation is the process of confirming the accuracy of identity information about a Subject as established by the Issuer. </v>
      </c>
      <c r="C9" s="124"/>
      <c r="D9" s="124"/>
      <c r="E9" s="124"/>
    </row>
    <row r="10" spans="1:26" ht="15.75">
      <c r="A10" s="24"/>
      <c r="B10" s="29"/>
      <c r="C10" s="124"/>
      <c r="D10" s="124"/>
      <c r="E10" s="124"/>
    </row>
    <row r="11" spans="1:26" ht="15.75">
      <c r="A11" s="199" t="s">
        <v>88</v>
      </c>
      <c r="B11" s="194" t="str">
        <f>VLOOKUP(A11,ProcessDefinitionsTab,2,FALSE)</f>
        <v>Identity Verification</v>
      </c>
      <c r="C11" s="228"/>
      <c r="D11" s="228"/>
      <c r="E11" s="228"/>
    </row>
    <row r="12" spans="1:26" ht="31.5">
      <c r="A12" s="24"/>
      <c r="B12" s="29" t="str">
        <f>VLOOKUP(A11,ProcessDefinitionsTab,3,FALSE)</f>
        <v>Identity Verification is the process of confirming that the identity information is under the control of the Subject.</v>
      </c>
      <c r="C12" s="124"/>
      <c r="D12" s="124"/>
      <c r="E12" s="124"/>
    </row>
    <row r="13" spans="1:26" ht="15.75">
      <c r="A13" s="24"/>
      <c r="B13" s="29"/>
      <c r="C13" s="124"/>
      <c r="D13" s="124"/>
      <c r="E13" s="124"/>
    </row>
    <row r="14" spans="1:26" ht="15.75">
      <c r="A14" s="193" t="s">
        <v>99</v>
      </c>
      <c r="B14" s="194" t="str">
        <f>VLOOKUP(A14,ProcessDefinitionsTab,2,FALSE)</f>
        <v>Identity Maintenance</v>
      </c>
      <c r="C14" s="228"/>
      <c r="D14" s="228"/>
      <c r="E14" s="228"/>
    </row>
    <row r="15" spans="1:26" ht="47.25">
      <c r="A15" s="24"/>
      <c r="B15" s="29" t="str">
        <f>VLOOKUP(A14,ProcessDefinitionsTab,3,FALSE)</f>
        <v>Identity Maintenance is the process of ensuring that a Subject’s identity information is accurate, complete, and up-to-date.</v>
      </c>
      <c r="C15" s="124"/>
      <c r="D15" s="124"/>
      <c r="E15" s="124"/>
    </row>
    <row r="16" spans="1:26" ht="15.75">
      <c r="A16" s="24"/>
      <c r="B16" s="29"/>
      <c r="C16" s="124"/>
      <c r="D16" s="124"/>
      <c r="E16" s="124"/>
      <c r="F16" s="1"/>
      <c r="G16" s="1"/>
      <c r="H16" s="1"/>
      <c r="I16" s="1"/>
      <c r="J16" s="1"/>
      <c r="K16" s="1"/>
      <c r="L16" s="1"/>
      <c r="M16" s="1"/>
      <c r="N16" s="1"/>
      <c r="O16" s="1"/>
      <c r="P16" s="1"/>
      <c r="Q16" s="1"/>
      <c r="R16" s="1"/>
      <c r="S16" s="1"/>
      <c r="T16" s="1"/>
      <c r="U16" s="1"/>
      <c r="V16" s="1"/>
      <c r="W16" s="1"/>
      <c r="X16" s="1"/>
      <c r="Y16" s="1"/>
      <c r="Z16" s="1"/>
    </row>
    <row r="17" spans="1:5" ht="15.75">
      <c r="A17" s="193" t="s">
        <v>94</v>
      </c>
      <c r="B17" s="194" t="str">
        <f>VLOOKUP(A17,ProcessDefinitionsTab,2,FALSE)</f>
        <v>Identity Continuity</v>
      </c>
      <c r="C17" s="228"/>
      <c r="D17" s="228"/>
      <c r="E17" s="228"/>
    </row>
    <row r="18" spans="1:5" ht="81" customHeight="1">
      <c r="A18" s="24"/>
      <c r="B18" s="29" t="str">
        <f>VLOOKUP(A17,ProcessDefinitionsTab,3,FALSE)</f>
        <v>Identity Continuity is the process of dynamically confirming that the Subject has a continuous existence over time (i.e., “genuine presence”). This process can be used to ensure that there is no malicious or fraudulent activity (past or present) and to address identity spoofing concerns.</v>
      </c>
      <c r="C18" s="124"/>
      <c r="D18" s="124"/>
      <c r="E18" s="124"/>
    </row>
    <row r="19" spans="1:5" ht="15.75">
      <c r="A19" s="24"/>
      <c r="B19" s="29"/>
      <c r="C19" s="124"/>
      <c r="D19" s="124"/>
      <c r="E19" s="124"/>
    </row>
    <row r="20" spans="1:5" ht="15.75">
      <c r="A20" s="193" t="s">
        <v>104</v>
      </c>
      <c r="B20" s="194" t="str">
        <f>VLOOKUP(A20,ProcessDefinitionsTab,2,FALSE)</f>
        <v>Identity Linking</v>
      </c>
      <c r="C20" s="228"/>
      <c r="D20" s="228"/>
      <c r="E20" s="228"/>
    </row>
    <row r="21" spans="1:5" ht="31.5">
      <c r="A21" s="24"/>
      <c r="B21" s="29" t="str">
        <f>VLOOKUP(A20,ProcessDefinitionsTab,3,FALSE)</f>
        <v>Identity Linking is the process of mapping one or more assigned identifiers to a Subject.</v>
      </c>
      <c r="C21" s="124"/>
      <c r="D21" s="124"/>
      <c r="E21" s="124"/>
    </row>
    <row r="22" spans="1:5" ht="15.75">
      <c r="A22" s="24"/>
      <c r="B22" s="29"/>
      <c r="C22" s="124"/>
      <c r="D22" s="124"/>
      <c r="E22" s="124"/>
    </row>
    <row r="23" spans="1:5" ht="15.75">
      <c r="A23" s="193" t="s">
        <v>141</v>
      </c>
      <c r="B23" s="194" t="str">
        <f>VLOOKUP(A23,ProcessDefinitionsTab,2,FALSE)</f>
        <v>Credential Issuance</v>
      </c>
      <c r="C23" s="228"/>
      <c r="D23" s="228"/>
      <c r="E23" s="228"/>
    </row>
    <row r="24" spans="1:5" ht="31.5">
      <c r="A24" s="24"/>
      <c r="B24" s="29" t="str">
        <f>VLOOKUP(A23,ProcessDefinitionsTab,3,FALSE)</f>
        <v>Credential Issuance is the process of creating a Credential from a set of Claims and assigning the Credential to a Holder.</v>
      </c>
      <c r="C24" s="124"/>
      <c r="D24" s="124"/>
      <c r="E24" s="124"/>
    </row>
    <row r="25" spans="1:5" ht="15.75">
      <c r="A25" s="24"/>
      <c r="B25" s="25"/>
      <c r="C25" s="124"/>
      <c r="D25" s="124"/>
      <c r="E25" s="124"/>
    </row>
    <row r="26" spans="1:5" ht="15.75">
      <c r="A26" s="193" t="s">
        <v>146</v>
      </c>
      <c r="B26" s="194" t="str">
        <f>VLOOKUP(A26,ProcessDefinitionsTab,2,FALSE)</f>
        <v>Credential Authenticator Binding</v>
      </c>
      <c r="C26" s="228"/>
      <c r="D26" s="228"/>
      <c r="E26" s="228"/>
    </row>
    <row r="27" spans="1:5" ht="141.75">
      <c r="A27" s="24"/>
      <c r="B27" s="29" t="str">
        <f>VLOOKUP(A26,ProcessDefinitionsTab,3,FALSE)</f>
        <v>Credential Authenticator Binding is the process of associating a Credential issued to a Holder with one or more authenticators. This process also includes authenticator life-cycle activities such as suspending authenticators (caused by a forgotten password or a lockout due to successive failed authentications, inactivity, or suspicious activity), removing authenticators, binding new authenticators, and updating authenticators (e.g., changing a password, updating security questions and answers, having a new facial photo taken).</v>
      </c>
      <c r="C27" s="124"/>
      <c r="D27" s="124"/>
      <c r="E27" s="124"/>
    </row>
    <row r="28" spans="1:5" ht="15.75">
      <c r="A28" s="24"/>
      <c r="B28" s="25"/>
      <c r="C28" s="124"/>
      <c r="D28" s="124"/>
      <c r="E28" s="124"/>
    </row>
    <row r="29" spans="1:5" ht="15.75">
      <c r="A29" s="193" t="s">
        <v>161</v>
      </c>
      <c r="B29" s="194" t="str">
        <f>VLOOKUP(A29,ProcessDefinitionsTab,2,FALSE)</f>
        <v>Credential Maintenance</v>
      </c>
      <c r="C29" s="228"/>
      <c r="D29" s="228"/>
      <c r="E29" s="228"/>
    </row>
    <row r="30" spans="1:5" ht="47.25">
      <c r="A30" s="24"/>
      <c r="B30" s="29" t="str">
        <f>VLOOKUP(A29,ProcessDefinitionsTab,3,FALSE)</f>
        <v>Credential Maintenance is the process of updating the Credential attributes (e.g., expiry date, status of the Credential) of an issued Credential.</v>
      </c>
      <c r="C30" s="124"/>
      <c r="D30" s="124"/>
      <c r="E30" s="124"/>
    </row>
    <row r="31" spans="1:5" ht="15.75">
      <c r="A31" s="24"/>
      <c r="B31" s="29"/>
      <c r="C31" s="124"/>
      <c r="D31" s="124"/>
      <c r="E31" s="124"/>
    </row>
    <row r="32" spans="1:5" ht="15.75">
      <c r="A32" s="193" t="s">
        <v>163</v>
      </c>
      <c r="B32" s="194" t="str">
        <f>VLOOKUP(A32,ProcessDefinitionsTab,2,FALSE)</f>
        <v>Credential Suspension</v>
      </c>
      <c r="C32" s="228"/>
      <c r="D32" s="228"/>
      <c r="E32" s="228"/>
    </row>
    <row r="33" spans="1:26" ht="47.25">
      <c r="A33" s="24"/>
      <c r="B33" s="29" t="str">
        <f>VLOOKUP(A32,ProcessDefinitionsTab,3,FALSE)</f>
        <v xml:space="preserve">Credential Suspension is the process of transforming an issued Credential into a suspended Credential by flagging the issued Credential as temporarily unusable. </v>
      </c>
      <c r="C33" s="124"/>
      <c r="D33" s="124"/>
      <c r="E33" s="124"/>
    </row>
    <row r="34" spans="1:26" ht="15.75">
      <c r="A34" s="24"/>
      <c r="B34" s="29"/>
      <c r="C34" s="124"/>
      <c r="D34" s="124"/>
      <c r="E34" s="124"/>
    </row>
    <row r="35" spans="1:26" ht="15.75">
      <c r="A35" s="200" t="s">
        <v>168</v>
      </c>
      <c r="B35" s="194" t="str">
        <f>VLOOKUP(A35,ProcessDefinitionsTab,2,FALSE)</f>
        <v>Credential Recovery</v>
      </c>
      <c r="C35" s="228"/>
      <c r="D35" s="228"/>
      <c r="E35" s="228"/>
    </row>
    <row r="36" spans="1:26" ht="47.25">
      <c r="A36" s="24"/>
      <c r="B36" s="29" t="str">
        <f>VLOOKUP(A35,ProcessDefinitionsTab,3,FALSE)</f>
        <v>Credential Recovery is the process of transforming a suspended Credential back to a usable state (i.e., an issued Credential).</v>
      </c>
      <c r="C36" s="124"/>
      <c r="D36" s="124"/>
      <c r="E36" s="124"/>
    </row>
    <row r="37" spans="1:26" ht="15.75">
      <c r="A37" s="24"/>
      <c r="B37" s="29"/>
      <c r="C37" s="124"/>
      <c r="D37" s="124"/>
      <c r="E37" s="124"/>
    </row>
    <row r="38" spans="1:26" ht="15.75">
      <c r="A38" s="200" t="s">
        <v>173</v>
      </c>
      <c r="B38" s="194" t="str">
        <f>VLOOKUP(A38,ProcessDefinitionsTab,2,FALSE)</f>
        <v>Credential Revocation</v>
      </c>
      <c r="C38" s="228"/>
      <c r="D38" s="228"/>
      <c r="E38" s="228"/>
    </row>
    <row r="39" spans="1:26" ht="31.5">
      <c r="A39" s="24"/>
      <c r="B39" s="29" t="str">
        <f>VLOOKUP(A38,ProcessDefinitionsTab,3,FALSE)</f>
        <v>Credential Revocation is the process of ensuring that an issued Credential is permanently flagged as unusable.</v>
      </c>
      <c r="C39" s="124"/>
      <c r="D39" s="124"/>
      <c r="E39" s="124"/>
    </row>
    <row r="40" spans="1:26" ht="15.75">
      <c r="A40" s="24"/>
      <c r="B40" s="29"/>
      <c r="C40" s="124"/>
      <c r="D40" s="124"/>
      <c r="E40" s="124"/>
    </row>
    <row r="41" spans="1:26" ht="15.75">
      <c r="A41" s="200" t="s">
        <v>181</v>
      </c>
      <c r="B41" s="194" t="str">
        <f>VLOOKUP(A41,ProcessDefinitionsTab,2,FALSE)</f>
        <v>Consent Notice Formulation</v>
      </c>
      <c r="C41" s="228"/>
      <c r="D41" s="228"/>
      <c r="E41" s="228"/>
    </row>
    <row r="42" spans="1:26" ht="220.5">
      <c r="A42" s="24"/>
      <c r="B42" s="29" t="str">
        <f>VLOOKUP(A41,ProcessDefinitionsTab,3,FALSE)</f>
        <v>Consent Notice Formulation is the process of producing a consent notice statement that describes what personal information is being, or may be, collected; with which parties the personal information is being shared and what type of personal information is being shared (as known at the time of presentation); for what purposes the personal information is being collected, used, or disclosed; the risk of harm and other consequences as a result of the collection, use, or disclosure; how the personal information will be handled and protected; the time period for which the consent notice statement is applicable; and under whose jurisdiction or authority the consent notice statement is issued. This process should be carried out in accordance with any requirements of jurisdictional legislation and regulation.</v>
      </c>
      <c r="C42" s="124"/>
      <c r="D42" s="124"/>
      <c r="E42" s="124"/>
      <c r="F42" s="1"/>
      <c r="G42" s="1"/>
      <c r="H42" s="1"/>
      <c r="I42" s="1"/>
      <c r="J42" s="1"/>
      <c r="K42" s="1"/>
      <c r="L42" s="1"/>
      <c r="M42" s="1"/>
      <c r="N42" s="1"/>
      <c r="O42" s="1"/>
      <c r="P42" s="1"/>
      <c r="Q42" s="1"/>
      <c r="R42" s="1"/>
      <c r="S42" s="1"/>
      <c r="T42" s="1"/>
      <c r="U42" s="1"/>
      <c r="V42" s="1"/>
      <c r="W42" s="1"/>
      <c r="X42" s="1"/>
      <c r="Y42" s="1"/>
      <c r="Z42" s="1"/>
    </row>
    <row r="43" spans="1:26" ht="15.75">
      <c r="A43" s="24"/>
      <c r="B43" s="29"/>
      <c r="C43" s="124"/>
      <c r="D43" s="124"/>
      <c r="E43" s="124"/>
    </row>
    <row r="44" spans="1:26" ht="15.75">
      <c r="A44" s="200" t="s">
        <v>186</v>
      </c>
      <c r="B44" s="194" t="str">
        <f>VLOOKUP(A44,ProcessDefinitionsTab,2,FALSE)</f>
        <v>Consent Notice Presentation</v>
      </c>
      <c r="C44" s="228"/>
      <c r="D44" s="228"/>
      <c r="E44" s="228"/>
    </row>
    <row r="45" spans="1:26" ht="31.5">
      <c r="A45" s="24"/>
      <c r="B45" s="29" t="str">
        <f>VLOOKUP(A44,ProcessDefinitionsTab,3,FALSE)</f>
        <v>Consent Notice Presentation is the process of presenting a consent notice statement to a person.</v>
      </c>
      <c r="C45" s="124"/>
      <c r="D45" s="124"/>
      <c r="E45" s="124"/>
    </row>
    <row r="46" spans="1:26" ht="15.75">
      <c r="A46" s="24"/>
      <c r="B46" s="29"/>
      <c r="C46" s="124"/>
      <c r="D46" s="124"/>
      <c r="E46" s="124"/>
    </row>
    <row r="47" spans="1:26" ht="15.75">
      <c r="A47" s="193" t="s">
        <v>191</v>
      </c>
      <c r="B47" s="194" t="str">
        <f>VLOOKUP(A47,ProcessDefinitionsTab,2,FALSE)</f>
        <v>Consent Request</v>
      </c>
      <c r="C47" s="228"/>
      <c r="D47" s="228"/>
      <c r="E47" s="228"/>
    </row>
    <row r="48" spans="1:26" ht="78.75">
      <c r="A48" s="24"/>
      <c r="B48" s="29" t="str">
        <f>VLOOKUP(A47,ProcessDefinitionsTab,3,FALSE)</f>
        <v>Consent Request is the process of asking a person to agree to provide consent (“Yes”) or decline to provide consent (“No”) based on the contents of a presented consent notice statement, resulting in either a “yes” or “no” consent decision.</v>
      </c>
      <c r="C48" s="124"/>
      <c r="D48" s="124"/>
      <c r="E48" s="124"/>
    </row>
    <row r="49" spans="1:5" ht="15.75">
      <c r="A49" s="24"/>
      <c r="B49" s="29"/>
      <c r="C49" s="124"/>
      <c r="D49" s="124"/>
      <c r="E49" s="124"/>
    </row>
    <row r="50" spans="1:5" ht="15.75">
      <c r="A50" s="193" t="s">
        <v>211</v>
      </c>
      <c r="B50" s="194" t="str">
        <f>VLOOKUP(A50,ProcessDefinitionsTab,2,FALSE)</f>
        <v>Consent Expiration</v>
      </c>
      <c r="C50" s="228"/>
      <c r="D50" s="228"/>
      <c r="E50" s="228"/>
    </row>
    <row r="51" spans="1:5" ht="47.25">
      <c r="A51" s="24"/>
      <c r="B51" s="29" t="str">
        <f>VLOOKUP(A50,ProcessDefinitionsTab,3,FALSE)</f>
        <v>Consent Expiration is the process of suspending the validity of a “yes” consent decision as a result of exceeding an expiration date limit.</v>
      </c>
      <c r="C51" s="124"/>
      <c r="D51" s="124"/>
      <c r="E51" s="124"/>
    </row>
    <row r="52" spans="1:5" ht="15.75">
      <c r="A52" s="24"/>
      <c r="B52" s="29"/>
      <c r="C52" s="124"/>
      <c r="D52" s="124"/>
      <c r="E52" s="124"/>
    </row>
    <row r="53" spans="1:5" ht="15.75" customHeight="1">
      <c r="A53" s="229"/>
      <c r="B53" s="43"/>
    </row>
    <row r="54" spans="1:5" ht="15.75" customHeight="1">
      <c r="A54" s="229"/>
      <c r="B54" s="43"/>
    </row>
    <row r="55" spans="1:5" ht="15.75" customHeight="1">
      <c r="A55" s="229"/>
      <c r="B55" s="43"/>
    </row>
    <row r="56" spans="1:5" ht="15.75" customHeight="1">
      <c r="A56" s="229"/>
      <c r="B56" s="43"/>
    </row>
    <row r="57" spans="1:5" ht="15.75" customHeight="1">
      <c r="A57" s="229"/>
      <c r="B57" s="43"/>
    </row>
    <row r="58" spans="1:5" ht="15.75" customHeight="1">
      <c r="A58" s="229"/>
      <c r="B58" s="43"/>
    </row>
    <row r="59" spans="1:5" ht="15.75" customHeight="1">
      <c r="A59" s="229"/>
      <c r="B59" s="43"/>
    </row>
    <row r="60" spans="1:5" ht="15.75" customHeight="1">
      <c r="A60" s="229"/>
      <c r="B60" s="43"/>
    </row>
    <row r="61" spans="1:5" ht="15.75" customHeight="1">
      <c r="A61" s="229"/>
      <c r="B61" s="43"/>
    </row>
    <row r="62" spans="1:5" ht="15.75" customHeight="1">
      <c r="A62" s="229"/>
      <c r="B62" s="43"/>
    </row>
    <row r="63" spans="1:5" ht="15.75" customHeight="1">
      <c r="A63" s="229"/>
      <c r="B63" s="43"/>
    </row>
    <row r="64" spans="1:5" ht="15.75" customHeight="1">
      <c r="A64" s="229"/>
      <c r="B64" s="43"/>
    </row>
    <row r="65" spans="1:2" ht="15.75" customHeight="1">
      <c r="A65" s="229"/>
      <c r="B65" s="43"/>
    </row>
    <row r="66" spans="1:2" ht="15.75" customHeight="1">
      <c r="A66" s="229"/>
      <c r="B66" s="43"/>
    </row>
    <row r="67" spans="1:2" ht="15.75" customHeight="1">
      <c r="A67" s="229"/>
      <c r="B67" s="43"/>
    </row>
    <row r="68" spans="1:2" ht="15.75" customHeight="1">
      <c r="A68" s="229"/>
      <c r="B68" s="43"/>
    </row>
    <row r="69" spans="1:2" ht="15.75" customHeight="1">
      <c r="A69" s="229"/>
      <c r="B69" s="43"/>
    </row>
    <row r="70" spans="1:2" ht="15.75" customHeight="1">
      <c r="A70" s="229"/>
      <c r="B70" s="43"/>
    </row>
    <row r="71" spans="1:2" ht="15.75" customHeight="1">
      <c r="A71" s="229"/>
      <c r="B71" s="43"/>
    </row>
    <row r="72" spans="1:2" ht="15.75" customHeight="1">
      <c r="A72" s="229"/>
      <c r="B72" s="43"/>
    </row>
    <row r="73" spans="1:2" ht="15.75" customHeight="1">
      <c r="A73" s="229"/>
      <c r="B73" s="43"/>
    </row>
    <row r="74" spans="1:2" ht="15.75" customHeight="1">
      <c r="A74" s="229"/>
      <c r="B74" s="43"/>
    </row>
    <row r="75" spans="1:2" ht="15.75" customHeight="1">
      <c r="A75" s="229"/>
      <c r="B75" s="43"/>
    </row>
    <row r="76" spans="1:2" ht="15.75" customHeight="1">
      <c r="A76" s="229"/>
      <c r="B76" s="43"/>
    </row>
    <row r="77" spans="1:2" ht="15.75" customHeight="1">
      <c r="A77" s="229"/>
      <c r="B77" s="43"/>
    </row>
    <row r="78" spans="1:2" ht="15.75" customHeight="1">
      <c r="A78" s="229"/>
      <c r="B78" s="43"/>
    </row>
    <row r="79" spans="1:2" ht="15.75" customHeight="1">
      <c r="A79" s="229"/>
      <c r="B79" s="43"/>
    </row>
    <row r="80" spans="1:2" ht="15.75" customHeight="1">
      <c r="A80" s="229"/>
      <c r="B80" s="43"/>
    </row>
    <row r="81" spans="1:2" ht="15.75" customHeight="1">
      <c r="A81" s="229"/>
      <c r="B81" s="43"/>
    </row>
    <row r="82" spans="1:2" ht="15.75" customHeight="1">
      <c r="A82" s="229"/>
      <c r="B82" s="43"/>
    </row>
    <row r="83" spans="1:2" ht="15.75" customHeight="1">
      <c r="A83" s="229"/>
      <c r="B83" s="43"/>
    </row>
    <row r="84" spans="1:2" ht="15.75" customHeight="1">
      <c r="A84" s="229"/>
      <c r="B84" s="43"/>
    </row>
    <row r="85" spans="1:2" ht="15.75" customHeight="1">
      <c r="A85" s="229"/>
      <c r="B85" s="43"/>
    </row>
    <row r="86" spans="1:2" ht="15.75" customHeight="1">
      <c r="A86" s="229"/>
      <c r="B86" s="43"/>
    </row>
    <row r="87" spans="1:2" ht="15.75" customHeight="1">
      <c r="A87" s="229"/>
      <c r="B87" s="43"/>
    </row>
    <row r="88" spans="1:2" ht="15.75" customHeight="1">
      <c r="A88" s="229"/>
      <c r="B88" s="43"/>
    </row>
    <row r="89" spans="1:2" ht="15.75" customHeight="1">
      <c r="A89" s="229"/>
      <c r="B89" s="43"/>
    </row>
    <row r="90" spans="1:2" ht="15.75" customHeight="1">
      <c r="A90" s="229"/>
      <c r="B90" s="43"/>
    </row>
    <row r="91" spans="1:2" ht="15.75" customHeight="1">
      <c r="A91" s="229"/>
      <c r="B91" s="43"/>
    </row>
    <row r="92" spans="1:2" ht="15.75" customHeight="1">
      <c r="A92" s="229"/>
      <c r="B92" s="43"/>
    </row>
    <row r="93" spans="1:2" ht="15.75" customHeight="1">
      <c r="A93" s="229"/>
      <c r="B93" s="43"/>
    </row>
    <row r="94" spans="1:2" ht="15.75" customHeight="1">
      <c r="A94" s="229"/>
      <c r="B94" s="43"/>
    </row>
    <row r="95" spans="1:2" ht="15.75" customHeight="1">
      <c r="A95" s="229"/>
      <c r="B95" s="43"/>
    </row>
    <row r="96" spans="1:2" ht="15.75" customHeight="1">
      <c r="A96" s="229"/>
      <c r="B96" s="43"/>
    </row>
    <row r="97" spans="1:2" ht="15.75" customHeight="1">
      <c r="A97" s="229"/>
      <c r="B97" s="43"/>
    </row>
    <row r="98" spans="1:2" ht="15.75" customHeight="1">
      <c r="A98" s="229"/>
      <c r="B98" s="43"/>
    </row>
    <row r="99" spans="1:2" ht="15.75" customHeight="1">
      <c r="A99" s="229"/>
      <c r="B99" s="43"/>
    </row>
    <row r="100" spans="1:2" ht="15.75" customHeight="1">
      <c r="A100" s="229"/>
      <c r="B100" s="43"/>
    </row>
    <row r="101" spans="1:2" ht="15.75" customHeight="1">
      <c r="A101" s="229"/>
      <c r="B101" s="43"/>
    </row>
    <row r="102" spans="1:2" ht="15.75" customHeight="1">
      <c r="A102" s="229"/>
      <c r="B102" s="43"/>
    </row>
    <row r="103" spans="1:2" ht="15.75" customHeight="1">
      <c r="A103" s="229"/>
      <c r="B103" s="43"/>
    </row>
    <row r="104" spans="1:2" ht="15.75" customHeight="1">
      <c r="A104" s="229"/>
      <c r="B104" s="43"/>
    </row>
    <row r="105" spans="1:2" ht="15.75" customHeight="1">
      <c r="A105" s="229"/>
      <c r="B105" s="43"/>
    </row>
    <row r="106" spans="1:2" ht="15.75" customHeight="1">
      <c r="A106" s="229"/>
      <c r="B106" s="43"/>
    </row>
    <row r="107" spans="1:2" ht="15.75" customHeight="1">
      <c r="A107" s="229"/>
      <c r="B107" s="43"/>
    </row>
    <row r="108" spans="1:2" ht="15.75" customHeight="1">
      <c r="A108" s="229"/>
      <c r="B108" s="43"/>
    </row>
    <row r="109" spans="1:2" ht="15.75" customHeight="1">
      <c r="A109" s="229"/>
      <c r="B109" s="43"/>
    </row>
    <row r="110" spans="1:2" ht="15.75" customHeight="1">
      <c r="A110" s="229"/>
      <c r="B110" s="43"/>
    </row>
    <row r="111" spans="1:2" ht="15.75" customHeight="1">
      <c r="A111" s="229"/>
      <c r="B111" s="43"/>
    </row>
    <row r="112" spans="1:2" ht="15.75" customHeight="1">
      <c r="A112" s="229"/>
      <c r="B112" s="43"/>
    </row>
    <row r="113" spans="1:2" ht="15.75" customHeight="1">
      <c r="A113" s="229"/>
      <c r="B113" s="43"/>
    </row>
    <row r="114" spans="1:2" ht="15.75" customHeight="1">
      <c r="A114" s="229"/>
      <c r="B114" s="43"/>
    </row>
    <row r="115" spans="1:2" ht="15.75" customHeight="1">
      <c r="A115" s="229"/>
      <c r="B115" s="43"/>
    </row>
    <row r="116" spans="1:2" ht="15.75" customHeight="1">
      <c r="A116" s="229"/>
      <c r="B116" s="43"/>
    </row>
    <row r="117" spans="1:2" ht="15.75" customHeight="1">
      <c r="A117" s="229"/>
      <c r="B117" s="43"/>
    </row>
    <row r="118" spans="1:2" ht="15.75" customHeight="1">
      <c r="A118" s="229"/>
      <c r="B118" s="43"/>
    </row>
    <row r="119" spans="1:2" ht="15.75" customHeight="1">
      <c r="A119" s="229"/>
      <c r="B119" s="43"/>
    </row>
    <row r="120" spans="1:2" ht="15.75" customHeight="1">
      <c r="A120" s="229"/>
      <c r="B120" s="43"/>
    </row>
    <row r="121" spans="1:2" ht="15.75" customHeight="1">
      <c r="A121" s="229"/>
      <c r="B121" s="43"/>
    </row>
    <row r="122" spans="1:2" ht="15.75" customHeight="1">
      <c r="A122" s="229"/>
      <c r="B122" s="43"/>
    </row>
    <row r="123" spans="1:2" ht="15.75" customHeight="1">
      <c r="A123" s="229"/>
      <c r="B123" s="43"/>
    </row>
    <row r="124" spans="1:2" ht="15.75" customHeight="1">
      <c r="A124" s="229"/>
      <c r="B124" s="43"/>
    </row>
    <row r="125" spans="1:2" ht="15.75" customHeight="1">
      <c r="A125" s="229"/>
      <c r="B125" s="43"/>
    </row>
    <row r="126" spans="1:2" ht="15.75" customHeight="1">
      <c r="A126" s="229"/>
      <c r="B126" s="43"/>
    </row>
    <row r="127" spans="1:2" ht="15.75" customHeight="1">
      <c r="A127" s="229"/>
      <c r="B127" s="43"/>
    </row>
    <row r="128" spans="1:2" ht="15.75" customHeight="1">
      <c r="A128" s="229"/>
      <c r="B128" s="43"/>
    </row>
    <row r="129" spans="1:2" ht="15.75" customHeight="1">
      <c r="A129" s="229"/>
      <c r="B129" s="43"/>
    </row>
    <row r="130" spans="1:2" ht="15.75" customHeight="1">
      <c r="A130" s="229"/>
      <c r="B130" s="43"/>
    </row>
    <row r="131" spans="1:2" ht="15.75" customHeight="1">
      <c r="A131" s="229"/>
      <c r="B131" s="43"/>
    </row>
    <row r="132" spans="1:2" ht="15.75" customHeight="1">
      <c r="A132" s="229"/>
      <c r="B132" s="43"/>
    </row>
    <row r="133" spans="1:2" ht="15.75" customHeight="1">
      <c r="A133" s="229"/>
      <c r="B133" s="43"/>
    </row>
    <row r="134" spans="1:2" ht="15.75" customHeight="1">
      <c r="A134" s="229"/>
      <c r="B134" s="43"/>
    </row>
    <row r="135" spans="1:2" ht="15.75" customHeight="1">
      <c r="A135" s="229"/>
      <c r="B135" s="43"/>
    </row>
    <row r="136" spans="1:2" ht="15.75" customHeight="1">
      <c r="A136" s="229"/>
      <c r="B136" s="43"/>
    </row>
    <row r="137" spans="1:2" ht="15.75" customHeight="1">
      <c r="A137" s="229"/>
      <c r="B137" s="43"/>
    </row>
    <row r="138" spans="1:2" ht="15.75" customHeight="1">
      <c r="A138" s="229"/>
      <c r="B138" s="43"/>
    </row>
    <row r="139" spans="1:2" ht="15.75" customHeight="1">
      <c r="A139" s="229"/>
      <c r="B139" s="43"/>
    </row>
    <row r="140" spans="1:2" ht="15.75" customHeight="1">
      <c r="A140" s="229"/>
      <c r="B140" s="43"/>
    </row>
    <row r="141" spans="1:2" ht="15.75" customHeight="1">
      <c r="A141" s="229"/>
      <c r="B141" s="43"/>
    </row>
    <row r="142" spans="1:2" ht="15.75" customHeight="1">
      <c r="A142" s="229"/>
      <c r="B142" s="43"/>
    </row>
    <row r="143" spans="1:2" ht="15.75" customHeight="1">
      <c r="A143" s="229"/>
      <c r="B143" s="43"/>
    </row>
    <row r="144" spans="1:2" ht="15.75" customHeight="1">
      <c r="A144" s="229"/>
      <c r="B144" s="43"/>
    </row>
    <row r="145" spans="1:2" ht="15.75" customHeight="1">
      <c r="A145" s="229"/>
      <c r="B145" s="43"/>
    </row>
    <row r="146" spans="1:2" ht="15.75" customHeight="1">
      <c r="A146" s="229"/>
      <c r="B146" s="43"/>
    </row>
    <row r="147" spans="1:2" ht="15.75" customHeight="1">
      <c r="A147" s="229"/>
      <c r="B147" s="43"/>
    </row>
    <row r="148" spans="1:2" ht="15.75" customHeight="1">
      <c r="A148" s="229"/>
      <c r="B148" s="43"/>
    </row>
    <row r="149" spans="1:2" ht="15.75" customHeight="1">
      <c r="A149" s="229"/>
      <c r="B149" s="43"/>
    </row>
    <row r="150" spans="1:2" ht="15.75" customHeight="1">
      <c r="A150" s="229"/>
      <c r="B150" s="43"/>
    </row>
    <row r="151" spans="1:2" ht="15.75" customHeight="1">
      <c r="A151" s="229"/>
      <c r="B151" s="43"/>
    </row>
    <row r="152" spans="1:2" ht="15.75" customHeight="1">
      <c r="A152" s="229"/>
      <c r="B152" s="43"/>
    </row>
    <row r="153" spans="1:2" ht="15.75" customHeight="1">
      <c r="A153" s="229"/>
      <c r="B153" s="43"/>
    </row>
    <row r="154" spans="1:2" ht="15.75" customHeight="1">
      <c r="A154" s="229"/>
      <c r="B154" s="43"/>
    </row>
    <row r="155" spans="1:2" ht="15.75" customHeight="1">
      <c r="A155" s="229"/>
      <c r="B155" s="43"/>
    </row>
    <row r="156" spans="1:2" ht="15.75" customHeight="1">
      <c r="A156" s="229"/>
      <c r="B156" s="43"/>
    </row>
    <row r="157" spans="1:2" ht="15.75" customHeight="1">
      <c r="A157" s="229"/>
      <c r="B157" s="43"/>
    </row>
    <row r="158" spans="1:2" ht="15.75" customHeight="1">
      <c r="A158" s="229"/>
      <c r="B158" s="43"/>
    </row>
    <row r="159" spans="1:2" ht="15.75" customHeight="1">
      <c r="A159" s="229"/>
      <c r="B159" s="43"/>
    </row>
    <row r="160" spans="1:2" ht="15.75" customHeight="1">
      <c r="A160" s="229"/>
      <c r="B160" s="43"/>
    </row>
    <row r="161" spans="1:2" ht="15.75" customHeight="1">
      <c r="A161" s="229"/>
      <c r="B161" s="43"/>
    </row>
    <row r="162" spans="1:2" ht="15.75" customHeight="1">
      <c r="A162" s="229"/>
      <c r="B162" s="43"/>
    </row>
    <row r="163" spans="1:2" ht="15.75" customHeight="1">
      <c r="A163" s="229"/>
      <c r="B163" s="43"/>
    </row>
    <row r="164" spans="1:2" ht="15.75" customHeight="1">
      <c r="A164" s="229"/>
      <c r="B164" s="43"/>
    </row>
    <row r="165" spans="1:2" ht="15.75" customHeight="1">
      <c r="A165" s="229"/>
      <c r="B165" s="43"/>
    </row>
    <row r="166" spans="1:2" ht="15.75" customHeight="1">
      <c r="A166" s="229"/>
      <c r="B166" s="43"/>
    </row>
    <row r="167" spans="1:2" ht="15.75" customHeight="1">
      <c r="A167" s="229"/>
      <c r="B167" s="43"/>
    </row>
    <row r="168" spans="1:2" ht="15.75" customHeight="1">
      <c r="A168" s="229"/>
      <c r="B168" s="43"/>
    </row>
    <row r="169" spans="1:2" ht="15.75" customHeight="1">
      <c r="A169" s="229"/>
      <c r="B169" s="43"/>
    </row>
    <row r="170" spans="1:2" ht="15.75" customHeight="1">
      <c r="A170" s="229"/>
      <c r="B170" s="43"/>
    </row>
    <row r="171" spans="1:2" ht="15.75" customHeight="1">
      <c r="A171" s="229"/>
      <c r="B171" s="43"/>
    </row>
    <row r="172" spans="1:2" ht="15.75" customHeight="1">
      <c r="A172" s="229"/>
      <c r="B172" s="43"/>
    </row>
    <row r="173" spans="1:2" ht="15.75" customHeight="1">
      <c r="A173" s="229"/>
      <c r="B173" s="43"/>
    </row>
    <row r="174" spans="1:2" ht="15.75" customHeight="1">
      <c r="A174" s="229"/>
      <c r="B174" s="43"/>
    </row>
    <row r="175" spans="1:2" ht="15.75" customHeight="1">
      <c r="A175" s="229"/>
      <c r="B175" s="43"/>
    </row>
    <row r="176" spans="1:2" ht="15.75" customHeight="1">
      <c r="A176" s="229"/>
      <c r="B176" s="43"/>
    </row>
    <row r="177" spans="1:2" ht="15.75" customHeight="1">
      <c r="A177" s="229"/>
      <c r="B177" s="43"/>
    </row>
    <row r="178" spans="1:2" ht="15.75" customHeight="1">
      <c r="A178" s="229"/>
      <c r="B178" s="43"/>
    </row>
    <row r="179" spans="1:2" ht="15.75" customHeight="1">
      <c r="A179" s="229"/>
      <c r="B179" s="43"/>
    </row>
    <row r="180" spans="1:2" ht="15.75" customHeight="1">
      <c r="A180" s="229"/>
      <c r="B180" s="43"/>
    </row>
    <row r="181" spans="1:2" ht="15.75" customHeight="1">
      <c r="A181" s="229"/>
      <c r="B181" s="43"/>
    </row>
    <row r="182" spans="1:2" ht="15.75" customHeight="1">
      <c r="A182" s="229"/>
      <c r="B182" s="43"/>
    </row>
    <row r="183" spans="1:2" ht="15.75" customHeight="1">
      <c r="A183" s="229"/>
      <c r="B183" s="43"/>
    </row>
    <row r="184" spans="1:2" ht="15.75" customHeight="1">
      <c r="A184" s="229"/>
      <c r="B184" s="43"/>
    </row>
    <row r="185" spans="1:2" ht="15.75" customHeight="1">
      <c r="A185" s="229"/>
      <c r="B185" s="43"/>
    </row>
    <row r="186" spans="1:2" ht="15.75" customHeight="1">
      <c r="A186" s="229"/>
      <c r="B186" s="43"/>
    </row>
    <row r="187" spans="1:2" ht="15.75" customHeight="1">
      <c r="A187" s="229"/>
      <c r="B187" s="43"/>
    </row>
    <row r="188" spans="1:2" ht="15.75" customHeight="1">
      <c r="A188" s="229"/>
      <c r="B188" s="43"/>
    </row>
    <row r="189" spans="1:2" ht="15.75" customHeight="1">
      <c r="A189" s="229"/>
      <c r="B189" s="43"/>
    </row>
    <row r="190" spans="1:2" ht="15.75" customHeight="1">
      <c r="A190" s="229"/>
      <c r="B190" s="43"/>
    </row>
    <row r="191" spans="1:2" ht="15.75" customHeight="1">
      <c r="A191" s="229"/>
      <c r="B191" s="43"/>
    </row>
    <row r="192" spans="1:2" ht="15.75" customHeight="1">
      <c r="A192" s="229"/>
      <c r="B192" s="43"/>
    </row>
    <row r="193" spans="1:2" ht="15.75" customHeight="1">
      <c r="A193" s="229"/>
      <c r="B193" s="43"/>
    </row>
    <row r="194" spans="1:2" ht="15.75" customHeight="1">
      <c r="A194" s="229"/>
      <c r="B194" s="43"/>
    </row>
    <row r="195" spans="1:2" ht="15.75" customHeight="1">
      <c r="A195" s="229"/>
      <c r="B195" s="43"/>
    </row>
    <row r="196" spans="1:2" ht="15.75" customHeight="1">
      <c r="A196" s="229"/>
      <c r="B196" s="43"/>
    </row>
    <row r="197" spans="1:2" ht="15.75" customHeight="1">
      <c r="A197" s="229"/>
      <c r="B197" s="43"/>
    </row>
    <row r="198" spans="1:2" ht="15.75" customHeight="1">
      <c r="A198" s="229"/>
      <c r="B198" s="43"/>
    </row>
    <row r="199" spans="1:2" ht="15.75" customHeight="1">
      <c r="A199" s="229"/>
      <c r="B199" s="43"/>
    </row>
    <row r="200" spans="1:2" ht="15.75" customHeight="1">
      <c r="A200" s="229"/>
      <c r="B200" s="43"/>
    </row>
    <row r="201" spans="1:2" ht="15.75" customHeight="1">
      <c r="A201" s="229"/>
      <c r="B201" s="43"/>
    </row>
    <row r="202" spans="1:2" ht="15.75" customHeight="1">
      <c r="A202" s="229"/>
      <c r="B202" s="43"/>
    </row>
    <row r="203" spans="1:2" ht="15.75" customHeight="1">
      <c r="A203" s="229"/>
      <c r="B203" s="43"/>
    </row>
    <row r="204" spans="1:2" ht="15.75" customHeight="1">
      <c r="A204" s="229"/>
      <c r="B204" s="43"/>
    </row>
    <row r="205" spans="1:2" ht="15.75" customHeight="1">
      <c r="A205" s="229"/>
      <c r="B205" s="43"/>
    </row>
    <row r="206" spans="1:2" ht="15.75" customHeight="1">
      <c r="A206" s="229"/>
      <c r="B206" s="43"/>
    </row>
    <row r="207" spans="1:2" ht="15.75" customHeight="1">
      <c r="A207" s="229"/>
      <c r="B207" s="43"/>
    </row>
    <row r="208" spans="1:2" ht="15.75" customHeight="1">
      <c r="A208" s="229"/>
      <c r="B208" s="43"/>
    </row>
    <row r="209" spans="1:2" ht="15.75" customHeight="1">
      <c r="A209" s="229"/>
      <c r="B209" s="43"/>
    </row>
    <row r="210" spans="1:2" ht="15.75" customHeight="1">
      <c r="A210" s="229"/>
      <c r="B210" s="43"/>
    </row>
    <row r="211" spans="1:2" ht="15.75" customHeight="1">
      <c r="A211" s="229"/>
      <c r="B211" s="43"/>
    </row>
    <row r="212" spans="1:2" ht="15.75" customHeight="1">
      <c r="A212" s="229"/>
      <c r="B212" s="43"/>
    </row>
    <row r="213" spans="1:2" ht="15.75" customHeight="1">
      <c r="A213" s="229"/>
      <c r="B213" s="43"/>
    </row>
    <row r="214" spans="1:2" ht="15.75" customHeight="1">
      <c r="A214" s="229"/>
      <c r="B214" s="43"/>
    </row>
    <row r="215" spans="1:2" ht="15.75" customHeight="1">
      <c r="A215" s="229"/>
      <c r="B215" s="43"/>
    </row>
    <row r="216" spans="1:2" ht="15.75" customHeight="1">
      <c r="A216" s="229"/>
      <c r="B216" s="43"/>
    </row>
    <row r="217" spans="1:2" ht="15.75" customHeight="1">
      <c r="A217" s="229"/>
      <c r="B217" s="43"/>
    </row>
    <row r="218" spans="1:2" ht="15.75" customHeight="1">
      <c r="A218" s="229"/>
      <c r="B218" s="43"/>
    </row>
    <row r="219" spans="1:2" ht="15.75" customHeight="1">
      <c r="A219" s="229"/>
      <c r="B219" s="43"/>
    </row>
    <row r="220" spans="1:2" ht="15.75" customHeight="1">
      <c r="A220" s="229"/>
      <c r="B220" s="43"/>
    </row>
    <row r="221" spans="1:2" ht="15.75" customHeight="1">
      <c r="A221" s="229"/>
      <c r="B221" s="43"/>
    </row>
    <row r="222" spans="1:2" ht="15.75" customHeight="1">
      <c r="A222" s="229"/>
      <c r="B222" s="43"/>
    </row>
    <row r="223" spans="1:2" ht="15.75" customHeight="1">
      <c r="A223" s="229"/>
      <c r="B223" s="43"/>
    </row>
    <row r="224" spans="1:2" ht="15.75" customHeight="1">
      <c r="A224" s="229"/>
      <c r="B224" s="43"/>
    </row>
    <row r="225" spans="1:2" ht="15.75" customHeight="1">
      <c r="A225" s="229"/>
      <c r="B225" s="43"/>
    </row>
    <row r="226" spans="1:2" ht="15.75" customHeight="1">
      <c r="A226" s="229"/>
      <c r="B226" s="43"/>
    </row>
    <row r="227" spans="1:2" ht="15.75" customHeight="1">
      <c r="A227" s="229"/>
      <c r="B227" s="43"/>
    </row>
    <row r="228" spans="1:2" ht="15.75" customHeight="1">
      <c r="A228" s="229"/>
      <c r="B228" s="43"/>
    </row>
    <row r="229" spans="1:2" ht="15.75" customHeight="1">
      <c r="A229" s="229"/>
      <c r="B229" s="43"/>
    </row>
    <row r="230" spans="1:2" ht="15.75" customHeight="1">
      <c r="A230" s="229"/>
      <c r="B230" s="43"/>
    </row>
    <row r="231" spans="1:2" ht="15.75" customHeight="1">
      <c r="A231" s="229"/>
      <c r="B231" s="43"/>
    </row>
    <row r="232" spans="1:2" ht="15.75" customHeight="1">
      <c r="A232" s="229"/>
      <c r="B232" s="43"/>
    </row>
    <row r="233" spans="1:2" ht="15.75" customHeight="1">
      <c r="A233" s="229"/>
      <c r="B233" s="43"/>
    </row>
    <row r="234" spans="1:2" ht="15.75" customHeight="1">
      <c r="A234" s="229"/>
      <c r="B234" s="43"/>
    </row>
    <row r="235" spans="1:2" ht="15.75" customHeight="1">
      <c r="A235" s="229"/>
      <c r="B235" s="43"/>
    </row>
    <row r="236" spans="1:2" ht="15.75" customHeight="1">
      <c r="A236" s="229"/>
      <c r="B236" s="43"/>
    </row>
    <row r="237" spans="1:2" ht="15.75" customHeight="1">
      <c r="A237" s="229"/>
      <c r="B237" s="43"/>
    </row>
    <row r="238" spans="1:2" ht="15.75" customHeight="1">
      <c r="A238" s="229"/>
      <c r="B238" s="43"/>
    </row>
    <row r="239" spans="1:2" ht="15.75" customHeight="1">
      <c r="A239" s="229"/>
      <c r="B239" s="43"/>
    </row>
    <row r="240" spans="1:2" ht="15.75" customHeight="1">
      <c r="A240" s="229"/>
      <c r="B240" s="43"/>
    </row>
    <row r="241" spans="1:2" ht="15.75" customHeight="1">
      <c r="A241" s="229"/>
      <c r="B241" s="43"/>
    </row>
    <row r="242" spans="1:2" ht="15.75" customHeight="1">
      <c r="A242" s="229"/>
      <c r="B242" s="43"/>
    </row>
    <row r="243" spans="1:2" ht="15.75" customHeight="1">
      <c r="A243" s="229"/>
      <c r="B243" s="43"/>
    </row>
    <row r="244" spans="1:2" ht="15.75" customHeight="1">
      <c r="A244" s="229"/>
      <c r="B244" s="43"/>
    </row>
    <row r="245" spans="1:2" ht="15.75" customHeight="1">
      <c r="A245" s="229"/>
      <c r="B245" s="43"/>
    </row>
    <row r="246" spans="1:2" ht="15.75" customHeight="1">
      <c r="A246" s="229"/>
      <c r="B246" s="43"/>
    </row>
    <row r="247" spans="1:2" ht="15.75" customHeight="1">
      <c r="A247" s="229"/>
      <c r="B247" s="43"/>
    </row>
    <row r="248" spans="1:2" ht="15.75" customHeight="1">
      <c r="A248" s="229"/>
      <c r="B248" s="43"/>
    </row>
    <row r="249" spans="1:2" ht="15.75" customHeight="1">
      <c r="A249" s="229"/>
      <c r="B249" s="43"/>
    </row>
    <row r="250" spans="1:2" ht="15.75" customHeight="1">
      <c r="A250" s="229"/>
      <c r="B250" s="43"/>
    </row>
    <row r="251" spans="1:2" ht="15.75" customHeight="1">
      <c r="A251" s="229"/>
      <c r="B251" s="43"/>
    </row>
    <row r="252" spans="1:2" ht="15.75" customHeight="1">
      <c r="A252" s="229"/>
      <c r="B252" s="43"/>
    </row>
    <row r="253" spans="1:2" ht="15.75" customHeight="1"/>
    <row r="254" spans="1:2" ht="15.75" customHeight="1"/>
    <row r="255" spans="1:2" ht="15.75" customHeight="1"/>
    <row r="256" spans="1:2"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sheetData>
  <pageMargins left="0.7" right="0.7" top="0.75" bottom="0.75" header="0" footer="0"/>
  <pageSetup orientation="landscape"/>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Z974"/>
  <sheetViews>
    <sheetView workbookViewId="0">
      <pane ySplit="1" topLeftCell="A2" activePane="bottomLeft" state="frozen"/>
      <selection pane="bottomLeft"/>
    </sheetView>
  </sheetViews>
  <sheetFormatPr defaultColWidth="14.3984375" defaultRowHeight="15" customHeight="1"/>
  <cols>
    <col min="1" max="1" width="10.73046875" customWidth="1"/>
    <col min="2" max="2" width="56.73046875" customWidth="1"/>
    <col min="3" max="4" width="24.73046875" customWidth="1"/>
    <col min="5" max="5" width="76.73046875" customWidth="1"/>
    <col min="6" max="6" width="14.3984375" customWidth="1"/>
  </cols>
  <sheetData>
    <row r="1" spans="1:26" ht="15.75">
      <c r="A1" s="24" t="s">
        <v>44</v>
      </c>
      <c r="B1" s="182" t="s">
        <v>263</v>
      </c>
      <c r="C1" s="25" t="s">
        <v>1024</v>
      </c>
      <c r="D1" s="86" t="s">
        <v>1327</v>
      </c>
      <c r="E1" s="25" t="s">
        <v>1025</v>
      </c>
    </row>
    <row r="2" spans="1:26" ht="15.75">
      <c r="A2" s="187" t="s">
        <v>52</v>
      </c>
      <c r="B2" s="188" t="str">
        <f>VLOOKUP(A2,ProcessDefinitionsTab,2,FALSE)</f>
        <v>Identity Domain General</v>
      </c>
      <c r="C2" s="189"/>
      <c r="D2" s="190"/>
      <c r="E2" s="189"/>
      <c r="F2" s="197"/>
      <c r="G2" s="197"/>
      <c r="H2" s="197"/>
      <c r="I2" s="197"/>
      <c r="J2" s="197"/>
      <c r="K2" s="197"/>
      <c r="L2" s="197"/>
      <c r="M2" s="197"/>
      <c r="N2" s="197"/>
      <c r="O2" s="197"/>
      <c r="P2" s="197"/>
      <c r="Q2" s="197"/>
      <c r="R2" s="197"/>
      <c r="S2" s="197"/>
      <c r="T2" s="197"/>
      <c r="U2" s="197"/>
      <c r="V2" s="197"/>
      <c r="W2" s="197"/>
      <c r="X2" s="197"/>
      <c r="Y2" s="197"/>
    </row>
    <row r="3" spans="1:26" ht="63">
      <c r="A3" s="24"/>
      <c r="B3" s="29" t="s">
        <v>36</v>
      </c>
      <c r="C3" s="29" t="s">
        <v>1328</v>
      </c>
      <c r="D3" s="174" t="s">
        <v>1329</v>
      </c>
      <c r="E3" s="29" t="s">
        <v>1330</v>
      </c>
    </row>
    <row r="4" spans="1:26" ht="63">
      <c r="A4" s="24"/>
      <c r="B4" s="25"/>
      <c r="C4" s="29" t="s">
        <v>1331</v>
      </c>
      <c r="D4" s="174" t="s">
        <v>1329</v>
      </c>
      <c r="E4" s="29" t="s">
        <v>1332</v>
      </c>
    </row>
    <row r="5" spans="1:26" ht="47.25">
      <c r="A5" s="24"/>
      <c r="B5" s="25"/>
      <c r="C5" s="29" t="s">
        <v>1333</v>
      </c>
      <c r="D5" s="174" t="s">
        <v>1329</v>
      </c>
      <c r="E5" s="29" t="s">
        <v>1334</v>
      </c>
    </row>
    <row r="6" spans="1:26" ht="47.25">
      <c r="A6" s="24"/>
      <c r="B6" s="25"/>
      <c r="C6" s="29" t="s">
        <v>1335</v>
      </c>
      <c r="D6" s="174" t="s">
        <v>1329</v>
      </c>
      <c r="E6" s="29" t="s">
        <v>1336</v>
      </c>
    </row>
    <row r="7" spans="1:26" ht="78.75">
      <c r="A7" s="24"/>
      <c r="B7" s="25"/>
      <c r="C7" s="29" t="s">
        <v>1337</v>
      </c>
      <c r="D7" s="174" t="s">
        <v>1329</v>
      </c>
      <c r="E7" s="29" t="s">
        <v>1338</v>
      </c>
    </row>
    <row r="8" spans="1:26" ht="47.25">
      <c r="A8" s="24"/>
      <c r="B8" s="25"/>
      <c r="C8" s="29" t="s">
        <v>1339</v>
      </c>
      <c r="D8" s="174" t="s">
        <v>1329</v>
      </c>
      <c r="E8" s="29" t="s">
        <v>1340</v>
      </c>
    </row>
    <row r="9" spans="1:26" ht="47.25">
      <c r="A9" s="24"/>
      <c r="B9" s="25"/>
      <c r="C9" s="29" t="s">
        <v>1341</v>
      </c>
      <c r="D9" s="174" t="s">
        <v>1329</v>
      </c>
      <c r="E9" s="29" t="s">
        <v>1342</v>
      </c>
    </row>
    <row r="10" spans="1:26" ht="15.75">
      <c r="A10" s="24"/>
      <c r="B10" s="25"/>
      <c r="C10" s="29" t="s">
        <v>1343</v>
      </c>
      <c r="D10" s="174" t="s">
        <v>1329</v>
      </c>
      <c r="E10" s="124"/>
    </row>
    <row r="11" spans="1:26" ht="47.25">
      <c r="A11" s="24"/>
      <c r="B11" s="25"/>
      <c r="C11" s="29" t="s">
        <v>1344</v>
      </c>
      <c r="D11" s="174" t="s">
        <v>1329</v>
      </c>
      <c r="E11" s="29" t="s">
        <v>1345</v>
      </c>
    </row>
    <row r="12" spans="1:26" ht="15.75">
      <c r="A12" s="230" t="s">
        <v>79</v>
      </c>
      <c r="B12" s="188" t="str">
        <f>VLOOKUP(A12,ProcessDefinitionsTab,2,FALSE)</f>
        <v>Identity Resolution</v>
      </c>
      <c r="C12" s="189"/>
      <c r="D12" s="190"/>
      <c r="E12" s="189"/>
      <c r="F12" s="197"/>
      <c r="G12" s="197"/>
      <c r="H12" s="197"/>
      <c r="I12" s="197"/>
      <c r="J12" s="197"/>
      <c r="K12" s="197"/>
      <c r="L12" s="197"/>
      <c r="M12" s="197"/>
      <c r="N12" s="197"/>
      <c r="O12" s="197"/>
      <c r="P12" s="197"/>
      <c r="Q12" s="197"/>
      <c r="R12" s="197"/>
      <c r="S12" s="197"/>
      <c r="T12" s="197"/>
      <c r="U12" s="197"/>
      <c r="V12" s="197"/>
      <c r="W12" s="197"/>
      <c r="X12" s="197"/>
      <c r="Y12" s="197"/>
    </row>
    <row r="13" spans="1:26" ht="47.25">
      <c r="A13" s="24"/>
      <c r="B13" s="29" t="str">
        <f>VLOOKUP(A12,ProcessDefinitionsTab,3,FALSE)</f>
        <v>Identity Resolution is the process of establishing the uniqueness of a Subject within a population through the use of identity information.</v>
      </c>
      <c r="C13" s="29" t="s">
        <v>36</v>
      </c>
      <c r="D13" s="174" t="s">
        <v>36</v>
      </c>
      <c r="E13" s="29" t="s">
        <v>36</v>
      </c>
    </row>
    <row r="14" spans="1:26" ht="15.75">
      <c r="A14" s="24"/>
      <c r="B14" s="29"/>
      <c r="C14" s="29" t="s">
        <v>1346</v>
      </c>
      <c r="D14" s="174" t="s">
        <v>1329</v>
      </c>
      <c r="E14" s="29" t="s">
        <v>1347</v>
      </c>
      <c r="F14" s="1"/>
      <c r="G14" s="1"/>
      <c r="H14" s="1"/>
      <c r="I14" s="1"/>
      <c r="J14" s="1"/>
      <c r="K14" s="1"/>
      <c r="L14" s="1"/>
      <c r="M14" s="1"/>
      <c r="N14" s="1"/>
      <c r="O14" s="1"/>
      <c r="P14" s="1"/>
      <c r="Q14" s="1"/>
      <c r="R14" s="1"/>
      <c r="S14" s="1"/>
      <c r="T14" s="1"/>
      <c r="U14" s="1"/>
      <c r="V14" s="1"/>
      <c r="W14" s="1"/>
      <c r="X14" s="1"/>
      <c r="Y14" s="1"/>
      <c r="Z14" s="1"/>
    </row>
    <row r="15" spans="1:26" ht="15.75">
      <c r="A15" s="230" t="s">
        <v>73</v>
      </c>
      <c r="B15" s="188" t="str">
        <f>VLOOKUP(A15,ProcessDefinitionsTab,2,FALSE)</f>
        <v>Identity Information Validation</v>
      </c>
      <c r="C15" s="189"/>
      <c r="D15" s="190"/>
      <c r="E15" s="189"/>
      <c r="F15" s="197"/>
      <c r="G15" s="197"/>
      <c r="H15" s="197"/>
      <c r="I15" s="197"/>
      <c r="J15" s="197"/>
      <c r="K15" s="197"/>
      <c r="L15" s="197"/>
      <c r="M15" s="197"/>
      <c r="N15" s="197"/>
      <c r="O15" s="197"/>
      <c r="P15" s="197"/>
      <c r="Q15" s="197"/>
      <c r="R15" s="197"/>
      <c r="S15" s="197"/>
      <c r="T15" s="197"/>
      <c r="U15" s="197"/>
      <c r="V15" s="197"/>
      <c r="W15" s="197"/>
      <c r="X15" s="197"/>
      <c r="Y15" s="197"/>
    </row>
    <row r="16" spans="1:26" ht="47.25">
      <c r="A16" s="24"/>
      <c r="B16" s="29" t="str">
        <f>VLOOKUP(A15,ProcessDefinitionsTab,3,FALSE)</f>
        <v xml:space="preserve">Identity Information Validation is the process of confirming the accuracy of identity information about a Subject as established by the Issuer. </v>
      </c>
      <c r="C16" s="124"/>
      <c r="D16" s="124"/>
      <c r="E16" s="124"/>
    </row>
    <row r="17" spans="1:25" ht="31.5">
      <c r="A17" s="24"/>
      <c r="B17" s="29"/>
      <c r="C17" s="29" t="s">
        <v>1348</v>
      </c>
      <c r="D17" s="174" t="s">
        <v>1349</v>
      </c>
      <c r="E17" s="29" t="s">
        <v>1350</v>
      </c>
    </row>
    <row r="18" spans="1:25" ht="110.25">
      <c r="A18" s="213"/>
      <c r="B18" s="214"/>
      <c r="C18" s="29" t="s">
        <v>1351</v>
      </c>
      <c r="D18" s="174" t="s">
        <v>1352</v>
      </c>
      <c r="E18" s="29" t="s">
        <v>1353</v>
      </c>
    </row>
    <row r="19" spans="1:25" ht="110.25">
      <c r="A19" s="213"/>
      <c r="B19" s="214"/>
      <c r="C19" s="29" t="s">
        <v>1354</v>
      </c>
      <c r="D19" s="174" t="s">
        <v>1352</v>
      </c>
      <c r="E19" s="29" t="s">
        <v>1355</v>
      </c>
    </row>
    <row r="20" spans="1:25" ht="128.25" customHeight="1">
      <c r="A20" s="213"/>
      <c r="B20" s="214"/>
      <c r="C20" s="29" t="s">
        <v>1356</v>
      </c>
      <c r="D20" s="174" t="s">
        <v>1357</v>
      </c>
      <c r="E20" s="29" t="s">
        <v>1358</v>
      </c>
    </row>
    <row r="21" spans="1:25" ht="126">
      <c r="A21" s="213"/>
      <c r="B21" s="214"/>
      <c r="C21" s="29" t="s">
        <v>1359</v>
      </c>
      <c r="D21" s="174" t="s">
        <v>1357</v>
      </c>
      <c r="E21" s="29" t="s">
        <v>1360</v>
      </c>
    </row>
    <row r="22" spans="1:25" ht="15.75">
      <c r="A22" s="230" t="s">
        <v>88</v>
      </c>
      <c r="B22" s="188" t="str">
        <f>VLOOKUP(A22,ProcessDefinitionsTab,2,FALSE)</f>
        <v>Identity Verification</v>
      </c>
      <c r="C22" s="189"/>
      <c r="D22" s="190"/>
      <c r="E22" s="189"/>
      <c r="F22" s="197"/>
      <c r="G22" s="197"/>
      <c r="H22" s="197"/>
      <c r="I22" s="197"/>
      <c r="J22" s="197"/>
      <c r="K22" s="197"/>
      <c r="L22" s="197"/>
      <c r="M22" s="197"/>
      <c r="N22" s="197"/>
      <c r="O22" s="197"/>
      <c r="P22" s="197"/>
      <c r="Q22" s="197"/>
      <c r="R22" s="197"/>
      <c r="S22" s="197"/>
      <c r="T22" s="197"/>
      <c r="U22" s="197"/>
      <c r="V22" s="197"/>
      <c r="W22" s="197"/>
      <c r="X22" s="197"/>
      <c r="Y22" s="197"/>
    </row>
    <row r="23" spans="1:25" ht="31.5">
      <c r="A23" s="24"/>
      <c r="B23" s="29" t="str">
        <f>VLOOKUP(A22,ProcessDefinitionsTab,3,FALSE)</f>
        <v>Identity Verification is the process of confirming that the identity information is under the control of the Subject.</v>
      </c>
      <c r="C23" s="124"/>
      <c r="D23" s="124"/>
      <c r="E23" s="124"/>
    </row>
    <row r="24" spans="1:25" ht="47.25">
      <c r="A24" s="24"/>
      <c r="B24" s="29"/>
      <c r="C24" s="29" t="s">
        <v>1361</v>
      </c>
      <c r="D24" s="174" t="s">
        <v>1349</v>
      </c>
      <c r="E24" s="29" t="s">
        <v>1362</v>
      </c>
    </row>
    <row r="25" spans="1:25" ht="111" customHeight="1">
      <c r="A25" s="24"/>
      <c r="B25" s="29"/>
      <c r="C25" s="29" t="s">
        <v>1363</v>
      </c>
      <c r="D25" s="174" t="s">
        <v>1352</v>
      </c>
      <c r="E25" s="29" t="s">
        <v>1364</v>
      </c>
    </row>
    <row r="26" spans="1:25" ht="78.75">
      <c r="A26" s="24"/>
      <c r="B26" s="29"/>
      <c r="C26" s="29" t="s">
        <v>1365</v>
      </c>
      <c r="D26" s="174" t="s">
        <v>1352</v>
      </c>
      <c r="E26" s="29" t="s">
        <v>1366</v>
      </c>
    </row>
    <row r="27" spans="1:25" ht="126">
      <c r="A27" s="24"/>
      <c r="B27" s="29"/>
      <c r="C27" s="29" t="s">
        <v>1367</v>
      </c>
      <c r="D27" s="174" t="s">
        <v>1352</v>
      </c>
      <c r="E27" s="29" t="s">
        <v>1368</v>
      </c>
    </row>
    <row r="28" spans="1:25" ht="126">
      <c r="A28" s="24"/>
      <c r="B28" s="29"/>
      <c r="C28" s="29" t="s">
        <v>1369</v>
      </c>
      <c r="D28" s="174" t="s">
        <v>1352</v>
      </c>
      <c r="E28" s="29" t="s">
        <v>1370</v>
      </c>
    </row>
    <row r="29" spans="1:25" ht="409.5">
      <c r="A29" s="24"/>
      <c r="B29" s="29"/>
      <c r="C29" s="29" t="s">
        <v>1371</v>
      </c>
      <c r="D29" s="174" t="s">
        <v>1357</v>
      </c>
      <c r="E29" s="29" t="s">
        <v>1372</v>
      </c>
    </row>
    <row r="30" spans="1:25" ht="63">
      <c r="A30" s="24"/>
      <c r="B30" s="29"/>
      <c r="C30" s="29" t="s">
        <v>1373</v>
      </c>
      <c r="D30" s="174" t="s">
        <v>1357</v>
      </c>
      <c r="E30" s="29" t="s">
        <v>1374</v>
      </c>
    </row>
    <row r="31" spans="1:25" ht="15.75">
      <c r="A31" s="231" t="s">
        <v>68</v>
      </c>
      <c r="B31" s="188" t="str">
        <f>VLOOKUP(A31,ProcessDefinitionsTab,2,FALSE)</f>
        <v>Identity Evidence Acceptance</v>
      </c>
      <c r="C31" s="189"/>
      <c r="D31" s="190"/>
      <c r="E31" s="189"/>
      <c r="F31" s="197"/>
      <c r="G31" s="197"/>
      <c r="H31" s="197"/>
      <c r="I31" s="197"/>
      <c r="J31" s="197"/>
      <c r="K31" s="197"/>
      <c r="L31" s="197"/>
      <c r="M31" s="197"/>
      <c r="N31" s="197"/>
      <c r="O31" s="197"/>
      <c r="P31" s="197"/>
      <c r="Q31" s="197"/>
      <c r="R31" s="197"/>
      <c r="S31" s="197"/>
      <c r="T31" s="197"/>
      <c r="U31" s="197"/>
      <c r="V31" s="197"/>
      <c r="W31" s="197"/>
      <c r="X31" s="197"/>
      <c r="Y31" s="197"/>
    </row>
    <row r="32" spans="1:25" ht="47.25">
      <c r="A32" s="24"/>
      <c r="B32" s="29" t="str">
        <f>VLOOKUP(A31,ProcessDefinitionsTab,3,FALSE)</f>
        <v>Identity Evidence Acceptance is the process of confirming that the evidence of identity presented (whether physical or electronic) is acceptable.</v>
      </c>
      <c r="C32" s="29"/>
      <c r="D32" s="174"/>
      <c r="E32" s="29"/>
    </row>
    <row r="33" spans="1:26" ht="31.5">
      <c r="A33" s="24"/>
      <c r="B33" s="29"/>
      <c r="C33" s="29" t="s">
        <v>1375</v>
      </c>
      <c r="D33" s="174" t="s">
        <v>1349</v>
      </c>
      <c r="E33" s="29" t="s">
        <v>1376</v>
      </c>
    </row>
    <row r="34" spans="1:26" ht="63">
      <c r="A34" s="24"/>
      <c r="B34" s="124"/>
      <c r="C34" s="29" t="s">
        <v>1377</v>
      </c>
      <c r="D34" s="174" t="s">
        <v>1349</v>
      </c>
      <c r="E34" s="29" t="s">
        <v>1378</v>
      </c>
    </row>
    <row r="35" spans="1:26" ht="94.5">
      <c r="A35" s="213"/>
      <c r="B35" s="214"/>
      <c r="C35" s="29" t="s">
        <v>1379</v>
      </c>
      <c r="D35" s="174" t="s">
        <v>1357</v>
      </c>
      <c r="E35" s="29" t="s">
        <v>1380</v>
      </c>
    </row>
    <row r="36" spans="1:26" ht="47.25">
      <c r="A36" s="24"/>
      <c r="B36" s="124"/>
      <c r="C36" s="29" t="s">
        <v>1381</v>
      </c>
      <c r="D36" s="174" t="s">
        <v>1349</v>
      </c>
      <c r="E36" s="29" t="s">
        <v>1382</v>
      </c>
    </row>
    <row r="37" spans="1:26" ht="141.75">
      <c r="A37" s="24"/>
      <c r="B37" s="29"/>
      <c r="C37" s="29" t="s">
        <v>1383</v>
      </c>
      <c r="D37" s="174" t="s">
        <v>1352</v>
      </c>
      <c r="E37" s="29" t="s">
        <v>1384</v>
      </c>
    </row>
    <row r="38" spans="1:26" ht="15.75">
      <c r="A38" s="230" t="s">
        <v>94</v>
      </c>
      <c r="B38" s="188" t="str">
        <f>VLOOKUP(A38,ProcessDefinitionsTab,2,FALSE)</f>
        <v>Identity Continuity</v>
      </c>
      <c r="C38" s="189"/>
      <c r="D38" s="190"/>
      <c r="E38" s="189"/>
      <c r="F38" s="197"/>
      <c r="G38" s="197"/>
      <c r="H38" s="197"/>
      <c r="I38" s="197"/>
      <c r="J38" s="197"/>
      <c r="K38" s="197"/>
      <c r="L38" s="197"/>
      <c r="M38" s="197"/>
      <c r="N38" s="197"/>
      <c r="O38" s="197"/>
      <c r="P38" s="197"/>
      <c r="Q38" s="197"/>
      <c r="R38" s="197"/>
      <c r="S38" s="197"/>
      <c r="T38" s="197"/>
      <c r="U38" s="197"/>
      <c r="V38" s="197"/>
      <c r="W38" s="197"/>
      <c r="X38" s="197"/>
      <c r="Y38" s="197"/>
    </row>
    <row r="39" spans="1:26" ht="79.5" customHeight="1">
      <c r="A39" s="24"/>
      <c r="B39" s="29" t="str">
        <f>VLOOKUP(A38,ProcessDefinitionsTab,3,FALSE)</f>
        <v>Identity Continuity is the process of dynamically confirming that the Subject has a continuous existence over time (i.e., “genuine presence”). This process can be used to ensure that there is no malicious or fraudulent activity (past or present) and to address identity spoofing concerns.</v>
      </c>
      <c r="C39" s="29" t="s">
        <v>36</v>
      </c>
      <c r="D39" s="174" t="s">
        <v>36</v>
      </c>
      <c r="E39" s="29" t="s">
        <v>36</v>
      </c>
    </row>
    <row r="40" spans="1:26" ht="31.5">
      <c r="A40" s="24"/>
      <c r="B40" s="29"/>
      <c r="C40" s="29" t="s">
        <v>1385</v>
      </c>
      <c r="D40" s="174" t="s">
        <v>1349</v>
      </c>
      <c r="E40" s="29" t="s">
        <v>1386</v>
      </c>
    </row>
    <row r="41" spans="1:26" ht="15.75">
      <c r="A41" s="230" t="s">
        <v>104</v>
      </c>
      <c r="B41" s="188" t="str">
        <f>VLOOKUP(A41,ProcessDefinitionsTab,2,FALSE)</f>
        <v>Identity Linking</v>
      </c>
      <c r="C41" s="189"/>
      <c r="D41" s="190"/>
      <c r="E41" s="189"/>
      <c r="F41" s="197"/>
      <c r="G41" s="197"/>
      <c r="H41" s="197"/>
      <c r="I41" s="197"/>
      <c r="J41" s="197"/>
      <c r="K41" s="197"/>
      <c r="L41" s="197"/>
      <c r="M41" s="197"/>
      <c r="N41" s="197"/>
      <c r="O41" s="197"/>
      <c r="P41" s="197"/>
      <c r="Q41" s="197"/>
      <c r="R41" s="197"/>
      <c r="S41" s="197"/>
      <c r="T41" s="197"/>
      <c r="U41" s="197"/>
      <c r="V41" s="197"/>
      <c r="W41" s="197"/>
      <c r="X41" s="197"/>
      <c r="Y41" s="197"/>
    </row>
    <row r="42" spans="1:26" ht="31.5">
      <c r="A42" s="24"/>
      <c r="B42" s="29" t="str">
        <f>VLOOKUP(A41,ProcessDefinitionsTab,3,FALSE)</f>
        <v>Identity Linking is the process of mapping one or more assigned identifiers to a Subject.</v>
      </c>
      <c r="C42" s="29" t="s">
        <v>36</v>
      </c>
      <c r="D42" s="174" t="s">
        <v>36</v>
      </c>
      <c r="E42" s="29" t="s">
        <v>36</v>
      </c>
    </row>
    <row r="43" spans="1:26" ht="47.25">
      <c r="A43" s="24"/>
      <c r="B43" s="29"/>
      <c r="C43" s="29" t="s">
        <v>1387</v>
      </c>
      <c r="D43" s="174"/>
      <c r="E43" s="29" t="s">
        <v>1388</v>
      </c>
      <c r="F43" s="1"/>
      <c r="G43" s="1"/>
      <c r="H43" s="1"/>
      <c r="I43" s="1"/>
      <c r="J43" s="1"/>
      <c r="K43" s="1"/>
      <c r="L43" s="1"/>
      <c r="M43" s="1"/>
      <c r="N43" s="1"/>
      <c r="O43" s="1"/>
      <c r="P43" s="1"/>
      <c r="Q43" s="1"/>
      <c r="R43" s="1"/>
      <c r="S43" s="1"/>
      <c r="T43" s="1"/>
      <c r="U43" s="1"/>
      <c r="V43" s="1"/>
      <c r="W43" s="1"/>
      <c r="X43" s="1"/>
      <c r="Y43" s="1"/>
      <c r="Z43" s="1"/>
    </row>
    <row r="44" spans="1:26" ht="63">
      <c r="A44" s="24"/>
      <c r="B44" s="29"/>
      <c r="C44" s="29" t="s">
        <v>1389</v>
      </c>
      <c r="D44" s="174"/>
      <c r="E44" s="29" t="s">
        <v>1390</v>
      </c>
    </row>
    <row r="45" spans="1:26" ht="31.5">
      <c r="A45" s="24"/>
      <c r="B45" s="29"/>
      <c r="C45" s="29" t="s">
        <v>1391</v>
      </c>
      <c r="D45" s="174" t="s">
        <v>1349</v>
      </c>
      <c r="E45" s="29" t="s">
        <v>1392</v>
      </c>
    </row>
    <row r="46" spans="1:26" ht="15.75">
      <c r="A46" s="24"/>
      <c r="B46" s="29"/>
      <c r="C46" s="29" t="s">
        <v>1393</v>
      </c>
      <c r="D46" s="174" t="s">
        <v>1349</v>
      </c>
      <c r="E46" s="29" t="s">
        <v>1394</v>
      </c>
    </row>
    <row r="47" spans="1:26" ht="31.5">
      <c r="A47" s="24"/>
      <c r="B47" s="29"/>
      <c r="C47" s="29" t="s">
        <v>1395</v>
      </c>
      <c r="D47" s="174" t="s">
        <v>1349</v>
      </c>
      <c r="E47" s="29" t="s">
        <v>1396</v>
      </c>
    </row>
    <row r="48" spans="1:26" ht="31.5">
      <c r="A48" s="24"/>
      <c r="B48" s="29"/>
      <c r="C48" s="29" t="s">
        <v>1397</v>
      </c>
      <c r="D48" s="174" t="s">
        <v>1352</v>
      </c>
      <c r="E48" s="29" t="s">
        <v>1398</v>
      </c>
    </row>
    <row r="49" spans="1:26" ht="31.5">
      <c r="A49" s="24"/>
      <c r="B49" s="29"/>
      <c r="C49" s="29" t="s">
        <v>1399</v>
      </c>
      <c r="D49" s="174" t="s">
        <v>1352</v>
      </c>
      <c r="E49" s="29" t="s">
        <v>1400</v>
      </c>
    </row>
    <row r="50" spans="1:26" ht="31.5">
      <c r="A50" s="24"/>
      <c r="B50" s="29"/>
      <c r="C50" s="29" t="s">
        <v>1401</v>
      </c>
      <c r="D50" s="174" t="s">
        <v>1352</v>
      </c>
      <c r="E50" s="29" t="s">
        <v>1402</v>
      </c>
    </row>
    <row r="51" spans="1:26" ht="31.5">
      <c r="A51" s="24"/>
      <c r="B51" s="29"/>
      <c r="C51" s="29" t="s">
        <v>1403</v>
      </c>
      <c r="D51" s="174" t="s">
        <v>1357</v>
      </c>
      <c r="E51" s="29" t="s">
        <v>1404</v>
      </c>
    </row>
    <row r="52" spans="1:26" ht="47.25">
      <c r="A52" s="24"/>
      <c r="B52" s="29"/>
      <c r="C52" s="29" t="s">
        <v>1405</v>
      </c>
      <c r="D52" s="174" t="s">
        <v>1357</v>
      </c>
      <c r="E52" s="29" t="s">
        <v>1406</v>
      </c>
    </row>
    <row r="53" spans="1:26" ht="15.75">
      <c r="A53" s="230" t="s">
        <v>141</v>
      </c>
      <c r="B53" s="188" t="str">
        <f>VLOOKUP(A53,ProcessDefinitionsTab,2,FALSE)</f>
        <v>Credential Issuance</v>
      </c>
      <c r="C53" s="189"/>
      <c r="D53" s="190"/>
      <c r="E53" s="189"/>
      <c r="F53" s="197"/>
      <c r="G53" s="197"/>
      <c r="H53" s="197"/>
      <c r="I53" s="197"/>
      <c r="J53" s="197"/>
      <c r="K53" s="197"/>
      <c r="L53" s="197"/>
      <c r="M53" s="197"/>
      <c r="N53" s="197"/>
      <c r="O53" s="197"/>
      <c r="P53" s="197"/>
      <c r="Q53" s="197"/>
      <c r="R53" s="197"/>
      <c r="S53" s="197"/>
      <c r="T53" s="197"/>
      <c r="U53" s="197"/>
      <c r="V53" s="197"/>
      <c r="W53" s="197"/>
      <c r="X53" s="197"/>
      <c r="Y53" s="197"/>
    </row>
    <row r="54" spans="1:26" ht="31.5">
      <c r="A54" s="24"/>
      <c r="B54" s="29" t="str">
        <f>VLOOKUP(A53,ProcessDefinitionsTab,3,FALSE)</f>
        <v>Credential Issuance is the process of creating a Credential from a set of Claims and assigning the Credential to a Holder.</v>
      </c>
      <c r="C54" s="10" t="s">
        <v>36</v>
      </c>
      <c r="D54" s="174"/>
      <c r="E54" s="29"/>
    </row>
    <row r="55" spans="1:26" ht="31.5">
      <c r="A55" s="24"/>
      <c r="B55" s="25"/>
      <c r="C55" s="29" t="s">
        <v>1407</v>
      </c>
      <c r="D55" s="174" t="s">
        <v>1349</v>
      </c>
      <c r="E55" s="29" t="s">
        <v>1408</v>
      </c>
    </row>
    <row r="56" spans="1:26" ht="47.25">
      <c r="A56" s="24"/>
      <c r="B56" s="25"/>
      <c r="C56" s="29" t="s">
        <v>1409</v>
      </c>
      <c r="D56" s="174" t="s">
        <v>1352</v>
      </c>
      <c r="E56" s="29" t="s">
        <v>1410</v>
      </c>
    </row>
    <row r="57" spans="1:26" ht="31.5">
      <c r="A57" s="24"/>
      <c r="B57" s="25"/>
      <c r="C57" s="29" t="s">
        <v>1411</v>
      </c>
      <c r="D57" s="174" t="s">
        <v>1357</v>
      </c>
      <c r="E57" s="29" t="s">
        <v>1412</v>
      </c>
    </row>
    <row r="58" spans="1:26" ht="15.75">
      <c r="A58" s="230" t="s">
        <v>146</v>
      </c>
      <c r="B58" s="188" t="str">
        <f>VLOOKUP(A58,ProcessDefinitionsTab,2,FALSE)</f>
        <v>Credential Authenticator Binding</v>
      </c>
      <c r="C58" s="189"/>
      <c r="D58" s="190"/>
      <c r="E58" s="189"/>
      <c r="F58" s="197"/>
      <c r="G58" s="197"/>
      <c r="H58" s="197"/>
      <c r="I58" s="197"/>
      <c r="J58" s="197"/>
      <c r="K58" s="197"/>
      <c r="L58" s="197"/>
      <c r="M58" s="197"/>
      <c r="N58" s="197"/>
      <c r="O58" s="197"/>
      <c r="P58" s="197"/>
      <c r="Q58" s="197"/>
      <c r="R58" s="197"/>
      <c r="S58" s="197"/>
      <c r="T58" s="197"/>
      <c r="U58" s="197"/>
      <c r="V58" s="197"/>
      <c r="W58" s="197"/>
      <c r="X58" s="197"/>
      <c r="Y58" s="197"/>
    </row>
    <row r="59" spans="1:26" ht="141.75">
      <c r="A59" s="24"/>
      <c r="B59" s="29" t="str">
        <f>VLOOKUP(A58,ProcessDefinitionsTab,3,FALSE)</f>
        <v>Credential Authenticator Binding is the process of associating a Credential issued to a Holder with one or more authenticators. This process also includes authenticator life-cycle activities such as suspending authenticators (caused by a forgotten password or a lockout due to successive failed authentications, inactivity, or suspicious activity), removing authenticators, binding new authenticators, and updating authenticators (e.g., changing a password, updating security questions and answers, having a new facial photo taken).</v>
      </c>
      <c r="C59" s="29" t="s">
        <v>36</v>
      </c>
      <c r="D59" s="174" t="s">
        <v>36</v>
      </c>
      <c r="E59" s="29" t="s">
        <v>36</v>
      </c>
    </row>
    <row r="60" spans="1:26" ht="15.75">
      <c r="A60" s="24"/>
      <c r="B60" s="29"/>
      <c r="C60" s="29" t="s">
        <v>1413</v>
      </c>
      <c r="D60" s="174" t="s">
        <v>1349</v>
      </c>
      <c r="E60" s="29" t="s">
        <v>1414</v>
      </c>
      <c r="F60" s="1"/>
      <c r="G60" s="1"/>
      <c r="H60" s="1"/>
      <c r="I60" s="1"/>
      <c r="J60" s="1"/>
      <c r="K60" s="1"/>
      <c r="L60" s="1"/>
      <c r="M60" s="1"/>
      <c r="N60" s="1"/>
      <c r="O60" s="1"/>
      <c r="P60" s="1"/>
      <c r="Q60" s="1"/>
      <c r="R60" s="1"/>
      <c r="S60" s="1"/>
      <c r="T60" s="1"/>
      <c r="U60" s="1"/>
      <c r="V60" s="1"/>
      <c r="W60" s="1"/>
      <c r="X60" s="1"/>
      <c r="Y60" s="1"/>
      <c r="Z60" s="1"/>
    </row>
    <row r="61" spans="1:26" ht="47.25">
      <c r="A61" s="24"/>
      <c r="B61" s="25"/>
      <c r="C61" s="29" t="s">
        <v>1415</v>
      </c>
      <c r="D61" s="174" t="s">
        <v>1349</v>
      </c>
      <c r="E61" s="29" t="s">
        <v>1416</v>
      </c>
    </row>
    <row r="62" spans="1:26" ht="31.5">
      <c r="A62" s="24"/>
      <c r="B62" s="25"/>
      <c r="C62" s="29" t="s">
        <v>1417</v>
      </c>
      <c r="D62" s="174" t="s">
        <v>1329</v>
      </c>
      <c r="E62" s="29" t="s">
        <v>1418</v>
      </c>
    </row>
    <row r="63" spans="1:26" ht="33" customHeight="1">
      <c r="A63" s="24"/>
      <c r="B63" s="25"/>
      <c r="C63" s="29" t="s">
        <v>1419</v>
      </c>
      <c r="D63" s="174" t="s">
        <v>1329</v>
      </c>
      <c r="E63" s="29" t="s">
        <v>1420</v>
      </c>
    </row>
    <row r="64" spans="1:26" ht="31.5">
      <c r="A64" s="24"/>
      <c r="B64" s="25"/>
      <c r="C64" s="29" t="s">
        <v>1421</v>
      </c>
      <c r="D64" s="174" t="s">
        <v>1329</v>
      </c>
      <c r="E64" s="29" t="s">
        <v>1422</v>
      </c>
    </row>
    <row r="65" spans="1:26" ht="31.5">
      <c r="A65" s="24"/>
      <c r="B65" s="25"/>
      <c r="C65" s="29" t="s">
        <v>1423</v>
      </c>
      <c r="D65" s="174" t="s">
        <v>1329</v>
      </c>
      <c r="E65" s="29" t="s">
        <v>1424</v>
      </c>
    </row>
    <row r="66" spans="1:26" ht="31.5">
      <c r="A66" s="24"/>
      <c r="B66" s="25"/>
      <c r="C66" s="29" t="s">
        <v>1425</v>
      </c>
      <c r="D66" s="174" t="s">
        <v>1329</v>
      </c>
      <c r="E66" s="29" t="s">
        <v>1426</v>
      </c>
    </row>
    <row r="67" spans="1:26" ht="47.25">
      <c r="A67" s="24"/>
      <c r="B67" s="25"/>
      <c r="C67" s="29" t="s">
        <v>1427</v>
      </c>
      <c r="D67" s="174" t="s">
        <v>1329</v>
      </c>
      <c r="E67" s="29" t="s">
        <v>1428</v>
      </c>
    </row>
    <row r="68" spans="1:26" ht="63">
      <c r="A68" s="24"/>
      <c r="B68" s="25"/>
      <c r="C68" s="29" t="s">
        <v>1429</v>
      </c>
      <c r="D68" s="174" t="s">
        <v>1329</v>
      </c>
      <c r="E68" s="29" t="s">
        <v>1430</v>
      </c>
    </row>
    <row r="69" spans="1:26" ht="31.5">
      <c r="A69" s="24"/>
      <c r="B69" s="25"/>
      <c r="C69" s="29" t="s">
        <v>1431</v>
      </c>
      <c r="D69" s="174" t="s">
        <v>1352</v>
      </c>
      <c r="E69" s="29" t="s">
        <v>1432</v>
      </c>
    </row>
    <row r="70" spans="1:26" ht="63">
      <c r="A70" s="24"/>
      <c r="B70" s="25"/>
      <c r="C70" s="29" t="s">
        <v>1433</v>
      </c>
      <c r="D70" s="174" t="s">
        <v>1352</v>
      </c>
      <c r="E70" s="29" t="s">
        <v>1434</v>
      </c>
    </row>
    <row r="71" spans="1:26" ht="63.75" customHeight="1">
      <c r="A71" s="24"/>
      <c r="B71" s="25"/>
      <c r="C71" s="29" t="s">
        <v>1435</v>
      </c>
      <c r="D71" s="174" t="s">
        <v>1357</v>
      </c>
      <c r="E71" s="29" t="s">
        <v>1436</v>
      </c>
    </row>
    <row r="72" spans="1:26" ht="15.75">
      <c r="A72" s="230" t="s">
        <v>168</v>
      </c>
      <c r="B72" s="188" t="str">
        <f>VLOOKUP(A72,ProcessDefinitionsTab,2,FALSE)</f>
        <v>Credential Recovery</v>
      </c>
      <c r="C72" s="189"/>
      <c r="D72" s="190"/>
      <c r="E72" s="189"/>
      <c r="F72" s="197"/>
      <c r="G72" s="197"/>
      <c r="H72" s="197"/>
      <c r="I72" s="197"/>
      <c r="J72" s="197"/>
      <c r="K72" s="197"/>
      <c r="L72" s="197"/>
      <c r="M72" s="197"/>
      <c r="N72" s="197"/>
      <c r="O72" s="197"/>
      <c r="P72" s="197"/>
      <c r="Q72" s="197"/>
      <c r="R72" s="197"/>
      <c r="S72" s="197"/>
      <c r="T72" s="197"/>
      <c r="U72" s="197"/>
      <c r="V72" s="197"/>
      <c r="W72" s="197"/>
      <c r="X72" s="197"/>
      <c r="Y72" s="197"/>
    </row>
    <row r="73" spans="1:26" ht="47.25">
      <c r="A73" s="24"/>
      <c r="B73" s="29" t="str">
        <f>VLOOKUP(A72,ProcessDefinitionsTab,3,FALSE)</f>
        <v>Credential Recovery is the process of transforming a suspended Credential back to a usable state (i.e., an issued Credential).</v>
      </c>
      <c r="C73" s="29" t="s">
        <v>36</v>
      </c>
      <c r="D73" s="174" t="s">
        <v>36</v>
      </c>
      <c r="E73" s="29" t="s">
        <v>36</v>
      </c>
    </row>
    <row r="74" spans="1:26" ht="63">
      <c r="A74" s="24"/>
      <c r="B74" s="29"/>
      <c r="C74" s="29" t="s">
        <v>1437</v>
      </c>
      <c r="D74" s="174" t="s">
        <v>1329</v>
      </c>
      <c r="E74" s="29" t="s">
        <v>1438</v>
      </c>
      <c r="F74" s="1"/>
      <c r="G74" s="1"/>
      <c r="H74" s="1"/>
      <c r="I74" s="1"/>
      <c r="J74" s="1"/>
      <c r="K74" s="1"/>
      <c r="L74" s="1"/>
      <c r="M74" s="1"/>
      <c r="N74" s="1"/>
      <c r="O74" s="1"/>
      <c r="P74" s="1"/>
      <c r="Q74" s="1"/>
      <c r="R74" s="1"/>
      <c r="S74" s="1"/>
      <c r="T74" s="1"/>
      <c r="U74" s="1"/>
      <c r="V74" s="1"/>
      <c r="W74" s="1"/>
      <c r="X74" s="1"/>
      <c r="Y74" s="1"/>
      <c r="Z74" s="1"/>
    </row>
    <row r="75" spans="1:26" ht="31.5">
      <c r="A75" s="24"/>
      <c r="B75" s="29"/>
      <c r="C75" s="29" t="s">
        <v>1439</v>
      </c>
      <c r="D75" s="174" t="s">
        <v>1357</v>
      </c>
      <c r="E75" s="29" t="s">
        <v>1440</v>
      </c>
    </row>
    <row r="76" spans="1:26" ht="15.75">
      <c r="A76" s="230" t="s">
        <v>173</v>
      </c>
      <c r="B76" s="188" t="str">
        <f>VLOOKUP(A76,ProcessDefinitionsTab,2,FALSE)</f>
        <v>Credential Revocation</v>
      </c>
      <c r="C76" s="189"/>
      <c r="D76" s="190"/>
      <c r="E76" s="189"/>
      <c r="F76" s="197"/>
      <c r="G76" s="197"/>
      <c r="H76" s="197"/>
      <c r="I76" s="197"/>
      <c r="J76" s="197"/>
      <c r="K76" s="197"/>
      <c r="L76" s="197"/>
      <c r="M76" s="197"/>
      <c r="N76" s="197"/>
      <c r="O76" s="197"/>
      <c r="P76" s="197"/>
      <c r="Q76" s="197"/>
      <c r="R76" s="197"/>
      <c r="S76" s="197"/>
      <c r="T76" s="197"/>
      <c r="U76" s="197"/>
      <c r="V76" s="197"/>
      <c r="W76" s="197"/>
      <c r="X76" s="197"/>
      <c r="Y76" s="197"/>
    </row>
    <row r="77" spans="1:26" ht="31.5">
      <c r="A77" s="24"/>
      <c r="B77" s="29" t="str">
        <f>VLOOKUP(A76,ProcessDefinitionsTab,3,FALSE)</f>
        <v>Credential Revocation is the process of ensuring that an issued Credential is permanently flagged as unusable.</v>
      </c>
      <c r="C77" s="29" t="s">
        <v>36</v>
      </c>
      <c r="D77" s="174" t="s">
        <v>36</v>
      </c>
      <c r="E77" s="29" t="s">
        <v>36</v>
      </c>
    </row>
    <row r="78" spans="1:26" ht="31.5">
      <c r="A78" s="24"/>
      <c r="B78" s="29"/>
      <c r="C78" s="29" t="s">
        <v>1441</v>
      </c>
      <c r="D78" s="174" t="s">
        <v>1329</v>
      </c>
      <c r="E78" s="29" t="s">
        <v>1442</v>
      </c>
      <c r="F78" s="1"/>
      <c r="G78" s="1"/>
      <c r="H78" s="1"/>
      <c r="I78" s="1"/>
      <c r="J78" s="1"/>
      <c r="K78" s="1"/>
      <c r="L78" s="1"/>
      <c r="M78" s="1"/>
      <c r="N78" s="1"/>
      <c r="O78" s="1"/>
      <c r="P78" s="1"/>
      <c r="Q78" s="1"/>
      <c r="R78" s="1"/>
      <c r="S78" s="1"/>
      <c r="T78" s="1"/>
      <c r="U78" s="1"/>
      <c r="V78" s="1"/>
      <c r="W78" s="1"/>
      <c r="X78" s="1"/>
      <c r="Y78" s="1"/>
      <c r="Z78" s="1"/>
    </row>
    <row r="79" spans="1:26" ht="31.5">
      <c r="A79" s="24"/>
      <c r="B79" s="29"/>
      <c r="C79" s="29" t="s">
        <v>1443</v>
      </c>
      <c r="D79" s="174" t="s">
        <v>1329</v>
      </c>
      <c r="E79" s="29" t="s">
        <v>1444</v>
      </c>
    </row>
    <row r="80" spans="1:26" ht="31.5">
      <c r="A80" s="24"/>
      <c r="B80" s="29"/>
      <c r="C80" s="29" t="s">
        <v>1445</v>
      </c>
      <c r="D80" s="174" t="s">
        <v>1329</v>
      </c>
      <c r="E80" s="29" t="s">
        <v>1446</v>
      </c>
    </row>
    <row r="81" spans="1:26" ht="15.75">
      <c r="A81" s="230" t="s">
        <v>181</v>
      </c>
      <c r="B81" s="188" t="str">
        <f>VLOOKUP(A81,ProcessDefinitionsTab,2,FALSE)</f>
        <v>Consent Notice Formulation</v>
      </c>
      <c r="C81" s="189"/>
      <c r="D81" s="190"/>
      <c r="E81" s="189"/>
      <c r="F81" s="197"/>
      <c r="G81" s="197"/>
      <c r="H81" s="197"/>
      <c r="I81" s="197"/>
      <c r="J81" s="197"/>
      <c r="K81" s="197"/>
      <c r="L81" s="197"/>
      <c r="M81" s="197"/>
      <c r="N81" s="197"/>
      <c r="O81" s="197"/>
      <c r="P81" s="197"/>
      <c r="Q81" s="197"/>
      <c r="R81" s="197"/>
      <c r="S81" s="197"/>
      <c r="T81" s="197"/>
      <c r="U81" s="197"/>
      <c r="V81" s="197"/>
      <c r="W81" s="197"/>
      <c r="X81" s="197"/>
      <c r="Y81" s="197"/>
    </row>
    <row r="82" spans="1:26" ht="220.5">
      <c r="A82" s="24"/>
      <c r="B82" s="29" t="str">
        <f>VLOOKUP(A81,ProcessDefinitionsTab,3,FALSE)</f>
        <v>Consent Notice Formulation is the process of producing a consent notice statement that describes what personal information is being, or may be, collected; with which parties the personal information is being shared and what type of personal information is being shared (as known at the time of presentation); for what purposes the personal information is being collected, used, or disclosed; the risk of harm and other consequences as a result of the collection, use, or disclosure; how the personal information will be handled and protected; the time period for which the consent notice statement is applicable; and under whose jurisdiction or authority the consent notice statement is issued. This process should be carried out in accordance with any requirements of jurisdictional legislation and regulation.</v>
      </c>
      <c r="C82" s="29" t="s">
        <v>36</v>
      </c>
      <c r="D82" s="174" t="s">
        <v>36</v>
      </c>
      <c r="E82" s="29" t="s">
        <v>36</v>
      </c>
    </row>
    <row r="83" spans="1:26" ht="47.25">
      <c r="A83" s="24"/>
      <c r="B83" s="29"/>
      <c r="C83" s="29" t="s">
        <v>1447</v>
      </c>
      <c r="D83" s="174" t="s">
        <v>1329</v>
      </c>
      <c r="E83" s="29" t="s">
        <v>1448</v>
      </c>
      <c r="F83" s="1"/>
      <c r="G83" s="1"/>
      <c r="H83" s="1"/>
      <c r="I83" s="1"/>
      <c r="J83" s="1"/>
      <c r="K83" s="1"/>
      <c r="L83" s="1"/>
      <c r="M83" s="1"/>
      <c r="N83" s="1"/>
      <c r="O83" s="1"/>
      <c r="P83" s="1"/>
      <c r="Q83" s="1"/>
      <c r="R83" s="1"/>
      <c r="S83" s="1"/>
      <c r="T83" s="1"/>
      <c r="U83" s="1"/>
      <c r="V83" s="1"/>
      <c r="W83" s="1"/>
      <c r="X83" s="1"/>
      <c r="Y83" s="1"/>
      <c r="Z83" s="1"/>
    </row>
    <row r="84" spans="1:26" ht="63">
      <c r="A84" s="24"/>
      <c r="B84" s="29"/>
      <c r="C84" s="29" t="s">
        <v>1449</v>
      </c>
      <c r="D84" s="174" t="s">
        <v>1329</v>
      </c>
      <c r="E84" s="29" t="s">
        <v>1450</v>
      </c>
    </row>
    <row r="85" spans="1:26" ht="31.5">
      <c r="A85" s="24"/>
      <c r="B85" s="29"/>
      <c r="C85" s="29" t="s">
        <v>1451</v>
      </c>
      <c r="D85" s="174" t="s">
        <v>1329</v>
      </c>
      <c r="E85" s="29" t="s">
        <v>1452</v>
      </c>
    </row>
    <row r="86" spans="1:26" ht="15.75">
      <c r="A86" s="230" t="s">
        <v>186</v>
      </c>
      <c r="B86" s="188" t="str">
        <f>VLOOKUP(A86,ProcessDefinitionsTab,2,FALSE)</f>
        <v>Consent Notice Presentation</v>
      </c>
      <c r="C86" s="189"/>
      <c r="D86" s="190"/>
      <c r="E86" s="189"/>
      <c r="F86" s="197"/>
      <c r="G86" s="197"/>
      <c r="H86" s="197"/>
      <c r="I86" s="197"/>
      <c r="J86" s="197"/>
      <c r="K86" s="197"/>
      <c r="L86" s="197"/>
      <c r="M86" s="197"/>
      <c r="N86" s="197"/>
      <c r="O86" s="197"/>
      <c r="P86" s="197"/>
      <c r="Q86" s="197"/>
      <c r="R86" s="197"/>
      <c r="S86" s="197"/>
      <c r="T86" s="197"/>
      <c r="U86" s="197"/>
      <c r="V86" s="197"/>
      <c r="W86" s="197"/>
      <c r="X86" s="197"/>
      <c r="Y86" s="197"/>
    </row>
    <row r="87" spans="1:26" ht="31.5">
      <c r="A87" s="24"/>
      <c r="B87" s="29" t="str">
        <f>VLOOKUP(A86,ProcessDefinitionsTab,3,FALSE)</f>
        <v>Consent Notice Presentation is the process of presenting a consent notice statement to a person.</v>
      </c>
      <c r="C87" s="27"/>
      <c r="D87" s="174"/>
      <c r="E87" s="27"/>
    </row>
    <row r="88" spans="1:26" ht="31.5">
      <c r="A88" s="24"/>
      <c r="B88" s="29"/>
      <c r="C88" s="29" t="s">
        <v>1453</v>
      </c>
      <c r="D88" s="174" t="s">
        <v>1329</v>
      </c>
      <c r="E88" s="29" t="s">
        <v>1454</v>
      </c>
    </row>
    <row r="89" spans="1:26" ht="31.5">
      <c r="A89" s="24"/>
      <c r="B89" s="29"/>
      <c r="C89" s="29" t="s">
        <v>1455</v>
      </c>
      <c r="D89" s="174" t="s">
        <v>1329</v>
      </c>
      <c r="E89" s="29" t="s">
        <v>1456</v>
      </c>
    </row>
    <row r="90" spans="1:26" ht="15.75">
      <c r="A90" s="230" t="s">
        <v>36</v>
      </c>
      <c r="B90" s="232" t="s">
        <v>1296</v>
      </c>
      <c r="C90" s="189"/>
      <c r="D90" s="190"/>
      <c r="E90" s="189"/>
      <c r="F90" s="197"/>
      <c r="G90" s="197"/>
      <c r="H90" s="197"/>
      <c r="I90" s="197"/>
      <c r="J90" s="197"/>
      <c r="K90" s="197"/>
      <c r="L90" s="197"/>
      <c r="M90" s="197"/>
      <c r="N90" s="197"/>
      <c r="O90" s="197"/>
      <c r="P90" s="197"/>
      <c r="Q90" s="197"/>
      <c r="R90" s="197"/>
      <c r="S90" s="197"/>
      <c r="T90" s="197"/>
      <c r="U90" s="197"/>
      <c r="V90" s="197"/>
      <c r="W90" s="197"/>
      <c r="X90" s="197"/>
      <c r="Y90" s="197"/>
    </row>
    <row r="91" spans="1:26" ht="15.75">
      <c r="A91" s="171"/>
      <c r="B91" s="10" t="s">
        <v>1297</v>
      </c>
      <c r="C91" s="29" t="s">
        <v>36</v>
      </c>
      <c r="D91" s="174" t="s">
        <v>36</v>
      </c>
      <c r="E91" s="29" t="s">
        <v>36</v>
      </c>
    </row>
    <row r="92" spans="1:26" ht="31.5">
      <c r="A92" s="171"/>
      <c r="B92" s="29"/>
      <c r="C92" s="29" t="s">
        <v>1457</v>
      </c>
      <c r="D92" s="174" t="s">
        <v>1349</v>
      </c>
      <c r="E92" s="29" t="s">
        <v>1458</v>
      </c>
      <c r="F92" s="1"/>
      <c r="G92" s="1"/>
      <c r="H92" s="1"/>
      <c r="I92" s="1"/>
      <c r="J92" s="1"/>
      <c r="K92" s="1"/>
      <c r="L92" s="1"/>
      <c r="M92" s="1"/>
      <c r="N92" s="1"/>
      <c r="O92" s="1"/>
      <c r="P92" s="1"/>
      <c r="Q92" s="1"/>
      <c r="R92" s="1"/>
      <c r="S92" s="1"/>
      <c r="T92" s="1"/>
      <c r="U92" s="1"/>
      <c r="V92" s="1"/>
      <c r="W92" s="1"/>
      <c r="X92" s="1"/>
      <c r="Y92" s="1"/>
      <c r="Z92" s="1"/>
    </row>
    <row r="93" spans="1:26" ht="31.5">
      <c r="A93" s="24"/>
      <c r="B93" s="29"/>
      <c r="C93" s="29" t="s">
        <v>1459</v>
      </c>
      <c r="D93" s="174" t="s">
        <v>1460</v>
      </c>
      <c r="E93" s="29" t="s">
        <v>1461</v>
      </c>
    </row>
    <row r="94" spans="1:26" ht="47.25">
      <c r="A94" s="24"/>
      <c r="B94" s="29"/>
      <c r="C94" s="29" t="s">
        <v>1462</v>
      </c>
      <c r="D94" s="174" t="s">
        <v>1329</v>
      </c>
      <c r="E94" s="29" t="s">
        <v>1463</v>
      </c>
    </row>
    <row r="95" spans="1:26" ht="63">
      <c r="A95" s="24"/>
      <c r="B95" s="29"/>
      <c r="C95" s="29" t="s">
        <v>1464</v>
      </c>
      <c r="D95" s="174" t="s">
        <v>1329</v>
      </c>
      <c r="E95" s="29" t="s">
        <v>1465</v>
      </c>
    </row>
    <row r="96" spans="1:26" ht="47.25">
      <c r="A96" s="24"/>
      <c r="B96" s="29"/>
      <c r="C96" s="29" t="s">
        <v>1466</v>
      </c>
      <c r="D96" s="174" t="s">
        <v>1329</v>
      </c>
      <c r="E96" s="29" t="s">
        <v>1467</v>
      </c>
    </row>
    <row r="97" spans="1:5" ht="31.5">
      <c r="A97" s="24"/>
      <c r="B97" s="29"/>
      <c r="C97" s="29" t="s">
        <v>1468</v>
      </c>
      <c r="D97" s="174" t="s">
        <v>1329</v>
      </c>
      <c r="E97" s="29" t="s">
        <v>1469</v>
      </c>
    </row>
    <row r="98" spans="1:5" ht="63">
      <c r="A98" s="24"/>
      <c r="B98" s="29"/>
      <c r="C98" s="29" t="s">
        <v>1470</v>
      </c>
      <c r="D98" s="174" t="s">
        <v>1329</v>
      </c>
      <c r="E98" s="29" t="s">
        <v>1471</v>
      </c>
    </row>
    <row r="99" spans="1:5" ht="33" customHeight="1">
      <c r="A99" s="24"/>
      <c r="B99" s="29"/>
      <c r="C99" s="29" t="s">
        <v>1472</v>
      </c>
      <c r="D99" s="174" t="s">
        <v>1329</v>
      </c>
      <c r="E99" s="29" t="s">
        <v>1473</v>
      </c>
    </row>
    <row r="100" spans="1:5" ht="31.5">
      <c r="A100" s="24"/>
      <c r="B100" s="29"/>
      <c r="C100" s="29" t="s">
        <v>1474</v>
      </c>
      <c r="D100" s="174" t="s">
        <v>1329</v>
      </c>
      <c r="E100" s="29" t="s">
        <v>1475</v>
      </c>
    </row>
    <row r="101" spans="1:5" ht="31.5">
      <c r="A101" s="24"/>
      <c r="B101" s="29"/>
      <c r="C101" s="29" t="s">
        <v>1476</v>
      </c>
      <c r="D101" s="174" t="s">
        <v>1477</v>
      </c>
      <c r="E101" s="29" t="s">
        <v>1478</v>
      </c>
    </row>
    <row r="102" spans="1:5" ht="33" customHeight="1">
      <c r="A102" s="24"/>
      <c r="B102" s="29"/>
      <c r="C102" s="29" t="s">
        <v>1479</v>
      </c>
      <c r="D102" s="174" t="s">
        <v>1349</v>
      </c>
      <c r="E102" s="29" t="s">
        <v>1480</v>
      </c>
    </row>
    <row r="103" spans="1:5" ht="47.25">
      <c r="A103" s="24"/>
      <c r="B103" s="29"/>
      <c r="C103" s="29" t="s">
        <v>1481</v>
      </c>
      <c r="D103" s="174" t="s">
        <v>1352</v>
      </c>
      <c r="E103" s="29" t="s">
        <v>1482</v>
      </c>
    </row>
    <row r="104" spans="1:5" ht="47.25">
      <c r="A104" s="24"/>
      <c r="B104" s="29"/>
      <c r="C104" s="29" t="s">
        <v>1483</v>
      </c>
      <c r="D104" s="174"/>
      <c r="E104" s="29" t="s">
        <v>1484</v>
      </c>
    </row>
    <row r="105" spans="1:5" ht="31.5">
      <c r="A105" s="24"/>
      <c r="B105" s="29"/>
      <c r="C105" s="29" t="s">
        <v>1485</v>
      </c>
      <c r="D105" s="174"/>
      <c r="E105" s="29" t="s">
        <v>1486</v>
      </c>
    </row>
    <row r="106" spans="1:5" ht="15.75" customHeight="1">
      <c r="A106" s="175"/>
      <c r="B106" s="43"/>
      <c r="C106" s="201"/>
      <c r="D106" s="220"/>
      <c r="E106" s="43"/>
    </row>
    <row r="107" spans="1:5" ht="15.75" customHeight="1">
      <c r="A107" s="175"/>
      <c r="B107" s="43"/>
      <c r="C107" s="201"/>
      <c r="D107" s="220"/>
      <c r="E107" s="43"/>
    </row>
    <row r="108" spans="1:5" ht="15.75" customHeight="1">
      <c r="A108" s="175"/>
      <c r="B108" s="43"/>
      <c r="C108" s="201"/>
      <c r="D108" s="220"/>
      <c r="E108" s="43"/>
    </row>
    <row r="109" spans="1:5" ht="15.75" customHeight="1">
      <c r="A109" s="175"/>
      <c r="B109" s="43"/>
      <c r="C109" s="201"/>
      <c r="D109" s="220"/>
      <c r="E109" s="43"/>
    </row>
    <row r="110" spans="1:5" ht="15.75" customHeight="1">
      <c r="A110" s="175"/>
      <c r="B110" s="43"/>
      <c r="C110" s="201"/>
      <c r="D110" s="220"/>
      <c r="E110" s="43"/>
    </row>
    <row r="111" spans="1:5" ht="15.75" customHeight="1">
      <c r="A111" s="175"/>
      <c r="B111" s="43"/>
      <c r="C111" s="201"/>
      <c r="D111" s="220"/>
      <c r="E111" s="43"/>
    </row>
    <row r="112" spans="1:5" ht="15.75" customHeight="1">
      <c r="A112" s="175"/>
      <c r="B112" s="43"/>
      <c r="C112" s="201"/>
      <c r="D112" s="220"/>
      <c r="E112" s="43"/>
    </row>
    <row r="113" spans="1:5" ht="15.75" customHeight="1">
      <c r="A113" s="175"/>
      <c r="B113" s="43"/>
      <c r="C113" s="201"/>
      <c r="D113" s="220"/>
      <c r="E113" s="43"/>
    </row>
    <row r="114" spans="1:5" ht="15.75" customHeight="1">
      <c r="A114" s="175"/>
      <c r="B114" s="43"/>
      <c r="C114" s="201"/>
      <c r="D114" s="220"/>
      <c r="E114" s="43"/>
    </row>
    <row r="115" spans="1:5" ht="15.75" customHeight="1">
      <c r="A115" s="175"/>
      <c r="B115" s="43"/>
      <c r="C115" s="201"/>
      <c r="D115" s="220"/>
      <c r="E115" s="43"/>
    </row>
    <row r="116" spans="1:5" ht="15.75" customHeight="1">
      <c r="A116" s="175"/>
      <c r="B116" s="43"/>
      <c r="C116" s="201"/>
      <c r="D116" s="220"/>
      <c r="E116" s="43"/>
    </row>
    <row r="117" spans="1:5" ht="15.75" customHeight="1">
      <c r="A117" s="175"/>
      <c r="B117" s="43"/>
      <c r="C117" s="201"/>
      <c r="D117" s="220"/>
      <c r="E117" s="43"/>
    </row>
    <row r="118" spans="1:5" ht="15.75" customHeight="1">
      <c r="A118" s="175"/>
      <c r="B118" s="43"/>
      <c r="C118" s="201"/>
      <c r="D118" s="220"/>
      <c r="E118" s="43"/>
    </row>
    <row r="119" spans="1:5" ht="15.75" customHeight="1">
      <c r="A119" s="175"/>
      <c r="B119" s="43"/>
      <c r="C119" s="201"/>
      <c r="D119" s="220"/>
      <c r="E119" s="43"/>
    </row>
    <row r="120" spans="1:5" ht="15.75" customHeight="1">
      <c r="A120" s="175"/>
      <c r="B120" s="43"/>
      <c r="C120" s="201"/>
      <c r="D120" s="220"/>
      <c r="E120" s="43"/>
    </row>
    <row r="121" spans="1:5" ht="15.75" customHeight="1">
      <c r="A121" s="175"/>
      <c r="B121" s="43"/>
      <c r="C121" s="201"/>
      <c r="D121" s="220"/>
      <c r="E121" s="43"/>
    </row>
    <row r="122" spans="1:5" ht="15.75" customHeight="1">
      <c r="A122" s="175"/>
      <c r="B122" s="43"/>
      <c r="C122" s="201"/>
      <c r="D122" s="220"/>
      <c r="E122" s="43"/>
    </row>
    <row r="123" spans="1:5" ht="15.75" customHeight="1">
      <c r="A123" s="175"/>
      <c r="B123" s="43"/>
      <c r="C123" s="201"/>
      <c r="D123" s="220"/>
      <c r="E123" s="43"/>
    </row>
    <row r="124" spans="1:5" ht="15.75" customHeight="1">
      <c r="A124" s="175"/>
      <c r="B124" s="43"/>
      <c r="C124" s="201"/>
      <c r="D124" s="220"/>
      <c r="E124" s="43"/>
    </row>
    <row r="125" spans="1:5" ht="15.75" customHeight="1">
      <c r="A125" s="175"/>
      <c r="B125" s="43"/>
      <c r="C125" s="201"/>
      <c r="D125" s="220"/>
      <c r="E125" s="43"/>
    </row>
    <row r="126" spans="1:5" ht="15.75" customHeight="1">
      <c r="A126" s="175"/>
      <c r="B126" s="43"/>
      <c r="C126" s="201"/>
      <c r="D126" s="220"/>
      <c r="E126" s="43"/>
    </row>
    <row r="127" spans="1:5" ht="15.75" customHeight="1">
      <c r="A127" s="175"/>
      <c r="B127" s="43"/>
      <c r="C127" s="201"/>
      <c r="D127" s="220"/>
      <c r="E127" s="43"/>
    </row>
    <row r="128" spans="1:5" ht="15.75" customHeight="1">
      <c r="A128" s="175"/>
      <c r="B128" s="43"/>
      <c r="C128" s="201"/>
      <c r="D128" s="220"/>
      <c r="E128" s="43"/>
    </row>
    <row r="129" spans="1:5" ht="15.75" customHeight="1">
      <c r="A129" s="175"/>
      <c r="B129" s="43"/>
      <c r="C129" s="201"/>
      <c r="D129" s="220"/>
      <c r="E129" s="43"/>
    </row>
    <row r="130" spans="1:5" ht="15.75" customHeight="1">
      <c r="A130" s="175"/>
      <c r="B130" s="43"/>
      <c r="C130" s="201"/>
      <c r="D130" s="220"/>
      <c r="E130" s="43"/>
    </row>
    <row r="131" spans="1:5" ht="15.75" customHeight="1">
      <c r="A131" s="175"/>
      <c r="B131" s="43"/>
      <c r="C131" s="201"/>
      <c r="D131" s="220"/>
      <c r="E131" s="43"/>
    </row>
    <row r="132" spans="1:5" ht="15.75" customHeight="1">
      <c r="A132" s="175"/>
      <c r="B132" s="43"/>
      <c r="C132" s="201"/>
      <c r="D132" s="220"/>
      <c r="E132" s="43"/>
    </row>
    <row r="133" spans="1:5" ht="15.75" customHeight="1">
      <c r="A133" s="175"/>
      <c r="B133" s="43"/>
      <c r="C133" s="201"/>
      <c r="D133" s="220"/>
      <c r="E133" s="43"/>
    </row>
    <row r="134" spans="1:5" ht="15.75" customHeight="1">
      <c r="A134" s="175"/>
      <c r="B134" s="43"/>
      <c r="C134" s="201"/>
      <c r="D134" s="220"/>
      <c r="E134" s="43"/>
    </row>
    <row r="135" spans="1:5" ht="15.75" customHeight="1">
      <c r="A135" s="175"/>
      <c r="B135" s="43"/>
      <c r="C135" s="201"/>
      <c r="D135" s="220"/>
      <c r="E135" s="43"/>
    </row>
    <row r="136" spans="1:5" ht="15.75" customHeight="1">
      <c r="A136" s="175"/>
      <c r="B136" s="43"/>
      <c r="C136" s="201"/>
      <c r="D136" s="220"/>
      <c r="E136" s="43"/>
    </row>
    <row r="137" spans="1:5" ht="15.75" customHeight="1">
      <c r="A137" s="175"/>
      <c r="B137" s="43"/>
      <c r="C137" s="201"/>
      <c r="D137" s="220"/>
      <c r="E137" s="43"/>
    </row>
    <row r="138" spans="1:5" ht="15.75" customHeight="1">
      <c r="A138" s="175"/>
      <c r="B138" s="43"/>
      <c r="C138" s="201"/>
      <c r="D138" s="220"/>
      <c r="E138" s="43"/>
    </row>
    <row r="139" spans="1:5" ht="15.75" customHeight="1">
      <c r="A139" s="175"/>
      <c r="B139" s="43"/>
      <c r="C139" s="201"/>
      <c r="D139" s="220"/>
      <c r="E139" s="43"/>
    </row>
    <row r="140" spans="1:5" ht="15.75" customHeight="1">
      <c r="A140" s="175"/>
      <c r="B140" s="43"/>
      <c r="C140" s="201"/>
      <c r="D140" s="220"/>
      <c r="E140" s="43"/>
    </row>
    <row r="141" spans="1:5" ht="15.75" customHeight="1">
      <c r="A141" s="175"/>
      <c r="B141" s="43"/>
      <c r="C141" s="201"/>
      <c r="D141" s="220"/>
      <c r="E141" s="43"/>
    </row>
    <row r="142" spans="1:5" ht="15.75" customHeight="1">
      <c r="A142" s="175"/>
      <c r="B142" s="43"/>
      <c r="C142" s="201"/>
      <c r="D142" s="220"/>
      <c r="E142" s="43"/>
    </row>
    <row r="143" spans="1:5" ht="15.75" customHeight="1">
      <c r="A143" s="175"/>
      <c r="B143" s="43"/>
      <c r="C143" s="201"/>
      <c r="D143" s="220"/>
      <c r="E143" s="43"/>
    </row>
    <row r="144" spans="1:5" ht="15.75" customHeight="1">
      <c r="A144" s="175"/>
      <c r="B144" s="43"/>
      <c r="C144" s="201"/>
      <c r="D144" s="220"/>
      <c r="E144" s="43"/>
    </row>
    <row r="145" spans="1:5" ht="15.75" customHeight="1">
      <c r="A145" s="175"/>
      <c r="B145" s="43"/>
      <c r="C145" s="201"/>
      <c r="D145" s="220"/>
      <c r="E145" s="43"/>
    </row>
    <row r="146" spans="1:5" ht="15.75" customHeight="1">
      <c r="A146" s="175"/>
      <c r="B146" s="43"/>
      <c r="C146" s="201"/>
      <c r="D146" s="220"/>
      <c r="E146" s="43"/>
    </row>
    <row r="147" spans="1:5" ht="15.75" customHeight="1">
      <c r="A147" s="175"/>
      <c r="B147" s="43"/>
      <c r="C147" s="201"/>
      <c r="D147" s="220"/>
      <c r="E147" s="43"/>
    </row>
    <row r="148" spans="1:5" ht="15.75" customHeight="1">
      <c r="A148" s="175"/>
      <c r="B148" s="43"/>
      <c r="C148" s="201"/>
      <c r="D148" s="220"/>
      <c r="E148" s="43"/>
    </row>
    <row r="149" spans="1:5" ht="15.75" customHeight="1">
      <c r="A149" s="175"/>
      <c r="B149" s="43"/>
      <c r="C149" s="201"/>
      <c r="D149" s="220"/>
      <c r="E149" s="43"/>
    </row>
    <row r="150" spans="1:5" ht="15.75" customHeight="1">
      <c r="A150" s="175"/>
      <c r="B150" s="43"/>
      <c r="C150" s="201"/>
      <c r="D150" s="220"/>
      <c r="E150" s="43"/>
    </row>
    <row r="151" spans="1:5" ht="15.75" customHeight="1">
      <c r="A151" s="175"/>
      <c r="B151" s="43"/>
      <c r="C151" s="201"/>
      <c r="D151" s="220"/>
      <c r="E151" s="43"/>
    </row>
    <row r="152" spans="1:5" ht="15.75" customHeight="1">
      <c r="A152" s="175"/>
      <c r="B152" s="43"/>
      <c r="C152" s="201"/>
      <c r="D152" s="220"/>
      <c r="E152" s="43"/>
    </row>
    <row r="153" spans="1:5" ht="15.75" customHeight="1">
      <c r="A153" s="175"/>
      <c r="B153" s="43"/>
      <c r="C153" s="201"/>
      <c r="D153" s="220"/>
      <c r="E153" s="43"/>
    </row>
    <row r="154" spans="1:5" ht="15.75" customHeight="1">
      <c r="A154" s="175"/>
      <c r="B154" s="43"/>
      <c r="C154" s="201"/>
      <c r="D154" s="220"/>
      <c r="E154" s="43"/>
    </row>
    <row r="155" spans="1:5" ht="15.75" customHeight="1">
      <c r="A155" s="175"/>
      <c r="B155" s="43"/>
      <c r="C155" s="201"/>
      <c r="D155" s="220"/>
      <c r="E155" s="43"/>
    </row>
    <row r="156" spans="1:5" ht="15.75" customHeight="1">
      <c r="A156" s="175"/>
      <c r="B156" s="43"/>
      <c r="C156" s="201"/>
      <c r="D156" s="220"/>
      <c r="E156" s="43"/>
    </row>
    <row r="157" spans="1:5" ht="15.75" customHeight="1">
      <c r="A157" s="175"/>
      <c r="B157" s="43"/>
      <c r="C157" s="201"/>
      <c r="D157" s="220"/>
      <c r="E157" s="43"/>
    </row>
    <row r="158" spans="1:5" ht="15.75" customHeight="1">
      <c r="A158" s="175"/>
      <c r="B158" s="43"/>
      <c r="C158" s="201"/>
      <c r="D158" s="220"/>
      <c r="E158" s="43"/>
    </row>
    <row r="159" spans="1:5" ht="15.75" customHeight="1">
      <c r="A159" s="175"/>
      <c r="B159" s="43"/>
      <c r="C159" s="201"/>
      <c r="D159" s="220"/>
      <c r="E159" s="43"/>
    </row>
    <row r="160" spans="1:5" ht="15.75" customHeight="1">
      <c r="A160" s="175"/>
      <c r="B160" s="43"/>
      <c r="C160" s="201"/>
      <c r="D160" s="220"/>
      <c r="E160" s="43"/>
    </row>
    <row r="161" spans="1:5" ht="15.75" customHeight="1">
      <c r="A161" s="175"/>
      <c r="B161" s="43"/>
      <c r="C161" s="201"/>
      <c r="D161" s="220"/>
      <c r="E161" s="43"/>
    </row>
    <row r="162" spans="1:5" ht="15.75" customHeight="1">
      <c r="A162" s="175"/>
      <c r="B162" s="43"/>
      <c r="C162" s="201"/>
      <c r="D162" s="220"/>
      <c r="E162" s="43"/>
    </row>
    <row r="163" spans="1:5" ht="15.75" customHeight="1">
      <c r="A163" s="175"/>
      <c r="B163" s="43"/>
      <c r="C163" s="201"/>
      <c r="D163" s="220"/>
      <c r="E163" s="43"/>
    </row>
    <row r="164" spans="1:5" ht="15.75" customHeight="1">
      <c r="A164" s="175"/>
      <c r="B164" s="43"/>
      <c r="C164" s="201"/>
      <c r="D164" s="220"/>
      <c r="E164" s="43"/>
    </row>
    <row r="165" spans="1:5" ht="15.75" customHeight="1">
      <c r="A165" s="175"/>
      <c r="B165" s="43"/>
      <c r="C165" s="201"/>
      <c r="D165" s="220"/>
      <c r="E165" s="43"/>
    </row>
    <row r="166" spans="1:5" ht="15.75" customHeight="1">
      <c r="A166" s="175"/>
      <c r="B166" s="43"/>
      <c r="C166" s="201"/>
      <c r="D166" s="220"/>
      <c r="E166" s="43"/>
    </row>
    <row r="167" spans="1:5" ht="15.75" customHeight="1">
      <c r="A167" s="175"/>
      <c r="B167" s="43"/>
      <c r="C167" s="201"/>
      <c r="D167" s="220"/>
      <c r="E167" s="43"/>
    </row>
    <row r="168" spans="1:5" ht="15.75" customHeight="1">
      <c r="A168" s="175"/>
      <c r="B168" s="43"/>
      <c r="C168" s="201"/>
      <c r="D168" s="220"/>
      <c r="E168" s="43"/>
    </row>
    <row r="169" spans="1:5" ht="15.75" customHeight="1">
      <c r="A169" s="175"/>
      <c r="B169" s="43"/>
      <c r="C169" s="201"/>
      <c r="D169" s="220"/>
      <c r="E169" s="43"/>
    </row>
    <row r="170" spans="1:5" ht="15.75" customHeight="1">
      <c r="A170" s="175"/>
      <c r="B170" s="43"/>
      <c r="C170" s="201"/>
      <c r="D170" s="220"/>
      <c r="E170" s="43"/>
    </row>
    <row r="171" spans="1:5" ht="15.75" customHeight="1">
      <c r="A171" s="175"/>
      <c r="B171" s="43"/>
      <c r="C171" s="201"/>
      <c r="D171" s="220"/>
      <c r="E171" s="43"/>
    </row>
    <row r="172" spans="1:5" ht="15.75" customHeight="1">
      <c r="A172" s="175"/>
      <c r="B172" s="43"/>
      <c r="C172" s="201"/>
      <c r="D172" s="220"/>
      <c r="E172" s="43"/>
    </row>
    <row r="173" spans="1:5" ht="15.75" customHeight="1">
      <c r="A173" s="175"/>
      <c r="B173" s="43"/>
      <c r="C173" s="201"/>
      <c r="D173" s="220"/>
      <c r="E173" s="43"/>
    </row>
    <row r="174" spans="1:5" ht="15.75" customHeight="1">
      <c r="A174" s="175"/>
      <c r="B174" s="43"/>
      <c r="C174" s="201"/>
      <c r="D174" s="220"/>
      <c r="E174" s="43"/>
    </row>
    <row r="175" spans="1:5" ht="15.75" customHeight="1">
      <c r="A175" s="175"/>
      <c r="B175" s="43"/>
      <c r="C175" s="201"/>
      <c r="D175" s="220"/>
      <c r="E175" s="43"/>
    </row>
    <row r="176" spans="1:5" ht="15.75" customHeight="1">
      <c r="A176" s="175"/>
      <c r="B176" s="43"/>
      <c r="C176" s="201"/>
      <c r="D176" s="220"/>
      <c r="E176" s="43"/>
    </row>
    <row r="177" spans="1:5" ht="15.75" customHeight="1">
      <c r="A177" s="175"/>
      <c r="B177" s="43"/>
      <c r="C177" s="201"/>
      <c r="D177" s="220"/>
      <c r="E177" s="43"/>
    </row>
    <row r="178" spans="1:5" ht="15.75" customHeight="1">
      <c r="A178" s="175"/>
      <c r="B178" s="43"/>
      <c r="C178" s="201"/>
      <c r="D178" s="220"/>
      <c r="E178" s="43"/>
    </row>
    <row r="179" spans="1:5" ht="15.75" customHeight="1">
      <c r="A179" s="175"/>
      <c r="B179" s="43"/>
      <c r="C179" s="201"/>
      <c r="D179" s="220"/>
      <c r="E179" s="43"/>
    </row>
    <row r="180" spans="1:5" ht="15.75" customHeight="1">
      <c r="A180" s="175"/>
      <c r="B180" s="43"/>
      <c r="C180" s="201"/>
      <c r="D180" s="220"/>
      <c r="E180" s="43"/>
    </row>
    <row r="181" spans="1:5" ht="15.75" customHeight="1">
      <c r="A181" s="175"/>
      <c r="B181" s="43"/>
      <c r="C181" s="201"/>
      <c r="D181" s="220"/>
      <c r="E181" s="43"/>
    </row>
    <row r="182" spans="1:5" ht="15.75" customHeight="1">
      <c r="A182" s="175"/>
      <c r="B182" s="43"/>
      <c r="C182" s="201"/>
      <c r="D182" s="220"/>
      <c r="E182" s="43"/>
    </row>
    <row r="183" spans="1:5" ht="15.75" customHeight="1">
      <c r="A183" s="175"/>
      <c r="B183" s="43"/>
      <c r="C183" s="201"/>
      <c r="D183" s="220"/>
      <c r="E183" s="43"/>
    </row>
    <row r="184" spans="1:5" ht="15.75" customHeight="1">
      <c r="A184" s="175"/>
      <c r="B184" s="43"/>
      <c r="C184" s="201"/>
      <c r="D184" s="220"/>
      <c r="E184" s="43"/>
    </row>
    <row r="185" spans="1:5" ht="15.75" customHeight="1">
      <c r="A185" s="175"/>
      <c r="B185" s="43"/>
      <c r="C185" s="201"/>
      <c r="D185" s="220"/>
      <c r="E185" s="43"/>
    </row>
    <row r="186" spans="1:5" ht="15.75" customHeight="1">
      <c r="A186" s="175"/>
      <c r="B186" s="43"/>
      <c r="C186" s="201"/>
      <c r="D186" s="220"/>
      <c r="E186" s="43"/>
    </row>
    <row r="187" spans="1:5" ht="15.75" customHeight="1">
      <c r="A187" s="175"/>
      <c r="B187" s="43"/>
      <c r="C187" s="201"/>
      <c r="D187" s="220"/>
      <c r="E187" s="43"/>
    </row>
    <row r="188" spans="1:5" ht="15.75" customHeight="1">
      <c r="A188" s="175"/>
      <c r="B188" s="43"/>
      <c r="C188" s="201"/>
      <c r="D188" s="220"/>
      <c r="E188" s="43"/>
    </row>
    <row r="189" spans="1:5" ht="15.75" customHeight="1">
      <c r="A189" s="175"/>
      <c r="B189" s="43"/>
      <c r="C189" s="201"/>
      <c r="D189" s="220"/>
      <c r="E189" s="43"/>
    </row>
    <row r="190" spans="1:5" ht="15.75" customHeight="1">
      <c r="A190" s="175"/>
      <c r="B190" s="43"/>
      <c r="C190" s="201"/>
      <c r="D190" s="220"/>
      <c r="E190" s="43"/>
    </row>
    <row r="191" spans="1:5" ht="15.75" customHeight="1">
      <c r="A191" s="175"/>
      <c r="B191" s="43"/>
      <c r="C191" s="201"/>
      <c r="D191" s="220"/>
      <c r="E191" s="43"/>
    </row>
    <row r="192" spans="1:5" ht="15.75" customHeight="1">
      <c r="A192" s="175"/>
      <c r="B192" s="43"/>
      <c r="C192" s="201"/>
      <c r="D192" s="220"/>
      <c r="E192" s="43"/>
    </row>
    <row r="193" spans="1:5" ht="15.75" customHeight="1">
      <c r="A193" s="175"/>
      <c r="B193" s="43"/>
      <c r="C193" s="201"/>
      <c r="D193" s="220"/>
      <c r="E193" s="43"/>
    </row>
    <row r="194" spans="1:5" ht="15.75" customHeight="1">
      <c r="A194" s="175"/>
      <c r="B194" s="43"/>
      <c r="C194" s="201"/>
      <c r="D194" s="220"/>
      <c r="E194" s="43"/>
    </row>
    <row r="195" spans="1:5" ht="15.75" customHeight="1">
      <c r="A195" s="175"/>
      <c r="B195" s="43"/>
      <c r="C195" s="201"/>
      <c r="D195" s="220"/>
      <c r="E195" s="43"/>
    </row>
    <row r="196" spans="1:5" ht="15.75" customHeight="1">
      <c r="A196" s="175"/>
      <c r="B196" s="43"/>
      <c r="C196" s="201"/>
      <c r="D196" s="220"/>
      <c r="E196" s="43"/>
    </row>
    <row r="197" spans="1:5" ht="15.75" customHeight="1">
      <c r="A197" s="175"/>
      <c r="B197" s="43"/>
      <c r="C197" s="201"/>
      <c r="D197" s="220"/>
      <c r="E197" s="43"/>
    </row>
    <row r="198" spans="1:5" ht="15.75" customHeight="1">
      <c r="A198" s="175"/>
      <c r="B198" s="43"/>
      <c r="C198" s="201"/>
      <c r="D198" s="220"/>
      <c r="E198" s="43"/>
    </row>
    <row r="199" spans="1:5" ht="15.75" customHeight="1">
      <c r="A199" s="175"/>
      <c r="B199" s="43"/>
      <c r="C199" s="201"/>
      <c r="D199" s="220"/>
      <c r="E199" s="43"/>
    </row>
    <row r="200" spans="1:5" ht="15.75" customHeight="1">
      <c r="A200" s="175"/>
      <c r="B200" s="43"/>
      <c r="C200" s="201"/>
      <c r="D200" s="220"/>
      <c r="E200" s="43"/>
    </row>
    <row r="201" spans="1:5" ht="15.75" customHeight="1">
      <c r="A201" s="175"/>
      <c r="B201" s="43"/>
      <c r="C201" s="201"/>
      <c r="D201" s="220"/>
      <c r="E201" s="43"/>
    </row>
    <row r="202" spans="1:5" ht="15.75" customHeight="1">
      <c r="A202" s="175"/>
      <c r="B202" s="43"/>
      <c r="C202" s="201"/>
      <c r="D202" s="220"/>
      <c r="E202" s="43"/>
    </row>
    <row r="203" spans="1:5" ht="15.75" customHeight="1">
      <c r="A203" s="175"/>
      <c r="B203" s="43"/>
      <c r="C203" s="201"/>
      <c r="D203" s="220"/>
      <c r="E203" s="43"/>
    </row>
    <row r="204" spans="1:5" ht="15.75" customHeight="1">
      <c r="A204" s="175"/>
      <c r="B204" s="43"/>
      <c r="C204" s="201"/>
      <c r="D204" s="220"/>
      <c r="E204" s="43"/>
    </row>
    <row r="205" spans="1:5" ht="15.75" customHeight="1">
      <c r="A205" s="175"/>
      <c r="B205" s="43"/>
      <c r="C205" s="201"/>
      <c r="D205" s="220"/>
      <c r="E205" s="43"/>
    </row>
    <row r="206" spans="1:5" ht="15.75" customHeight="1">
      <c r="A206" s="175"/>
      <c r="B206" s="43"/>
      <c r="C206" s="201"/>
      <c r="D206" s="220"/>
      <c r="E206" s="43"/>
    </row>
    <row r="207" spans="1:5" ht="15.75" customHeight="1">
      <c r="A207" s="175"/>
      <c r="B207" s="43"/>
      <c r="C207" s="201"/>
      <c r="D207" s="220"/>
      <c r="E207" s="43"/>
    </row>
    <row r="208" spans="1:5" ht="15.75" customHeight="1">
      <c r="A208" s="175"/>
      <c r="B208" s="43"/>
      <c r="C208" s="201"/>
      <c r="D208" s="220"/>
      <c r="E208" s="43"/>
    </row>
    <row r="209" spans="1:5" ht="15.75" customHeight="1">
      <c r="A209" s="175"/>
      <c r="B209" s="43"/>
      <c r="C209" s="201"/>
      <c r="D209" s="220"/>
      <c r="E209" s="43"/>
    </row>
    <row r="210" spans="1:5" ht="15.75" customHeight="1">
      <c r="A210" s="175"/>
      <c r="B210" s="43"/>
      <c r="C210" s="201"/>
      <c r="D210" s="220"/>
      <c r="E210" s="43"/>
    </row>
    <row r="211" spans="1:5" ht="15.75" customHeight="1">
      <c r="A211" s="175"/>
      <c r="B211" s="43"/>
      <c r="C211" s="201"/>
      <c r="D211" s="220"/>
      <c r="E211" s="43"/>
    </row>
    <row r="212" spans="1:5" ht="15.75" customHeight="1">
      <c r="A212" s="175"/>
      <c r="B212" s="43"/>
      <c r="C212" s="201"/>
      <c r="D212" s="220"/>
      <c r="E212" s="43"/>
    </row>
    <row r="213" spans="1:5" ht="15.75" customHeight="1">
      <c r="A213" s="175"/>
      <c r="B213" s="43"/>
      <c r="C213" s="201"/>
      <c r="D213" s="220"/>
      <c r="E213" s="43"/>
    </row>
    <row r="214" spans="1:5" ht="15.75" customHeight="1">
      <c r="A214" s="175"/>
      <c r="B214" s="43"/>
      <c r="C214" s="201"/>
      <c r="D214" s="220"/>
      <c r="E214" s="43"/>
    </row>
    <row r="215" spans="1:5" ht="15.75" customHeight="1">
      <c r="A215" s="175"/>
      <c r="B215" s="43"/>
      <c r="C215" s="201"/>
      <c r="D215" s="220"/>
      <c r="E215" s="43"/>
    </row>
    <row r="216" spans="1:5" ht="15.75" customHeight="1">
      <c r="A216" s="175"/>
      <c r="B216" s="43"/>
      <c r="C216" s="201"/>
      <c r="D216" s="220"/>
      <c r="E216" s="43"/>
    </row>
    <row r="217" spans="1:5" ht="15.75" customHeight="1">
      <c r="A217" s="175"/>
      <c r="B217" s="43"/>
      <c r="C217" s="201"/>
      <c r="D217" s="220"/>
      <c r="E217" s="43"/>
    </row>
    <row r="218" spans="1:5" ht="15.75" customHeight="1">
      <c r="A218" s="175"/>
      <c r="B218" s="43"/>
      <c r="C218" s="201"/>
      <c r="D218" s="220"/>
      <c r="E218" s="43"/>
    </row>
    <row r="219" spans="1:5" ht="15.75" customHeight="1">
      <c r="A219" s="175"/>
      <c r="B219" s="43"/>
      <c r="C219" s="201"/>
      <c r="D219" s="220"/>
      <c r="E219" s="43"/>
    </row>
    <row r="220" spans="1:5" ht="15.75" customHeight="1">
      <c r="A220" s="175"/>
      <c r="B220" s="43"/>
      <c r="C220" s="201"/>
      <c r="D220" s="220"/>
      <c r="E220" s="43"/>
    </row>
    <row r="221" spans="1:5" ht="15.75" customHeight="1">
      <c r="A221" s="175"/>
      <c r="B221" s="43"/>
      <c r="C221" s="201"/>
      <c r="D221" s="220"/>
      <c r="E221" s="43"/>
    </row>
    <row r="222" spans="1:5" ht="15.75" customHeight="1">
      <c r="A222" s="175"/>
      <c r="B222" s="43"/>
      <c r="C222" s="201"/>
      <c r="D222" s="220"/>
      <c r="E222" s="43"/>
    </row>
    <row r="223" spans="1:5" ht="15.75" customHeight="1">
      <c r="A223" s="175"/>
      <c r="B223" s="43"/>
      <c r="C223" s="201"/>
      <c r="D223" s="220"/>
      <c r="E223" s="43"/>
    </row>
    <row r="224" spans="1:5" ht="15.75" customHeight="1">
      <c r="A224" s="175"/>
      <c r="B224" s="43"/>
      <c r="C224" s="201"/>
      <c r="D224" s="220"/>
      <c r="E224" s="43"/>
    </row>
    <row r="225" spans="1:5" ht="15.75" customHeight="1">
      <c r="A225" s="175"/>
      <c r="B225" s="43"/>
      <c r="C225" s="201"/>
      <c r="D225" s="220"/>
      <c r="E225" s="43"/>
    </row>
    <row r="226" spans="1:5" ht="15.75" customHeight="1">
      <c r="A226" s="175"/>
      <c r="B226" s="43"/>
      <c r="C226" s="201"/>
      <c r="D226" s="220"/>
      <c r="E226" s="43"/>
    </row>
    <row r="227" spans="1:5" ht="15.75" customHeight="1">
      <c r="A227" s="175"/>
      <c r="B227" s="43"/>
      <c r="C227" s="201"/>
      <c r="D227" s="220"/>
      <c r="E227" s="43"/>
    </row>
    <row r="228" spans="1:5" ht="15.75" customHeight="1">
      <c r="A228" s="175"/>
      <c r="B228" s="43"/>
      <c r="C228" s="201"/>
      <c r="D228" s="220"/>
      <c r="E228" s="43"/>
    </row>
    <row r="229" spans="1:5" ht="15.75" customHeight="1">
      <c r="A229" s="175"/>
      <c r="B229" s="43"/>
      <c r="C229" s="201"/>
      <c r="D229" s="220"/>
      <c r="E229" s="43"/>
    </row>
    <row r="230" spans="1:5" ht="15.75" customHeight="1">
      <c r="A230" s="175"/>
      <c r="B230" s="43"/>
      <c r="C230" s="201"/>
      <c r="D230" s="220"/>
      <c r="E230" s="43"/>
    </row>
    <row r="231" spans="1:5" ht="15.75" customHeight="1">
      <c r="A231" s="175"/>
      <c r="B231" s="43"/>
      <c r="C231" s="201"/>
      <c r="D231" s="220"/>
      <c r="E231" s="43"/>
    </row>
    <row r="232" spans="1:5" ht="15.75" customHeight="1">
      <c r="A232" s="175"/>
      <c r="B232" s="43"/>
      <c r="C232" s="201"/>
      <c r="D232" s="220"/>
      <c r="E232" s="43"/>
    </row>
    <row r="233" spans="1:5" ht="15.75" customHeight="1">
      <c r="A233" s="175"/>
      <c r="B233" s="43"/>
      <c r="C233" s="201"/>
      <c r="D233" s="220"/>
      <c r="E233" s="43"/>
    </row>
    <row r="234" spans="1:5" ht="15.75" customHeight="1">
      <c r="A234" s="175"/>
      <c r="B234" s="43"/>
      <c r="C234" s="201"/>
      <c r="D234" s="220"/>
      <c r="E234" s="43"/>
    </row>
    <row r="235" spans="1:5" ht="15.75" customHeight="1">
      <c r="A235" s="175"/>
      <c r="B235" s="43"/>
      <c r="C235" s="201"/>
      <c r="D235" s="220"/>
      <c r="E235" s="43"/>
    </row>
    <row r="236" spans="1:5" ht="15.75" customHeight="1">
      <c r="A236" s="175"/>
      <c r="B236" s="43"/>
      <c r="C236" s="201"/>
      <c r="D236" s="220"/>
      <c r="E236" s="43"/>
    </row>
    <row r="237" spans="1:5" ht="15.75" customHeight="1">
      <c r="A237" s="175"/>
      <c r="B237" s="43"/>
      <c r="C237" s="201"/>
      <c r="D237" s="220"/>
      <c r="E237" s="43"/>
    </row>
    <row r="238" spans="1:5" ht="15.75" customHeight="1">
      <c r="A238" s="175"/>
      <c r="B238" s="43"/>
      <c r="C238" s="201"/>
      <c r="D238" s="220"/>
      <c r="E238" s="43"/>
    </row>
    <row r="239" spans="1:5" ht="15.75" customHeight="1">
      <c r="A239" s="175"/>
      <c r="B239" s="43"/>
      <c r="C239" s="201"/>
      <c r="D239" s="220"/>
      <c r="E239" s="43"/>
    </row>
    <row r="240" spans="1:5" ht="15.75" customHeight="1">
      <c r="A240" s="175"/>
      <c r="B240" s="43"/>
      <c r="C240" s="201"/>
      <c r="D240" s="220"/>
      <c r="E240" s="43"/>
    </row>
    <row r="241" spans="1:5" ht="15.75" customHeight="1">
      <c r="A241" s="175"/>
      <c r="B241" s="43"/>
      <c r="C241" s="201"/>
      <c r="D241" s="220"/>
      <c r="E241" s="43"/>
    </row>
    <row r="242" spans="1:5" ht="15.75" customHeight="1">
      <c r="A242" s="175"/>
      <c r="B242" s="43"/>
      <c r="C242" s="201"/>
      <c r="D242" s="220"/>
      <c r="E242" s="43"/>
    </row>
    <row r="243" spans="1:5" ht="15.75" customHeight="1">
      <c r="A243" s="175"/>
      <c r="B243" s="43"/>
      <c r="C243" s="201"/>
      <c r="D243" s="220"/>
      <c r="E243" s="43"/>
    </row>
    <row r="244" spans="1:5" ht="15.75" customHeight="1">
      <c r="A244" s="175"/>
      <c r="B244" s="43"/>
      <c r="C244" s="201"/>
      <c r="D244" s="220"/>
      <c r="E244" s="43"/>
    </row>
    <row r="245" spans="1:5" ht="15.75" customHeight="1">
      <c r="A245" s="175"/>
      <c r="B245" s="43"/>
      <c r="C245" s="201"/>
      <c r="D245" s="220"/>
      <c r="E245" s="43"/>
    </row>
    <row r="246" spans="1:5" ht="15.75" customHeight="1">
      <c r="A246" s="175"/>
      <c r="B246" s="43"/>
      <c r="C246" s="201"/>
      <c r="D246" s="220"/>
      <c r="E246" s="43"/>
    </row>
    <row r="247" spans="1:5" ht="15.75" customHeight="1">
      <c r="A247" s="175"/>
      <c r="B247" s="43"/>
      <c r="C247" s="201"/>
      <c r="D247" s="220"/>
      <c r="E247" s="43"/>
    </row>
    <row r="248" spans="1:5" ht="15.75" customHeight="1">
      <c r="A248" s="175"/>
      <c r="B248" s="43"/>
      <c r="C248" s="201"/>
      <c r="D248" s="220"/>
      <c r="E248" s="43"/>
    </row>
    <row r="249" spans="1:5" ht="15.75" customHeight="1">
      <c r="A249" s="175"/>
      <c r="B249" s="43"/>
      <c r="C249" s="201"/>
      <c r="D249" s="220"/>
      <c r="E249" s="43"/>
    </row>
    <row r="250" spans="1:5" ht="15.75" customHeight="1">
      <c r="A250" s="175"/>
      <c r="B250" s="43"/>
      <c r="C250" s="201"/>
      <c r="D250" s="220"/>
      <c r="E250" s="43"/>
    </row>
    <row r="251" spans="1:5" ht="15.75" customHeight="1">
      <c r="A251" s="175"/>
      <c r="B251" s="43"/>
      <c r="C251" s="201"/>
      <c r="D251" s="220"/>
      <c r="E251" s="43"/>
    </row>
    <row r="252" spans="1:5" ht="15.75" customHeight="1">
      <c r="A252" s="175"/>
      <c r="B252" s="43"/>
      <c r="C252" s="201"/>
      <c r="D252" s="220"/>
      <c r="E252" s="43"/>
    </row>
    <row r="253" spans="1:5" ht="15.75" customHeight="1">
      <c r="A253" s="175"/>
      <c r="B253" s="43"/>
      <c r="C253" s="201"/>
      <c r="D253" s="220"/>
      <c r="E253" s="43"/>
    </row>
    <row r="254" spans="1:5" ht="15.75" customHeight="1">
      <c r="A254" s="175"/>
      <c r="B254" s="43"/>
      <c r="C254" s="201"/>
      <c r="D254" s="220"/>
      <c r="E254" s="43"/>
    </row>
    <row r="255" spans="1:5" ht="15.75" customHeight="1">
      <c r="A255" s="175"/>
      <c r="B255" s="43"/>
      <c r="C255" s="201"/>
      <c r="D255" s="220"/>
      <c r="E255" s="43"/>
    </row>
    <row r="256" spans="1:5" ht="15.75" customHeight="1">
      <c r="A256" s="175"/>
      <c r="B256" s="43"/>
      <c r="C256" s="201"/>
      <c r="D256" s="220"/>
      <c r="E256" s="43"/>
    </row>
    <row r="257" spans="1:5" ht="15.75" customHeight="1">
      <c r="A257" s="175"/>
      <c r="B257" s="43"/>
      <c r="C257" s="201"/>
      <c r="D257" s="220"/>
      <c r="E257" s="43"/>
    </row>
    <row r="258" spans="1:5" ht="15.75" customHeight="1">
      <c r="A258" s="175"/>
      <c r="B258" s="43"/>
      <c r="C258" s="201"/>
      <c r="D258" s="220"/>
      <c r="E258" s="43"/>
    </row>
    <row r="259" spans="1:5" ht="15.75" customHeight="1">
      <c r="A259" s="175"/>
      <c r="B259" s="43"/>
      <c r="C259" s="201"/>
      <c r="D259" s="220"/>
      <c r="E259" s="43"/>
    </row>
    <row r="260" spans="1:5" ht="15.75" customHeight="1">
      <c r="A260" s="175"/>
      <c r="B260" s="43"/>
      <c r="C260" s="201"/>
      <c r="D260" s="220"/>
      <c r="E260" s="43"/>
    </row>
    <row r="261" spans="1:5" ht="15.75" customHeight="1">
      <c r="A261" s="175"/>
      <c r="B261" s="43"/>
      <c r="C261" s="201"/>
      <c r="D261" s="220"/>
      <c r="E261" s="43"/>
    </row>
    <row r="262" spans="1:5" ht="15.75" customHeight="1">
      <c r="A262" s="175"/>
      <c r="B262" s="43"/>
      <c r="C262" s="201"/>
      <c r="D262" s="220"/>
      <c r="E262" s="43"/>
    </row>
    <row r="263" spans="1:5" ht="15.75" customHeight="1">
      <c r="A263" s="175"/>
      <c r="B263" s="43"/>
      <c r="C263" s="201"/>
      <c r="D263" s="220"/>
      <c r="E263" s="43"/>
    </row>
    <row r="264" spans="1:5" ht="15.75" customHeight="1">
      <c r="A264" s="175"/>
      <c r="B264" s="43"/>
      <c r="C264" s="201"/>
      <c r="D264" s="220"/>
      <c r="E264" s="43"/>
    </row>
    <row r="265" spans="1:5" ht="15.75" customHeight="1">
      <c r="A265" s="175"/>
      <c r="B265" s="43"/>
      <c r="C265" s="201"/>
      <c r="D265" s="220"/>
      <c r="E265" s="43"/>
    </row>
    <row r="266" spans="1:5" ht="15.75" customHeight="1">
      <c r="A266" s="175"/>
      <c r="B266" s="43"/>
      <c r="C266" s="201"/>
      <c r="D266" s="220"/>
      <c r="E266" s="43"/>
    </row>
    <row r="267" spans="1:5" ht="15.75" customHeight="1">
      <c r="A267" s="175"/>
      <c r="B267" s="43"/>
      <c r="C267" s="201"/>
      <c r="D267" s="220"/>
      <c r="E267" s="43"/>
    </row>
    <row r="268" spans="1:5" ht="15.75" customHeight="1">
      <c r="A268" s="175"/>
      <c r="B268" s="43"/>
      <c r="C268" s="201"/>
      <c r="D268" s="220"/>
      <c r="E268" s="43"/>
    </row>
    <row r="269" spans="1:5" ht="15.75" customHeight="1">
      <c r="A269" s="175"/>
      <c r="B269" s="43"/>
      <c r="C269" s="201"/>
      <c r="D269" s="220"/>
      <c r="E269" s="43"/>
    </row>
    <row r="270" spans="1:5" ht="15.75" customHeight="1">
      <c r="A270" s="175"/>
      <c r="B270" s="43"/>
      <c r="C270" s="201"/>
      <c r="D270" s="220"/>
      <c r="E270" s="43"/>
    </row>
    <row r="271" spans="1:5" ht="15.75" customHeight="1">
      <c r="A271" s="175"/>
      <c r="B271" s="43"/>
      <c r="C271" s="201"/>
      <c r="D271" s="220"/>
      <c r="E271" s="43"/>
    </row>
    <row r="272" spans="1:5" ht="15.75" customHeight="1">
      <c r="A272" s="175"/>
      <c r="B272" s="43"/>
      <c r="C272" s="201"/>
      <c r="D272" s="220"/>
      <c r="E272" s="43"/>
    </row>
    <row r="273" spans="1:5" ht="15.75" customHeight="1">
      <c r="A273" s="175"/>
      <c r="B273" s="43"/>
      <c r="C273" s="201"/>
      <c r="D273" s="220"/>
      <c r="E273" s="43"/>
    </row>
    <row r="274" spans="1:5" ht="15.75" customHeight="1">
      <c r="A274" s="175"/>
      <c r="B274" s="43"/>
      <c r="C274" s="201"/>
      <c r="D274" s="220"/>
      <c r="E274" s="43"/>
    </row>
    <row r="275" spans="1:5" ht="15.75" customHeight="1">
      <c r="A275" s="175"/>
      <c r="B275" s="43"/>
      <c r="C275" s="201"/>
      <c r="D275" s="220"/>
      <c r="E275" s="43"/>
    </row>
    <row r="276" spans="1:5" ht="15.75" customHeight="1">
      <c r="A276" s="175"/>
      <c r="B276" s="43"/>
      <c r="C276" s="201"/>
      <c r="D276" s="220"/>
      <c r="E276" s="43"/>
    </row>
    <row r="277" spans="1:5" ht="15.75" customHeight="1">
      <c r="A277" s="175"/>
      <c r="B277" s="43"/>
      <c r="C277" s="201"/>
      <c r="D277" s="220"/>
      <c r="E277" s="43"/>
    </row>
    <row r="278" spans="1:5" ht="15.75" customHeight="1">
      <c r="A278" s="175"/>
      <c r="B278" s="43"/>
      <c r="C278" s="201"/>
      <c r="D278" s="220"/>
      <c r="E278" s="43"/>
    </row>
    <row r="279" spans="1:5" ht="15.75" customHeight="1">
      <c r="A279" s="175"/>
      <c r="B279" s="43"/>
      <c r="C279" s="201"/>
      <c r="D279" s="220"/>
      <c r="E279" s="43"/>
    </row>
    <row r="280" spans="1:5" ht="15.75" customHeight="1">
      <c r="A280" s="175"/>
      <c r="B280" s="43"/>
      <c r="C280" s="201"/>
      <c r="D280" s="220"/>
      <c r="E280" s="43"/>
    </row>
    <row r="281" spans="1:5" ht="15.75" customHeight="1">
      <c r="A281" s="175"/>
      <c r="B281" s="43"/>
      <c r="C281" s="201"/>
      <c r="D281" s="220"/>
      <c r="E281" s="43"/>
    </row>
    <row r="282" spans="1:5" ht="15.75" customHeight="1">
      <c r="A282" s="175"/>
      <c r="B282" s="43"/>
      <c r="C282" s="201"/>
      <c r="D282" s="220"/>
      <c r="E282" s="43"/>
    </row>
    <row r="283" spans="1:5" ht="15.75" customHeight="1">
      <c r="A283" s="175"/>
      <c r="B283" s="43"/>
      <c r="C283" s="201"/>
      <c r="D283" s="220"/>
      <c r="E283" s="43"/>
    </row>
    <row r="284" spans="1:5" ht="15.75" customHeight="1">
      <c r="A284" s="175"/>
      <c r="B284" s="43"/>
      <c r="C284" s="201"/>
      <c r="D284" s="220"/>
      <c r="E284" s="43"/>
    </row>
    <row r="285" spans="1:5" ht="15.75" customHeight="1">
      <c r="A285" s="175"/>
      <c r="B285" s="43"/>
      <c r="C285" s="201"/>
      <c r="D285" s="220"/>
      <c r="E285" s="43"/>
    </row>
    <row r="286" spans="1:5" ht="15.75" customHeight="1">
      <c r="A286" s="175"/>
      <c r="B286" s="43"/>
      <c r="C286" s="201"/>
      <c r="D286" s="220"/>
      <c r="E286" s="43"/>
    </row>
    <row r="287" spans="1:5" ht="15.75" customHeight="1">
      <c r="A287" s="175"/>
      <c r="B287" s="43"/>
      <c r="C287" s="201"/>
      <c r="D287" s="220"/>
      <c r="E287" s="43"/>
    </row>
    <row r="288" spans="1:5" ht="15.75" customHeight="1">
      <c r="A288" s="175"/>
      <c r="B288" s="43"/>
      <c r="C288" s="201"/>
      <c r="D288" s="220"/>
      <c r="E288" s="43"/>
    </row>
    <row r="289" spans="1:5" ht="15.75" customHeight="1">
      <c r="A289" s="175"/>
      <c r="B289" s="43"/>
      <c r="C289" s="201"/>
      <c r="D289" s="220"/>
      <c r="E289" s="43"/>
    </row>
    <row r="290" spans="1:5" ht="15.75" customHeight="1">
      <c r="A290" s="175"/>
      <c r="B290" s="43"/>
      <c r="C290" s="201"/>
      <c r="D290" s="220"/>
      <c r="E290" s="43"/>
    </row>
    <row r="291" spans="1:5" ht="15.75" customHeight="1">
      <c r="A291" s="175"/>
      <c r="B291" s="43"/>
      <c r="C291" s="201"/>
      <c r="D291" s="220"/>
      <c r="E291" s="43"/>
    </row>
    <row r="292" spans="1:5" ht="15.75" customHeight="1">
      <c r="A292" s="175"/>
      <c r="B292" s="43"/>
      <c r="C292" s="201"/>
      <c r="D292" s="220"/>
      <c r="E292" s="43"/>
    </row>
    <row r="293" spans="1:5" ht="15.75" customHeight="1">
      <c r="A293" s="175"/>
      <c r="B293" s="43"/>
      <c r="C293" s="201"/>
      <c r="D293" s="220"/>
      <c r="E293" s="43"/>
    </row>
    <row r="294" spans="1:5" ht="15.75" customHeight="1">
      <c r="A294" s="175"/>
      <c r="B294" s="43"/>
      <c r="C294" s="201"/>
      <c r="D294" s="220"/>
      <c r="E294" s="43"/>
    </row>
    <row r="295" spans="1:5" ht="15.75" customHeight="1">
      <c r="A295" s="175"/>
      <c r="B295" s="43"/>
      <c r="C295" s="201"/>
      <c r="D295" s="220"/>
      <c r="E295" s="43"/>
    </row>
    <row r="296" spans="1:5" ht="15.75" customHeight="1">
      <c r="A296" s="175"/>
      <c r="B296" s="43"/>
      <c r="C296" s="201"/>
      <c r="D296" s="220"/>
      <c r="E296" s="43"/>
    </row>
    <row r="297" spans="1:5" ht="15.75" customHeight="1">
      <c r="A297" s="175"/>
      <c r="B297" s="43"/>
      <c r="C297" s="201"/>
      <c r="D297" s="220"/>
      <c r="E297" s="43"/>
    </row>
    <row r="298" spans="1:5" ht="15.75" customHeight="1">
      <c r="A298" s="175"/>
      <c r="B298" s="43"/>
      <c r="C298" s="201"/>
      <c r="D298" s="220"/>
      <c r="E298" s="43"/>
    </row>
    <row r="299" spans="1:5" ht="15.75" customHeight="1">
      <c r="A299" s="175"/>
      <c r="B299" s="43"/>
      <c r="C299" s="201"/>
      <c r="D299" s="220"/>
      <c r="E299" s="43"/>
    </row>
    <row r="300" spans="1:5" ht="15.75" customHeight="1">
      <c r="A300" s="175"/>
      <c r="B300" s="43"/>
      <c r="C300" s="201"/>
      <c r="D300" s="220"/>
      <c r="E300" s="43"/>
    </row>
    <row r="301" spans="1:5" ht="15.75" customHeight="1">
      <c r="A301" s="175"/>
      <c r="B301" s="43"/>
      <c r="C301" s="201"/>
      <c r="D301" s="220"/>
      <c r="E301" s="43"/>
    </row>
    <row r="302" spans="1:5" ht="15.75" customHeight="1">
      <c r="A302" s="175"/>
      <c r="B302" s="43"/>
      <c r="C302" s="201"/>
      <c r="D302" s="220"/>
      <c r="E302" s="43"/>
    </row>
    <row r="303" spans="1:5" ht="15.75" customHeight="1">
      <c r="A303" s="175"/>
      <c r="B303" s="43"/>
      <c r="C303" s="201"/>
      <c r="D303" s="220"/>
      <c r="E303" s="43"/>
    </row>
    <row r="304" spans="1:5" ht="15.75" customHeight="1">
      <c r="A304" s="175"/>
      <c r="B304" s="43"/>
      <c r="C304" s="201"/>
      <c r="D304" s="220"/>
      <c r="E304" s="43"/>
    </row>
    <row r="305" spans="1:5" ht="15.75" customHeight="1">
      <c r="A305" s="175"/>
      <c r="B305" s="43"/>
      <c r="C305" s="201"/>
      <c r="D305" s="220"/>
      <c r="E305" s="43"/>
    </row>
    <row r="306" spans="1:5" ht="15.75" customHeight="1">
      <c r="A306" s="203"/>
    </row>
    <row r="307" spans="1:5" ht="15.75" customHeight="1">
      <c r="A307" s="203"/>
    </row>
    <row r="308" spans="1:5" ht="15.75" customHeight="1">
      <c r="A308" s="203"/>
    </row>
    <row r="309" spans="1:5" ht="15.75" customHeight="1">
      <c r="A309" s="203"/>
    </row>
    <row r="310" spans="1:5" ht="15.75" customHeight="1">
      <c r="A310" s="203"/>
    </row>
    <row r="311" spans="1:5" ht="15.75" customHeight="1">
      <c r="A311" s="203"/>
    </row>
    <row r="312" spans="1:5" ht="15.75" customHeight="1">
      <c r="A312" s="203"/>
    </row>
    <row r="313" spans="1:5" ht="15.75" customHeight="1">
      <c r="A313" s="203"/>
    </row>
    <row r="314" spans="1:5" ht="15.75" customHeight="1">
      <c r="A314" s="203"/>
    </row>
    <row r="315" spans="1:5" ht="15.75" customHeight="1">
      <c r="A315" s="203"/>
    </row>
    <row r="316" spans="1:5" ht="15.75" customHeight="1">
      <c r="A316" s="203"/>
    </row>
    <row r="317" spans="1:5" ht="15.75" customHeight="1">
      <c r="A317" s="203"/>
    </row>
    <row r="318" spans="1:5" ht="15.75" customHeight="1">
      <c r="A318" s="203"/>
    </row>
    <row r="319" spans="1:5" ht="15.75" customHeight="1">
      <c r="A319" s="203"/>
    </row>
    <row r="320" spans="1:5" ht="15.75" customHeight="1">
      <c r="A320" s="203"/>
    </row>
    <row r="321" spans="1:1" ht="15.75" customHeight="1">
      <c r="A321" s="203"/>
    </row>
    <row r="322" spans="1:1" ht="15.75" customHeight="1">
      <c r="A322" s="203"/>
    </row>
    <row r="323" spans="1:1" ht="15.75" customHeight="1">
      <c r="A323" s="203"/>
    </row>
    <row r="324" spans="1:1" ht="15.75" customHeight="1">
      <c r="A324" s="203"/>
    </row>
    <row r="325" spans="1:1" ht="15.75" customHeight="1">
      <c r="A325" s="203"/>
    </row>
    <row r="326" spans="1:1" ht="15.75" customHeight="1">
      <c r="A326" s="203"/>
    </row>
    <row r="327" spans="1:1" ht="15.75" customHeight="1">
      <c r="A327" s="203"/>
    </row>
    <row r="328" spans="1:1" ht="15.75" customHeight="1">
      <c r="A328" s="203"/>
    </row>
    <row r="329" spans="1:1" ht="15.75" customHeight="1">
      <c r="A329" s="203"/>
    </row>
    <row r="330" spans="1:1" ht="15.75" customHeight="1">
      <c r="A330" s="203"/>
    </row>
    <row r="331" spans="1:1" ht="15.75" customHeight="1">
      <c r="A331" s="203"/>
    </row>
    <row r="332" spans="1:1" ht="15.75" customHeight="1">
      <c r="A332" s="203"/>
    </row>
    <row r="333" spans="1:1" ht="15.75" customHeight="1">
      <c r="A333" s="203"/>
    </row>
    <row r="334" spans="1:1" ht="15.75" customHeight="1">
      <c r="A334" s="203"/>
    </row>
    <row r="335" spans="1:1" ht="15.75" customHeight="1">
      <c r="A335" s="203"/>
    </row>
    <row r="336" spans="1:1" ht="15.75" customHeight="1">
      <c r="A336" s="203"/>
    </row>
    <row r="337" spans="1:1" ht="15.75" customHeight="1">
      <c r="A337" s="203"/>
    </row>
    <row r="338" spans="1:1" ht="15.75" customHeight="1">
      <c r="A338" s="203"/>
    </row>
    <row r="339" spans="1:1" ht="15.75" customHeight="1">
      <c r="A339" s="203"/>
    </row>
    <row r="340" spans="1:1" ht="15.75" customHeight="1">
      <c r="A340" s="203"/>
    </row>
    <row r="341" spans="1:1" ht="15.75" customHeight="1">
      <c r="A341" s="203"/>
    </row>
    <row r="342" spans="1:1" ht="15.75" customHeight="1">
      <c r="A342" s="203"/>
    </row>
    <row r="343" spans="1:1" ht="15.75" customHeight="1">
      <c r="A343" s="203"/>
    </row>
    <row r="344" spans="1:1" ht="15.75" customHeight="1">
      <c r="A344" s="203"/>
    </row>
    <row r="345" spans="1:1" ht="15.75" customHeight="1">
      <c r="A345" s="203"/>
    </row>
    <row r="346" spans="1:1" ht="15.75" customHeight="1">
      <c r="A346" s="203"/>
    </row>
    <row r="347" spans="1:1" ht="15.75" customHeight="1">
      <c r="A347" s="203"/>
    </row>
    <row r="348" spans="1:1" ht="15.75" customHeight="1">
      <c r="A348" s="203"/>
    </row>
    <row r="349" spans="1:1" ht="15.75" customHeight="1">
      <c r="A349" s="203"/>
    </row>
    <row r="350" spans="1:1" ht="15.75" customHeight="1">
      <c r="A350" s="203"/>
    </row>
    <row r="351" spans="1:1" ht="15.75" customHeight="1">
      <c r="A351" s="203"/>
    </row>
    <row r="352" spans="1:1" ht="15.75" customHeight="1">
      <c r="A352" s="203"/>
    </row>
    <row r="353" spans="1:1" ht="15.75" customHeight="1">
      <c r="A353" s="203"/>
    </row>
    <row r="354" spans="1:1" ht="15.75" customHeight="1">
      <c r="A354" s="203"/>
    </row>
    <row r="355" spans="1:1" ht="15.75" customHeight="1">
      <c r="A355" s="203"/>
    </row>
    <row r="356" spans="1:1" ht="15.75" customHeight="1">
      <c r="A356" s="203"/>
    </row>
    <row r="357" spans="1:1" ht="15.75" customHeight="1">
      <c r="A357" s="203"/>
    </row>
    <row r="358" spans="1:1" ht="15.75" customHeight="1">
      <c r="A358" s="203"/>
    </row>
    <row r="359" spans="1:1" ht="15.75" customHeight="1">
      <c r="A359" s="203"/>
    </row>
    <row r="360" spans="1:1" ht="15.75" customHeight="1">
      <c r="A360" s="203"/>
    </row>
    <row r="361" spans="1:1" ht="15.75" customHeight="1">
      <c r="A361" s="203"/>
    </row>
    <row r="362" spans="1:1" ht="15.75" customHeight="1">
      <c r="A362" s="203"/>
    </row>
    <row r="363" spans="1:1" ht="15.75" customHeight="1">
      <c r="A363" s="203"/>
    </row>
    <row r="364" spans="1:1" ht="15.75" customHeight="1">
      <c r="A364" s="203"/>
    </row>
    <row r="365" spans="1:1" ht="15.75" customHeight="1">
      <c r="A365" s="203"/>
    </row>
    <row r="366" spans="1:1" ht="15.75" customHeight="1">
      <c r="A366" s="203"/>
    </row>
    <row r="367" spans="1:1" ht="15.75" customHeight="1">
      <c r="A367" s="203"/>
    </row>
    <row r="368" spans="1:1" ht="15.75" customHeight="1">
      <c r="A368" s="203"/>
    </row>
    <row r="369" spans="1:1" ht="15.75" customHeight="1">
      <c r="A369" s="203"/>
    </row>
    <row r="370" spans="1:1" ht="15.75" customHeight="1">
      <c r="A370" s="203"/>
    </row>
    <row r="371" spans="1:1" ht="15.75" customHeight="1">
      <c r="A371" s="203"/>
    </row>
    <row r="372" spans="1:1" ht="15.75" customHeight="1">
      <c r="A372" s="203"/>
    </row>
    <row r="373" spans="1:1" ht="15.75" customHeight="1">
      <c r="A373" s="203"/>
    </row>
    <row r="374" spans="1:1" ht="15.75" customHeight="1">
      <c r="A374" s="203"/>
    </row>
    <row r="375" spans="1:1" ht="15.75" customHeight="1">
      <c r="A375" s="203"/>
    </row>
    <row r="376" spans="1:1" ht="15.75" customHeight="1">
      <c r="A376" s="203"/>
    </row>
    <row r="377" spans="1:1" ht="15.75" customHeight="1">
      <c r="A377" s="203"/>
    </row>
    <row r="378" spans="1:1" ht="15.75" customHeight="1">
      <c r="A378" s="203"/>
    </row>
    <row r="379" spans="1:1" ht="15.75" customHeight="1">
      <c r="A379" s="203"/>
    </row>
    <row r="380" spans="1:1" ht="15.75" customHeight="1">
      <c r="A380" s="203"/>
    </row>
    <row r="381" spans="1:1" ht="15.75" customHeight="1">
      <c r="A381" s="203"/>
    </row>
    <row r="382" spans="1:1" ht="15.75" customHeight="1">
      <c r="A382" s="203"/>
    </row>
    <row r="383" spans="1:1" ht="15.75" customHeight="1">
      <c r="A383" s="203"/>
    </row>
    <row r="384" spans="1:1" ht="15.75" customHeight="1">
      <c r="A384" s="203"/>
    </row>
    <row r="385" spans="1:1" ht="15.75" customHeight="1">
      <c r="A385" s="203"/>
    </row>
    <row r="386" spans="1:1" ht="15.75" customHeight="1">
      <c r="A386" s="203"/>
    </row>
    <row r="387" spans="1:1" ht="15.75" customHeight="1">
      <c r="A387" s="203"/>
    </row>
    <row r="388" spans="1:1" ht="15.75" customHeight="1">
      <c r="A388" s="203"/>
    </row>
    <row r="389" spans="1:1" ht="15.75" customHeight="1">
      <c r="A389" s="203"/>
    </row>
    <row r="390" spans="1:1" ht="15.75" customHeight="1">
      <c r="A390" s="203"/>
    </row>
    <row r="391" spans="1:1" ht="15.75" customHeight="1">
      <c r="A391" s="203"/>
    </row>
    <row r="392" spans="1:1" ht="15.75" customHeight="1">
      <c r="A392" s="203"/>
    </row>
    <row r="393" spans="1:1" ht="15.75" customHeight="1">
      <c r="A393" s="203"/>
    </row>
    <row r="394" spans="1:1" ht="15.75" customHeight="1">
      <c r="A394" s="203"/>
    </row>
    <row r="395" spans="1:1" ht="15.75" customHeight="1">
      <c r="A395" s="203"/>
    </row>
    <row r="396" spans="1:1" ht="15.75" customHeight="1">
      <c r="A396" s="203"/>
    </row>
    <row r="397" spans="1:1" ht="15.75" customHeight="1">
      <c r="A397" s="203"/>
    </row>
    <row r="398" spans="1:1" ht="15.75" customHeight="1">
      <c r="A398" s="203"/>
    </row>
    <row r="399" spans="1:1" ht="15.75" customHeight="1">
      <c r="A399" s="203"/>
    </row>
    <row r="400" spans="1:1" ht="15.75" customHeight="1">
      <c r="A400" s="203"/>
    </row>
    <row r="401" spans="1:1" ht="15.75" customHeight="1">
      <c r="A401" s="203"/>
    </row>
    <row r="402" spans="1:1" ht="15.75" customHeight="1">
      <c r="A402" s="203"/>
    </row>
    <row r="403" spans="1:1" ht="15.75" customHeight="1">
      <c r="A403" s="203"/>
    </row>
    <row r="404" spans="1:1" ht="15.75" customHeight="1">
      <c r="A404" s="203"/>
    </row>
    <row r="405" spans="1:1" ht="15.75" customHeight="1">
      <c r="A405" s="203"/>
    </row>
    <row r="406" spans="1:1" ht="15.75" customHeight="1">
      <c r="A406" s="203"/>
    </row>
    <row r="407" spans="1:1" ht="15.75" customHeight="1">
      <c r="A407" s="203"/>
    </row>
    <row r="408" spans="1:1" ht="15.75" customHeight="1">
      <c r="A408" s="203"/>
    </row>
    <row r="409" spans="1:1" ht="15.75" customHeight="1">
      <c r="A409" s="203"/>
    </row>
    <row r="410" spans="1:1" ht="15.75" customHeight="1">
      <c r="A410" s="203"/>
    </row>
    <row r="411" spans="1:1" ht="15.75" customHeight="1">
      <c r="A411" s="203"/>
    </row>
    <row r="412" spans="1:1" ht="15.75" customHeight="1">
      <c r="A412" s="203"/>
    </row>
    <row r="413" spans="1:1" ht="15.75" customHeight="1">
      <c r="A413" s="203"/>
    </row>
    <row r="414" spans="1:1" ht="15.75" customHeight="1">
      <c r="A414" s="203"/>
    </row>
    <row r="415" spans="1:1" ht="15.75" customHeight="1">
      <c r="A415" s="203"/>
    </row>
    <row r="416" spans="1:1" ht="15.75" customHeight="1">
      <c r="A416" s="203"/>
    </row>
    <row r="417" spans="1:1" ht="15.75" customHeight="1">
      <c r="A417" s="203"/>
    </row>
    <row r="418" spans="1:1" ht="15.75" customHeight="1">
      <c r="A418" s="203"/>
    </row>
    <row r="419" spans="1:1" ht="15.75" customHeight="1">
      <c r="A419" s="203"/>
    </row>
    <row r="420" spans="1:1" ht="15.75" customHeight="1">
      <c r="A420" s="203"/>
    </row>
    <row r="421" spans="1:1" ht="15.75" customHeight="1">
      <c r="A421" s="203"/>
    </row>
    <row r="422" spans="1:1" ht="15.75" customHeight="1">
      <c r="A422" s="203"/>
    </row>
    <row r="423" spans="1:1" ht="15.75" customHeight="1">
      <c r="A423" s="203"/>
    </row>
    <row r="424" spans="1:1" ht="15.75" customHeight="1">
      <c r="A424" s="203"/>
    </row>
    <row r="425" spans="1:1" ht="15.75" customHeight="1">
      <c r="A425" s="203"/>
    </row>
    <row r="426" spans="1:1" ht="15.75" customHeight="1">
      <c r="A426" s="203"/>
    </row>
    <row r="427" spans="1:1" ht="15.75" customHeight="1">
      <c r="A427" s="203"/>
    </row>
    <row r="428" spans="1:1" ht="15.75" customHeight="1">
      <c r="A428" s="203"/>
    </row>
    <row r="429" spans="1:1" ht="15.75" customHeight="1">
      <c r="A429" s="203"/>
    </row>
    <row r="430" spans="1:1" ht="15.75" customHeight="1">
      <c r="A430" s="203"/>
    </row>
    <row r="431" spans="1:1" ht="15.75" customHeight="1">
      <c r="A431" s="203"/>
    </row>
    <row r="432" spans="1:1" ht="15.75" customHeight="1">
      <c r="A432" s="203"/>
    </row>
    <row r="433" spans="1:1" ht="15.75" customHeight="1">
      <c r="A433" s="203"/>
    </row>
    <row r="434" spans="1:1" ht="15.75" customHeight="1">
      <c r="A434" s="203"/>
    </row>
    <row r="435" spans="1:1" ht="15.75" customHeight="1">
      <c r="A435" s="203"/>
    </row>
    <row r="436" spans="1:1" ht="15.75" customHeight="1">
      <c r="A436" s="203"/>
    </row>
    <row r="437" spans="1:1" ht="15.75" customHeight="1">
      <c r="A437" s="203"/>
    </row>
    <row r="438" spans="1:1" ht="15.75" customHeight="1">
      <c r="A438" s="203"/>
    </row>
    <row r="439" spans="1:1" ht="15.75" customHeight="1">
      <c r="A439" s="203"/>
    </row>
    <row r="440" spans="1:1" ht="15.75" customHeight="1">
      <c r="A440" s="203"/>
    </row>
    <row r="441" spans="1:1" ht="15.75" customHeight="1">
      <c r="A441" s="203"/>
    </row>
    <row r="442" spans="1:1" ht="15.75" customHeight="1">
      <c r="A442" s="203"/>
    </row>
    <row r="443" spans="1:1" ht="15.75" customHeight="1">
      <c r="A443" s="203"/>
    </row>
    <row r="444" spans="1:1" ht="15.75" customHeight="1">
      <c r="A444" s="203"/>
    </row>
    <row r="445" spans="1:1" ht="15.75" customHeight="1">
      <c r="A445" s="203"/>
    </row>
    <row r="446" spans="1:1" ht="15.75" customHeight="1">
      <c r="A446" s="203"/>
    </row>
    <row r="447" spans="1:1" ht="15.75" customHeight="1">
      <c r="A447" s="203"/>
    </row>
    <row r="448" spans="1:1" ht="15.75" customHeight="1">
      <c r="A448" s="203"/>
    </row>
    <row r="449" spans="1:1" ht="15.75" customHeight="1">
      <c r="A449" s="203"/>
    </row>
    <row r="450" spans="1:1" ht="15.75" customHeight="1">
      <c r="A450" s="203"/>
    </row>
    <row r="451" spans="1:1" ht="15.75" customHeight="1">
      <c r="A451" s="203"/>
    </row>
    <row r="452" spans="1:1" ht="15.75" customHeight="1">
      <c r="A452" s="203"/>
    </row>
    <row r="453" spans="1:1" ht="15.75" customHeight="1">
      <c r="A453" s="203"/>
    </row>
    <row r="454" spans="1:1" ht="15.75" customHeight="1">
      <c r="A454" s="203"/>
    </row>
    <row r="455" spans="1:1" ht="15.75" customHeight="1">
      <c r="A455" s="203"/>
    </row>
    <row r="456" spans="1:1" ht="15.75" customHeight="1">
      <c r="A456" s="203"/>
    </row>
    <row r="457" spans="1:1" ht="15.75" customHeight="1">
      <c r="A457" s="203"/>
    </row>
    <row r="458" spans="1:1" ht="15.75" customHeight="1">
      <c r="A458" s="203"/>
    </row>
    <row r="459" spans="1:1" ht="15.75" customHeight="1">
      <c r="A459" s="203"/>
    </row>
    <row r="460" spans="1:1" ht="15.75" customHeight="1">
      <c r="A460" s="203"/>
    </row>
    <row r="461" spans="1:1" ht="15.75" customHeight="1">
      <c r="A461" s="203"/>
    </row>
    <row r="462" spans="1:1" ht="15.75" customHeight="1">
      <c r="A462" s="203"/>
    </row>
    <row r="463" spans="1:1" ht="15.75" customHeight="1">
      <c r="A463" s="203"/>
    </row>
    <row r="464" spans="1:1" ht="15.75" customHeight="1">
      <c r="A464" s="203"/>
    </row>
    <row r="465" spans="1:1" ht="15.75" customHeight="1">
      <c r="A465" s="203"/>
    </row>
    <row r="466" spans="1:1" ht="15.75" customHeight="1">
      <c r="A466" s="203"/>
    </row>
    <row r="467" spans="1:1" ht="15.75" customHeight="1">
      <c r="A467" s="203"/>
    </row>
    <row r="468" spans="1:1" ht="15.75" customHeight="1">
      <c r="A468" s="203"/>
    </row>
    <row r="469" spans="1:1" ht="15.75" customHeight="1">
      <c r="A469" s="203"/>
    </row>
    <row r="470" spans="1:1" ht="15.75" customHeight="1">
      <c r="A470" s="203"/>
    </row>
    <row r="471" spans="1:1" ht="15.75" customHeight="1">
      <c r="A471" s="203"/>
    </row>
    <row r="472" spans="1:1" ht="15.75" customHeight="1">
      <c r="A472" s="203"/>
    </row>
    <row r="473" spans="1:1" ht="15.75" customHeight="1">
      <c r="A473" s="203"/>
    </row>
    <row r="474" spans="1:1" ht="15.75" customHeight="1">
      <c r="A474" s="203"/>
    </row>
    <row r="475" spans="1:1" ht="15.75" customHeight="1">
      <c r="A475" s="203"/>
    </row>
    <row r="476" spans="1:1" ht="15.75" customHeight="1">
      <c r="A476" s="203"/>
    </row>
    <row r="477" spans="1:1" ht="15.75" customHeight="1">
      <c r="A477" s="203"/>
    </row>
    <row r="478" spans="1:1" ht="15.75" customHeight="1">
      <c r="A478" s="203"/>
    </row>
    <row r="479" spans="1:1" ht="15.75" customHeight="1">
      <c r="A479" s="203"/>
    </row>
    <row r="480" spans="1:1" ht="15.75" customHeight="1">
      <c r="A480" s="203"/>
    </row>
    <row r="481" spans="1:1" ht="15.75" customHeight="1">
      <c r="A481" s="203"/>
    </row>
    <row r="482" spans="1:1" ht="15.75" customHeight="1">
      <c r="A482" s="203"/>
    </row>
    <row r="483" spans="1:1" ht="15.75" customHeight="1">
      <c r="A483" s="203"/>
    </row>
    <row r="484" spans="1:1" ht="15.75" customHeight="1">
      <c r="A484" s="203"/>
    </row>
    <row r="485" spans="1:1" ht="15.75" customHeight="1">
      <c r="A485" s="203"/>
    </row>
    <row r="486" spans="1:1" ht="15.75" customHeight="1">
      <c r="A486" s="203"/>
    </row>
    <row r="487" spans="1:1" ht="15.75" customHeight="1">
      <c r="A487" s="203"/>
    </row>
    <row r="488" spans="1:1" ht="15.75" customHeight="1">
      <c r="A488" s="203"/>
    </row>
    <row r="489" spans="1:1" ht="15.75" customHeight="1">
      <c r="A489" s="203"/>
    </row>
    <row r="490" spans="1:1" ht="15.75" customHeight="1">
      <c r="A490" s="203"/>
    </row>
    <row r="491" spans="1:1" ht="15.75" customHeight="1">
      <c r="A491" s="203"/>
    </row>
    <row r="492" spans="1:1" ht="15.75" customHeight="1">
      <c r="A492" s="203"/>
    </row>
    <row r="493" spans="1:1" ht="15.75" customHeight="1">
      <c r="A493" s="203"/>
    </row>
    <row r="494" spans="1:1" ht="15.75" customHeight="1">
      <c r="A494" s="203"/>
    </row>
    <row r="495" spans="1:1" ht="15.75" customHeight="1">
      <c r="A495" s="203"/>
    </row>
    <row r="496" spans="1:1" ht="15.75" customHeight="1">
      <c r="A496" s="203"/>
    </row>
    <row r="497" spans="1:1" ht="15.75" customHeight="1">
      <c r="A497" s="203"/>
    </row>
    <row r="498" spans="1:1" ht="15.75" customHeight="1">
      <c r="A498" s="203"/>
    </row>
    <row r="499" spans="1:1" ht="15.75" customHeight="1">
      <c r="A499" s="203"/>
    </row>
    <row r="500" spans="1:1" ht="15.75" customHeight="1">
      <c r="A500" s="203"/>
    </row>
    <row r="501" spans="1:1" ht="15.75" customHeight="1">
      <c r="A501" s="203"/>
    </row>
    <row r="502" spans="1:1" ht="15.75" customHeight="1">
      <c r="A502" s="203"/>
    </row>
    <row r="503" spans="1:1" ht="15.75" customHeight="1">
      <c r="A503" s="203"/>
    </row>
    <row r="504" spans="1:1" ht="15.75" customHeight="1">
      <c r="A504" s="203"/>
    </row>
    <row r="505" spans="1:1" ht="15.75" customHeight="1">
      <c r="A505" s="203"/>
    </row>
    <row r="506" spans="1:1" ht="15.75" customHeight="1">
      <c r="A506" s="203"/>
    </row>
    <row r="507" spans="1:1" ht="15.75" customHeight="1">
      <c r="A507" s="203"/>
    </row>
    <row r="508" spans="1:1" ht="15.75" customHeight="1">
      <c r="A508" s="203"/>
    </row>
    <row r="509" spans="1:1" ht="15.75" customHeight="1">
      <c r="A509" s="203"/>
    </row>
    <row r="510" spans="1:1" ht="15.75" customHeight="1">
      <c r="A510" s="203"/>
    </row>
    <row r="511" spans="1:1" ht="15.75" customHeight="1">
      <c r="A511" s="203"/>
    </row>
    <row r="512" spans="1:1" ht="15.75" customHeight="1">
      <c r="A512" s="203"/>
    </row>
    <row r="513" spans="1:1" ht="15.75" customHeight="1">
      <c r="A513" s="203"/>
    </row>
    <row r="514" spans="1:1" ht="15.75" customHeight="1">
      <c r="A514" s="203"/>
    </row>
    <row r="515" spans="1:1" ht="15.75" customHeight="1">
      <c r="A515" s="203"/>
    </row>
    <row r="516" spans="1:1" ht="15.75" customHeight="1">
      <c r="A516" s="203"/>
    </row>
    <row r="517" spans="1:1" ht="15.75" customHeight="1">
      <c r="A517" s="203"/>
    </row>
    <row r="518" spans="1:1" ht="15.75" customHeight="1">
      <c r="A518" s="203"/>
    </row>
    <row r="519" spans="1:1" ht="15.75" customHeight="1">
      <c r="A519" s="203"/>
    </row>
    <row r="520" spans="1:1" ht="15.75" customHeight="1">
      <c r="A520" s="203"/>
    </row>
    <row r="521" spans="1:1" ht="15.75" customHeight="1">
      <c r="A521" s="203"/>
    </row>
    <row r="522" spans="1:1" ht="15.75" customHeight="1">
      <c r="A522" s="203"/>
    </row>
    <row r="523" spans="1:1" ht="15.75" customHeight="1">
      <c r="A523" s="203"/>
    </row>
    <row r="524" spans="1:1" ht="15.75" customHeight="1">
      <c r="A524" s="203"/>
    </row>
    <row r="525" spans="1:1" ht="15.75" customHeight="1">
      <c r="A525" s="203"/>
    </row>
    <row r="526" spans="1:1" ht="15.75" customHeight="1">
      <c r="A526" s="203"/>
    </row>
    <row r="527" spans="1:1" ht="15.75" customHeight="1">
      <c r="A527" s="203"/>
    </row>
    <row r="528" spans="1:1" ht="15.75" customHeight="1">
      <c r="A528" s="203"/>
    </row>
    <row r="529" spans="1:1" ht="15.75" customHeight="1">
      <c r="A529" s="203"/>
    </row>
    <row r="530" spans="1:1" ht="15.75" customHeight="1">
      <c r="A530" s="203"/>
    </row>
    <row r="531" spans="1:1" ht="15.75" customHeight="1">
      <c r="A531" s="203"/>
    </row>
    <row r="532" spans="1:1" ht="15.75" customHeight="1">
      <c r="A532" s="203"/>
    </row>
    <row r="533" spans="1:1" ht="15.75" customHeight="1">
      <c r="A533" s="203"/>
    </row>
    <row r="534" spans="1:1" ht="15.75" customHeight="1">
      <c r="A534" s="203"/>
    </row>
    <row r="535" spans="1:1" ht="15.75" customHeight="1">
      <c r="A535" s="203"/>
    </row>
    <row r="536" spans="1:1" ht="15.75" customHeight="1">
      <c r="A536" s="203"/>
    </row>
    <row r="537" spans="1:1" ht="15.75" customHeight="1">
      <c r="A537" s="203"/>
    </row>
    <row r="538" spans="1:1" ht="15.75" customHeight="1">
      <c r="A538" s="203"/>
    </row>
    <row r="539" spans="1:1" ht="15.75" customHeight="1">
      <c r="A539" s="203"/>
    </row>
    <row r="540" spans="1:1" ht="15.75" customHeight="1">
      <c r="A540" s="203"/>
    </row>
    <row r="541" spans="1:1" ht="15.75" customHeight="1">
      <c r="A541" s="203"/>
    </row>
    <row r="542" spans="1:1" ht="15.75" customHeight="1">
      <c r="A542" s="203"/>
    </row>
    <row r="543" spans="1:1" ht="15.75" customHeight="1">
      <c r="A543" s="203"/>
    </row>
    <row r="544" spans="1:1" ht="15.75" customHeight="1">
      <c r="A544" s="203"/>
    </row>
    <row r="545" spans="1:1" ht="15.75" customHeight="1">
      <c r="A545" s="203"/>
    </row>
    <row r="546" spans="1:1" ht="15.75" customHeight="1">
      <c r="A546" s="203"/>
    </row>
    <row r="547" spans="1:1" ht="15.75" customHeight="1">
      <c r="A547" s="203"/>
    </row>
    <row r="548" spans="1:1" ht="15.75" customHeight="1">
      <c r="A548" s="203"/>
    </row>
    <row r="549" spans="1:1" ht="15.75" customHeight="1">
      <c r="A549" s="203"/>
    </row>
    <row r="550" spans="1:1" ht="15.75" customHeight="1">
      <c r="A550" s="203"/>
    </row>
    <row r="551" spans="1:1" ht="15.75" customHeight="1">
      <c r="A551" s="203"/>
    </row>
    <row r="552" spans="1:1" ht="15.75" customHeight="1">
      <c r="A552" s="203"/>
    </row>
    <row r="553" spans="1:1" ht="15.75" customHeight="1">
      <c r="A553" s="203"/>
    </row>
    <row r="554" spans="1:1" ht="15.75" customHeight="1">
      <c r="A554" s="203"/>
    </row>
    <row r="555" spans="1:1" ht="15.75" customHeight="1">
      <c r="A555" s="203"/>
    </row>
    <row r="556" spans="1:1" ht="15.75" customHeight="1">
      <c r="A556" s="203"/>
    </row>
    <row r="557" spans="1:1" ht="15.75" customHeight="1">
      <c r="A557" s="203"/>
    </row>
    <row r="558" spans="1:1" ht="15.75" customHeight="1">
      <c r="A558" s="203"/>
    </row>
    <row r="559" spans="1:1" ht="15.75" customHeight="1">
      <c r="A559" s="203"/>
    </row>
    <row r="560" spans="1:1" ht="15.75" customHeight="1">
      <c r="A560" s="203"/>
    </row>
    <row r="561" spans="1:1" ht="15.75" customHeight="1">
      <c r="A561" s="203"/>
    </row>
    <row r="562" spans="1:1" ht="15.75" customHeight="1">
      <c r="A562" s="203"/>
    </row>
    <row r="563" spans="1:1" ht="15.75" customHeight="1">
      <c r="A563" s="203"/>
    </row>
    <row r="564" spans="1:1" ht="15.75" customHeight="1">
      <c r="A564" s="203"/>
    </row>
    <row r="565" spans="1:1" ht="15.75" customHeight="1">
      <c r="A565" s="203"/>
    </row>
    <row r="566" spans="1:1" ht="15.75" customHeight="1">
      <c r="A566" s="203"/>
    </row>
    <row r="567" spans="1:1" ht="15.75" customHeight="1">
      <c r="A567" s="203"/>
    </row>
    <row r="568" spans="1:1" ht="15.75" customHeight="1">
      <c r="A568" s="203"/>
    </row>
    <row r="569" spans="1:1" ht="15.75" customHeight="1">
      <c r="A569" s="203"/>
    </row>
    <row r="570" spans="1:1" ht="15.75" customHeight="1">
      <c r="A570" s="203"/>
    </row>
    <row r="571" spans="1:1" ht="15.75" customHeight="1">
      <c r="A571" s="203"/>
    </row>
    <row r="572" spans="1:1" ht="15.75" customHeight="1">
      <c r="A572" s="203"/>
    </row>
    <row r="573" spans="1:1" ht="15.75" customHeight="1">
      <c r="A573" s="203"/>
    </row>
    <row r="574" spans="1:1" ht="15.75" customHeight="1">
      <c r="A574" s="203"/>
    </row>
    <row r="575" spans="1:1" ht="15.75" customHeight="1">
      <c r="A575" s="203"/>
    </row>
    <row r="576" spans="1:1" ht="15.75" customHeight="1">
      <c r="A576" s="203"/>
    </row>
    <row r="577" spans="1:1" ht="15.75" customHeight="1">
      <c r="A577" s="203"/>
    </row>
    <row r="578" spans="1:1" ht="15.75" customHeight="1">
      <c r="A578" s="203"/>
    </row>
    <row r="579" spans="1:1" ht="15.75" customHeight="1">
      <c r="A579" s="203"/>
    </row>
    <row r="580" spans="1:1" ht="15.75" customHeight="1">
      <c r="A580" s="203"/>
    </row>
    <row r="581" spans="1:1" ht="15.75" customHeight="1">
      <c r="A581" s="203"/>
    </row>
    <row r="582" spans="1:1" ht="15.75" customHeight="1">
      <c r="A582" s="203"/>
    </row>
    <row r="583" spans="1:1" ht="15.75" customHeight="1">
      <c r="A583" s="203"/>
    </row>
    <row r="584" spans="1:1" ht="15.75" customHeight="1">
      <c r="A584" s="203"/>
    </row>
    <row r="585" spans="1:1" ht="15.75" customHeight="1">
      <c r="A585" s="203"/>
    </row>
    <row r="586" spans="1:1" ht="15.75" customHeight="1">
      <c r="A586" s="203"/>
    </row>
    <row r="587" spans="1:1" ht="15.75" customHeight="1">
      <c r="A587" s="203"/>
    </row>
    <row r="588" spans="1:1" ht="15.75" customHeight="1">
      <c r="A588" s="203"/>
    </row>
    <row r="589" spans="1:1" ht="15.75" customHeight="1">
      <c r="A589" s="203"/>
    </row>
    <row r="590" spans="1:1" ht="15.75" customHeight="1">
      <c r="A590" s="203"/>
    </row>
    <row r="591" spans="1:1" ht="15.75" customHeight="1">
      <c r="A591" s="203"/>
    </row>
    <row r="592" spans="1:1" ht="15.75" customHeight="1">
      <c r="A592" s="203"/>
    </row>
    <row r="593" spans="1:1" ht="15.75" customHeight="1">
      <c r="A593" s="203"/>
    </row>
    <row r="594" spans="1:1" ht="15.75" customHeight="1">
      <c r="A594" s="203"/>
    </row>
    <row r="595" spans="1:1" ht="15.75" customHeight="1">
      <c r="A595" s="203"/>
    </row>
    <row r="596" spans="1:1" ht="15.75" customHeight="1">
      <c r="A596" s="203"/>
    </row>
    <row r="597" spans="1:1" ht="15.75" customHeight="1">
      <c r="A597" s="203"/>
    </row>
    <row r="598" spans="1:1" ht="15.75" customHeight="1">
      <c r="A598" s="203"/>
    </row>
    <row r="599" spans="1:1" ht="15.75" customHeight="1">
      <c r="A599" s="203"/>
    </row>
    <row r="600" spans="1:1" ht="15.75" customHeight="1">
      <c r="A600" s="203"/>
    </row>
    <row r="601" spans="1:1" ht="15.75" customHeight="1">
      <c r="A601" s="203"/>
    </row>
    <row r="602" spans="1:1" ht="15.75" customHeight="1">
      <c r="A602" s="203"/>
    </row>
    <row r="603" spans="1:1" ht="15.75" customHeight="1">
      <c r="A603" s="203"/>
    </row>
    <row r="604" spans="1:1" ht="15.75" customHeight="1">
      <c r="A604" s="203"/>
    </row>
    <row r="605" spans="1:1" ht="15.75" customHeight="1">
      <c r="A605" s="203"/>
    </row>
    <row r="606" spans="1:1" ht="15.75" customHeight="1">
      <c r="A606" s="203"/>
    </row>
    <row r="607" spans="1:1" ht="15.75" customHeight="1">
      <c r="A607" s="203"/>
    </row>
    <row r="608" spans="1:1" ht="15.75" customHeight="1">
      <c r="A608" s="203"/>
    </row>
    <row r="609" spans="1:1" ht="15.75" customHeight="1">
      <c r="A609" s="203"/>
    </row>
    <row r="610" spans="1:1" ht="15.75" customHeight="1">
      <c r="A610" s="203"/>
    </row>
    <row r="611" spans="1:1" ht="15.75" customHeight="1">
      <c r="A611" s="203"/>
    </row>
    <row r="612" spans="1:1" ht="15.75" customHeight="1">
      <c r="A612" s="203"/>
    </row>
    <row r="613" spans="1:1" ht="15.75" customHeight="1">
      <c r="A613" s="203"/>
    </row>
    <row r="614" spans="1:1" ht="15.75" customHeight="1">
      <c r="A614" s="203"/>
    </row>
    <row r="615" spans="1:1" ht="15.75" customHeight="1">
      <c r="A615" s="203"/>
    </row>
    <row r="616" spans="1:1" ht="15.75" customHeight="1">
      <c r="A616" s="203"/>
    </row>
    <row r="617" spans="1:1" ht="15.75" customHeight="1">
      <c r="A617" s="203"/>
    </row>
    <row r="618" spans="1:1" ht="15.75" customHeight="1">
      <c r="A618" s="203"/>
    </row>
    <row r="619" spans="1:1" ht="15.75" customHeight="1">
      <c r="A619" s="203"/>
    </row>
    <row r="620" spans="1:1" ht="15.75" customHeight="1">
      <c r="A620" s="203"/>
    </row>
    <row r="621" spans="1:1" ht="15.75" customHeight="1">
      <c r="A621" s="203"/>
    </row>
    <row r="622" spans="1:1" ht="15.75" customHeight="1">
      <c r="A622" s="203"/>
    </row>
    <row r="623" spans="1:1" ht="15.75" customHeight="1">
      <c r="A623" s="203"/>
    </row>
    <row r="624" spans="1:1" ht="15.75" customHeight="1">
      <c r="A624" s="203"/>
    </row>
    <row r="625" spans="1:1" ht="15.75" customHeight="1">
      <c r="A625" s="203"/>
    </row>
    <row r="626" spans="1:1" ht="15.75" customHeight="1">
      <c r="A626" s="203"/>
    </row>
    <row r="627" spans="1:1" ht="15.75" customHeight="1">
      <c r="A627" s="203"/>
    </row>
    <row r="628" spans="1:1" ht="15.75" customHeight="1">
      <c r="A628" s="203"/>
    </row>
    <row r="629" spans="1:1" ht="15.75" customHeight="1">
      <c r="A629" s="203"/>
    </row>
    <row r="630" spans="1:1" ht="15.75" customHeight="1">
      <c r="A630" s="203"/>
    </row>
    <row r="631" spans="1:1" ht="15.75" customHeight="1">
      <c r="A631" s="203"/>
    </row>
    <row r="632" spans="1:1" ht="15.75" customHeight="1">
      <c r="A632" s="203"/>
    </row>
    <row r="633" spans="1:1" ht="15.75" customHeight="1">
      <c r="A633" s="203"/>
    </row>
    <row r="634" spans="1:1" ht="15.75" customHeight="1">
      <c r="A634" s="203"/>
    </row>
    <row r="635" spans="1:1" ht="15.75" customHeight="1">
      <c r="A635" s="203"/>
    </row>
    <row r="636" spans="1:1" ht="15.75" customHeight="1">
      <c r="A636" s="203"/>
    </row>
    <row r="637" spans="1:1" ht="15.75" customHeight="1">
      <c r="A637" s="203"/>
    </row>
    <row r="638" spans="1:1" ht="15.75" customHeight="1">
      <c r="A638" s="203"/>
    </row>
    <row r="639" spans="1:1" ht="15.75" customHeight="1">
      <c r="A639" s="203"/>
    </row>
    <row r="640" spans="1:1" ht="15.75" customHeight="1">
      <c r="A640" s="203"/>
    </row>
    <row r="641" spans="1:1" ht="15.75" customHeight="1">
      <c r="A641" s="203"/>
    </row>
    <row r="642" spans="1:1" ht="15.75" customHeight="1">
      <c r="A642" s="203"/>
    </row>
    <row r="643" spans="1:1" ht="15.75" customHeight="1">
      <c r="A643" s="203"/>
    </row>
    <row r="644" spans="1:1" ht="15.75" customHeight="1">
      <c r="A644" s="203"/>
    </row>
    <row r="645" spans="1:1" ht="15.75" customHeight="1">
      <c r="A645" s="203"/>
    </row>
    <row r="646" spans="1:1" ht="15.75" customHeight="1">
      <c r="A646" s="203"/>
    </row>
    <row r="647" spans="1:1" ht="15.75" customHeight="1">
      <c r="A647" s="203"/>
    </row>
    <row r="648" spans="1:1" ht="15.75" customHeight="1">
      <c r="A648" s="203"/>
    </row>
    <row r="649" spans="1:1" ht="15.75" customHeight="1">
      <c r="A649" s="203"/>
    </row>
    <row r="650" spans="1:1" ht="15.75" customHeight="1">
      <c r="A650" s="203"/>
    </row>
    <row r="651" spans="1:1" ht="15.75" customHeight="1">
      <c r="A651" s="203"/>
    </row>
    <row r="652" spans="1:1" ht="15.75" customHeight="1">
      <c r="A652" s="203"/>
    </row>
    <row r="653" spans="1:1" ht="15.75" customHeight="1">
      <c r="A653" s="203"/>
    </row>
    <row r="654" spans="1:1" ht="15.75" customHeight="1">
      <c r="A654" s="203"/>
    </row>
    <row r="655" spans="1:1" ht="15.75" customHeight="1">
      <c r="A655" s="203"/>
    </row>
    <row r="656" spans="1:1" ht="15.75" customHeight="1">
      <c r="A656" s="203"/>
    </row>
    <row r="657" spans="1:1" ht="15.75" customHeight="1">
      <c r="A657" s="203"/>
    </row>
    <row r="658" spans="1:1" ht="15.75" customHeight="1">
      <c r="A658" s="203"/>
    </row>
    <row r="659" spans="1:1" ht="15.75" customHeight="1">
      <c r="A659" s="203"/>
    </row>
    <row r="660" spans="1:1" ht="15.75" customHeight="1">
      <c r="A660" s="203"/>
    </row>
    <row r="661" spans="1:1" ht="15.75" customHeight="1">
      <c r="A661" s="203"/>
    </row>
    <row r="662" spans="1:1" ht="15.75" customHeight="1">
      <c r="A662" s="203"/>
    </row>
    <row r="663" spans="1:1" ht="15.75" customHeight="1">
      <c r="A663" s="203"/>
    </row>
    <row r="664" spans="1:1" ht="15.75" customHeight="1">
      <c r="A664" s="203"/>
    </row>
    <row r="665" spans="1:1" ht="15.75" customHeight="1">
      <c r="A665" s="203"/>
    </row>
    <row r="666" spans="1:1" ht="15.75" customHeight="1">
      <c r="A666" s="203"/>
    </row>
    <row r="667" spans="1:1" ht="15.75" customHeight="1">
      <c r="A667" s="203"/>
    </row>
    <row r="668" spans="1:1" ht="15.75" customHeight="1">
      <c r="A668" s="203"/>
    </row>
    <row r="669" spans="1:1" ht="15.75" customHeight="1">
      <c r="A669" s="203"/>
    </row>
    <row r="670" spans="1:1" ht="15.75" customHeight="1">
      <c r="A670" s="203"/>
    </row>
    <row r="671" spans="1:1" ht="15.75" customHeight="1">
      <c r="A671" s="203"/>
    </row>
    <row r="672" spans="1:1" ht="15.75" customHeight="1">
      <c r="A672" s="203"/>
    </row>
    <row r="673" spans="1:1" ht="15.75" customHeight="1">
      <c r="A673" s="203"/>
    </row>
    <row r="674" spans="1:1" ht="15.75" customHeight="1">
      <c r="A674" s="203"/>
    </row>
    <row r="675" spans="1:1" ht="15.75" customHeight="1">
      <c r="A675" s="203"/>
    </row>
    <row r="676" spans="1:1" ht="15.75" customHeight="1">
      <c r="A676" s="203"/>
    </row>
    <row r="677" spans="1:1" ht="15.75" customHeight="1">
      <c r="A677" s="203"/>
    </row>
    <row r="678" spans="1:1" ht="15.75" customHeight="1">
      <c r="A678" s="203"/>
    </row>
    <row r="679" spans="1:1" ht="15.75" customHeight="1">
      <c r="A679" s="203"/>
    </row>
    <row r="680" spans="1:1" ht="15.75" customHeight="1">
      <c r="A680" s="203"/>
    </row>
    <row r="681" spans="1:1" ht="15.75" customHeight="1">
      <c r="A681" s="203"/>
    </row>
    <row r="682" spans="1:1" ht="15.75" customHeight="1">
      <c r="A682" s="203"/>
    </row>
    <row r="683" spans="1:1" ht="15.75" customHeight="1">
      <c r="A683" s="203"/>
    </row>
    <row r="684" spans="1:1" ht="15.75" customHeight="1">
      <c r="A684" s="203"/>
    </row>
    <row r="685" spans="1:1" ht="15.75" customHeight="1">
      <c r="A685" s="203"/>
    </row>
    <row r="686" spans="1:1" ht="15.75" customHeight="1">
      <c r="A686" s="203"/>
    </row>
    <row r="687" spans="1:1" ht="15.75" customHeight="1">
      <c r="A687" s="203"/>
    </row>
    <row r="688" spans="1:1" ht="15.75" customHeight="1">
      <c r="A688" s="203"/>
    </row>
    <row r="689" spans="1:1" ht="15.75" customHeight="1">
      <c r="A689" s="203"/>
    </row>
    <row r="690" spans="1:1" ht="15.75" customHeight="1">
      <c r="A690" s="203"/>
    </row>
    <row r="691" spans="1:1" ht="15.75" customHeight="1">
      <c r="A691" s="203"/>
    </row>
    <row r="692" spans="1:1" ht="15.75" customHeight="1">
      <c r="A692" s="203"/>
    </row>
    <row r="693" spans="1:1" ht="15.75" customHeight="1">
      <c r="A693" s="203"/>
    </row>
    <row r="694" spans="1:1" ht="15.75" customHeight="1">
      <c r="A694" s="203"/>
    </row>
    <row r="695" spans="1:1" ht="15.75" customHeight="1">
      <c r="A695" s="203"/>
    </row>
    <row r="696" spans="1:1" ht="15.75" customHeight="1">
      <c r="A696" s="203"/>
    </row>
    <row r="697" spans="1:1" ht="15.75" customHeight="1">
      <c r="A697" s="203"/>
    </row>
    <row r="698" spans="1:1" ht="15.75" customHeight="1">
      <c r="A698" s="203"/>
    </row>
    <row r="699" spans="1:1" ht="15.75" customHeight="1">
      <c r="A699" s="203"/>
    </row>
    <row r="700" spans="1:1" ht="15.75" customHeight="1">
      <c r="A700" s="203"/>
    </row>
    <row r="701" spans="1:1" ht="15.75" customHeight="1">
      <c r="A701" s="203"/>
    </row>
    <row r="702" spans="1:1" ht="15.75" customHeight="1">
      <c r="A702" s="203"/>
    </row>
    <row r="703" spans="1:1" ht="15.75" customHeight="1">
      <c r="A703" s="203"/>
    </row>
    <row r="704" spans="1:1" ht="15.75" customHeight="1">
      <c r="A704" s="203"/>
    </row>
    <row r="705" spans="1:1" ht="15.75" customHeight="1">
      <c r="A705" s="203"/>
    </row>
    <row r="706" spans="1:1" ht="15.75" customHeight="1">
      <c r="A706" s="203"/>
    </row>
    <row r="707" spans="1:1" ht="15.75" customHeight="1">
      <c r="A707" s="203"/>
    </row>
    <row r="708" spans="1:1" ht="15.75" customHeight="1">
      <c r="A708" s="203"/>
    </row>
    <row r="709" spans="1:1" ht="15.75" customHeight="1">
      <c r="A709" s="203"/>
    </row>
    <row r="710" spans="1:1" ht="15.75" customHeight="1">
      <c r="A710" s="203"/>
    </row>
    <row r="711" spans="1:1" ht="15.75" customHeight="1">
      <c r="A711" s="203"/>
    </row>
    <row r="712" spans="1:1" ht="15.75" customHeight="1">
      <c r="A712" s="203"/>
    </row>
    <row r="713" spans="1:1" ht="15.75" customHeight="1">
      <c r="A713" s="203"/>
    </row>
    <row r="714" spans="1:1" ht="15.75" customHeight="1">
      <c r="A714" s="203"/>
    </row>
    <row r="715" spans="1:1" ht="15.75" customHeight="1">
      <c r="A715" s="203"/>
    </row>
    <row r="716" spans="1:1" ht="15.75" customHeight="1">
      <c r="A716" s="203"/>
    </row>
    <row r="717" spans="1:1" ht="15.75" customHeight="1">
      <c r="A717" s="203"/>
    </row>
    <row r="718" spans="1:1" ht="15.75" customHeight="1">
      <c r="A718" s="203"/>
    </row>
    <row r="719" spans="1:1" ht="15.75" customHeight="1">
      <c r="A719" s="203"/>
    </row>
    <row r="720" spans="1:1" ht="15.75" customHeight="1">
      <c r="A720" s="203"/>
    </row>
    <row r="721" spans="1:1" ht="15.75" customHeight="1">
      <c r="A721" s="203"/>
    </row>
    <row r="722" spans="1:1" ht="15.75" customHeight="1">
      <c r="A722" s="203"/>
    </row>
    <row r="723" spans="1:1" ht="15.75" customHeight="1">
      <c r="A723" s="203"/>
    </row>
    <row r="724" spans="1:1" ht="15.75" customHeight="1">
      <c r="A724" s="203"/>
    </row>
    <row r="725" spans="1:1" ht="15.75" customHeight="1">
      <c r="A725" s="203"/>
    </row>
    <row r="726" spans="1:1" ht="15.75" customHeight="1">
      <c r="A726" s="203"/>
    </row>
    <row r="727" spans="1:1" ht="15.75" customHeight="1">
      <c r="A727" s="203"/>
    </row>
    <row r="728" spans="1:1" ht="15.75" customHeight="1">
      <c r="A728" s="203"/>
    </row>
    <row r="729" spans="1:1" ht="15.75" customHeight="1">
      <c r="A729" s="203"/>
    </row>
    <row r="730" spans="1:1" ht="15.75" customHeight="1">
      <c r="A730" s="203"/>
    </row>
    <row r="731" spans="1:1" ht="15.75" customHeight="1">
      <c r="A731" s="203"/>
    </row>
    <row r="732" spans="1:1" ht="15.75" customHeight="1">
      <c r="A732" s="203"/>
    </row>
    <row r="733" spans="1:1" ht="15.75" customHeight="1">
      <c r="A733" s="203"/>
    </row>
    <row r="734" spans="1:1" ht="15.75" customHeight="1">
      <c r="A734" s="203"/>
    </row>
    <row r="735" spans="1:1" ht="15.75" customHeight="1">
      <c r="A735" s="203"/>
    </row>
    <row r="736" spans="1:1" ht="15.75" customHeight="1">
      <c r="A736" s="203"/>
    </row>
    <row r="737" spans="1:1" ht="15.75" customHeight="1">
      <c r="A737" s="203"/>
    </row>
    <row r="738" spans="1:1" ht="15.75" customHeight="1">
      <c r="A738" s="203"/>
    </row>
    <row r="739" spans="1:1" ht="15.75" customHeight="1">
      <c r="A739" s="203"/>
    </row>
    <row r="740" spans="1:1" ht="15.75" customHeight="1">
      <c r="A740" s="203"/>
    </row>
    <row r="741" spans="1:1" ht="15.75" customHeight="1">
      <c r="A741" s="203"/>
    </row>
    <row r="742" spans="1:1" ht="15.75" customHeight="1">
      <c r="A742" s="203"/>
    </row>
    <row r="743" spans="1:1" ht="15.75" customHeight="1">
      <c r="A743" s="203"/>
    </row>
    <row r="744" spans="1:1" ht="15.75" customHeight="1">
      <c r="A744" s="203"/>
    </row>
    <row r="745" spans="1:1" ht="15.75" customHeight="1">
      <c r="A745" s="203"/>
    </row>
    <row r="746" spans="1:1" ht="15.75" customHeight="1">
      <c r="A746" s="203"/>
    </row>
    <row r="747" spans="1:1" ht="15.75" customHeight="1">
      <c r="A747" s="203"/>
    </row>
    <row r="748" spans="1:1" ht="15.75" customHeight="1">
      <c r="A748" s="203"/>
    </row>
    <row r="749" spans="1:1" ht="15.75" customHeight="1">
      <c r="A749" s="203"/>
    </row>
    <row r="750" spans="1:1" ht="15.75" customHeight="1">
      <c r="A750" s="203"/>
    </row>
    <row r="751" spans="1:1" ht="15.75" customHeight="1">
      <c r="A751" s="203"/>
    </row>
    <row r="752" spans="1:1" ht="15.75" customHeight="1">
      <c r="A752" s="203"/>
    </row>
    <row r="753" spans="1:1" ht="15.75" customHeight="1">
      <c r="A753" s="203"/>
    </row>
    <row r="754" spans="1:1" ht="15.75" customHeight="1">
      <c r="A754" s="203"/>
    </row>
    <row r="755" spans="1:1" ht="15.75" customHeight="1">
      <c r="A755" s="203"/>
    </row>
    <row r="756" spans="1:1" ht="15.75" customHeight="1">
      <c r="A756" s="203"/>
    </row>
    <row r="757" spans="1:1" ht="15.75" customHeight="1">
      <c r="A757" s="203"/>
    </row>
    <row r="758" spans="1:1" ht="15.75" customHeight="1">
      <c r="A758" s="203"/>
    </row>
    <row r="759" spans="1:1" ht="15.75" customHeight="1">
      <c r="A759" s="203"/>
    </row>
    <row r="760" spans="1:1" ht="15.75" customHeight="1">
      <c r="A760" s="203"/>
    </row>
    <row r="761" spans="1:1" ht="15.75" customHeight="1">
      <c r="A761" s="203"/>
    </row>
    <row r="762" spans="1:1" ht="15.75" customHeight="1">
      <c r="A762" s="203"/>
    </row>
    <row r="763" spans="1:1" ht="15.75" customHeight="1">
      <c r="A763" s="203"/>
    </row>
    <row r="764" spans="1:1" ht="15.75" customHeight="1">
      <c r="A764" s="203"/>
    </row>
    <row r="765" spans="1:1" ht="15.75" customHeight="1">
      <c r="A765" s="203"/>
    </row>
    <row r="766" spans="1:1" ht="15.75" customHeight="1">
      <c r="A766" s="203"/>
    </row>
    <row r="767" spans="1:1" ht="15.75" customHeight="1">
      <c r="A767" s="203"/>
    </row>
    <row r="768" spans="1:1" ht="15.75" customHeight="1">
      <c r="A768" s="203"/>
    </row>
    <row r="769" spans="1:1" ht="15.75" customHeight="1">
      <c r="A769" s="203"/>
    </row>
    <row r="770" spans="1:1" ht="15.75" customHeight="1">
      <c r="A770" s="203"/>
    </row>
    <row r="771" spans="1:1" ht="15.75" customHeight="1">
      <c r="A771" s="203"/>
    </row>
    <row r="772" spans="1:1" ht="15.75" customHeight="1">
      <c r="A772" s="203"/>
    </row>
    <row r="773" spans="1:1" ht="15.75" customHeight="1">
      <c r="A773" s="203"/>
    </row>
    <row r="774" spans="1:1" ht="15.75" customHeight="1">
      <c r="A774" s="203"/>
    </row>
    <row r="775" spans="1:1" ht="15.75" customHeight="1">
      <c r="A775" s="203"/>
    </row>
    <row r="776" spans="1:1" ht="15.75" customHeight="1">
      <c r="A776" s="203"/>
    </row>
    <row r="777" spans="1:1" ht="15.75" customHeight="1">
      <c r="A777" s="203"/>
    </row>
    <row r="778" spans="1:1" ht="15.75" customHeight="1">
      <c r="A778" s="203"/>
    </row>
    <row r="779" spans="1:1" ht="15.75" customHeight="1">
      <c r="A779" s="203"/>
    </row>
    <row r="780" spans="1:1" ht="15.75" customHeight="1">
      <c r="A780" s="203"/>
    </row>
    <row r="781" spans="1:1" ht="15.75" customHeight="1">
      <c r="A781" s="203"/>
    </row>
    <row r="782" spans="1:1" ht="15.75" customHeight="1">
      <c r="A782" s="203"/>
    </row>
    <row r="783" spans="1:1" ht="15.75" customHeight="1">
      <c r="A783" s="203"/>
    </row>
    <row r="784" spans="1:1" ht="15.75" customHeight="1">
      <c r="A784" s="203"/>
    </row>
    <row r="785" spans="1:1" ht="15.75" customHeight="1">
      <c r="A785" s="203"/>
    </row>
    <row r="786" spans="1:1" ht="15.75" customHeight="1">
      <c r="A786" s="203"/>
    </row>
    <row r="787" spans="1:1" ht="15.75" customHeight="1">
      <c r="A787" s="203"/>
    </row>
    <row r="788" spans="1:1" ht="15.75" customHeight="1">
      <c r="A788" s="203"/>
    </row>
    <row r="789" spans="1:1" ht="15.75" customHeight="1">
      <c r="A789" s="203"/>
    </row>
    <row r="790" spans="1:1" ht="15.75" customHeight="1">
      <c r="A790" s="203"/>
    </row>
    <row r="791" spans="1:1" ht="15.75" customHeight="1">
      <c r="A791" s="203"/>
    </row>
    <row r="792" spans="1:1" ht="15.75" customHeight="1">
      <c r="A792" s="203"/>
    </row>
    <row r="793" spans="1:1" ht="15.75" customHeight="1">
      <c r="A793" s="203"/>
    </row>
    <row r="794" spans="1:1" ht="15.75" customHeight="1">
      <c r="A794" s="203"/>
    </row>
    <row r="795" spans="1:1" ht="15.75" customHeight="1">
      <c r="A795" s="203"/>
    </row>
    <row r="796" spans="1:1" ht="15.75" customHeight="1">
      <c r="A796" s="203"/>
    </row>
    <row r="797" spans="1:1" ht="15.75" customHeight="1">
      <c r="A797" s="203"/>
    </row>
    <row r="798" spans="1:1" ht="15.75" customHeight="1">
      <c r="A798" s="203"/>
    </row>
    <row r="799" spans="1:1" ht="15.75" customHeight="1">
      <c r="A799" s="203"/>
    </row>
    <row r="800" spans="1:1" ht="15.75" customHeight="1">
      <c r="A800" s="203"/>
    </row>
    <row r="801" spans="1:1" ht="15.75" customHeight="1">
      <c r="A801" s="203"/>
    </row>
    <row r="802" spans="1:1" ht="15.75" customHeight="1">
      <c r="A802" s="203"/>
    </row>
    <row r="803" spans="1:1" ht="15.75" customHeight="1">
      <c r="A803" s="203"/>
    </row>
    <row r="804" spans="1:1" ht="15.75" customHeight="1">
      <c r="A804" s="203"/>
    </row>
    <row r="805" spans="1:1" ht="15.75" customHeight="1">
      <c r="A805" s="203"/>
    </row>
    <row r="806" spans="1:1" ht="15.75" customHeight="1">
      <c r="A806" s="203"/>
    </row>
    <row r="807" spans="1:1" ht="15.75" customHeight="1">
      <c r="A807" s="203"/>
    </row>
    <row r="808" spans="1:1" ht="15.75" customHeight="1">
      <c r="A808" s="203"/>
    </row>
    <row r="809" spans="1:1" ht="15.75" customHeight="1">
      <c r="A809" s="203"/>
    </row>
    <row r="810" spans="1:1" ht="15.75" customHeight="1">
      <c r="A810" s="203"/>
    </row>
    <row r="811" spans="1:1" ht="15.75" customHeight="1">
      <c r="A811" s="203"/>
    </row>
    <row r="812" spans="1:1" ht="15.75" customHeight="1">
      <c r="A812" s="203"/>
    </row>
    <row r="813" spans="1:1" ht="15.75" customHeight="1">
      <c r="A813" s="203"/>
    </row>
    <row r="814" spans="1:1" ht="15.75" customHeight="1">
      <c r="A814" s="203"/>
    </row>
    <row r="815" spans="1:1" ht="15.75" customHeight="1">
      <c r="A815" s="203"/>
    </row>
    <row r="816" spans="1:1" ht="15.75" customHeight="1">
      <c r="A816" s="203"/>
    </row>
    <row r="817" spans="1:1" ht="15.75" customHeight="1">
      <c r="A817" s="203"/>
    </row>
    <row r="818" spans="1:1" ht="15.75" customHeight="1">
      <c r="A818" s="203"/>
    </row>
    <row r="819" spans="1:1" ht="15.75" customHeight="1">
      <c r="A819" s="203"/>
    </row>
    <row r="820" spans="1:1" ht="15.75" customHeight="1">
      <c r="A820" s="203"/>
    </row>
    <row r="821" spans="1:1" ht="15.75" customHeight="1">
      <c r="A821" s="203"/>
    </row>
    <row r="822" spans="1:1" ht="15.75" customHeight="1">
      <c r="A822" s="203"/>
    </row>
    <row r="823" spans="1:1" ht="15.75" customHeight="1">
      <c r="A823" s="203"/>
    </row>
    <row r="824" spans="1:1" ht="15.75" customHeight="1">
      <c r="A824" s="203"/>
    </row>
    <row r="825" spans="1:1" ht="15.75" customHeight="1">
      <c r="A825" s="203"/>
    </row>
    <row r="826" spans="1:1" ht="15.75" customHeight="1">
      <c r="A826" s="203"/>
    </row>
    <row r="827" spans="1:1" ht="15.75" customHeight="1">
      <c r="A827" s="203"/>
    </row>
    <row r="828" spans="1:1" ht="15.75" customHeight="1">
      <c r="A828" s="203"/>
    </row>
    <row r="829" spans="1:1" ht="15.75" customHeight="1">
      <c r="A829" s="203"/>
    </row>
    <row r="830" spans="1:1" ht="15.75" customHeight="1">
      <c r="A830" s="203"/>
    </row>
    <row r="831" spans="1:1" ht="15.75" customHeight="1">
      <c r="A831" s="203"/>
    </row>
    <row r="832" spans="1:1" ht="15.75" customHeight="1">
      <c r="A832" s="203"/>
    </row>
    <row r="833" spans="1:1" ht="15.75" customHeight="1">
      <c r="A833" s="203"/>
    </row>
    <row r="834" spans="1:1" ht="15.75" customHeight="1">
      <c r="A834" s="203"/>
    </row>
    <row r="835" spans="1:1" ht="15.75" customHeight="1">
      <c r="A835" s="203"/>
    </row>
    <row r="836" spans="1:1" ht="15.75" customHeight="1">
      <c r="A836" s="203"/>
    </row>
    <row r="837" spans="1:1" ht="15.75" customHeight="1">
      <c r="A837" s="203"/>
    </row>
    <row r="838" spans="1:1" ht="15.75" customHeight="1">
      <c r="A838" s="203"/>
    </row>
    <row r="839" spans="1:1" ht="15.75" customHeight="1">
      <c r="A839" s="203"/>
    </row>
    <row r="840" spans="1:1" ht="15.75" customHeight="1">
      <c r="A840" s="203"/>
    </row>
    <row r="841" spans="1:1" ht="15.75" customHeight="1">
      <c r="A841" s="203"/>
    </row>
    <row r="842" spans="1:1" ht="15.75" customHeight="1">
      <c r="A842" s="203"/>
    </row>
    <row r="843" spans="1:1" ht="15.75" customHeight="1">
      <c r="A843" s="203"/>
    </row>
    <row r="844" spans="1:1" ht="15.75" customHeight="1">
      <c r="A844" s="203"/>
    </row>
    <row r="845" spans="1:1" ht="15.75" customHeight="1">
      <c r="A845" s="203"/>
    </row>
    <row r="846" spans="1:1" ht="15.75" customHeight="1">
      <c r="A846" s="203"/>
    </row>
    <row r="847" spans="1:1" ht="15.75" customHeight="1">
      <c r="A847" s="203"/>
    </row>
    <row r="848" spans="1:1" ht="15.75" customHeight="1">
      <c r="A848" s="203"/>
    </row>
    <row r="849" spans="1:1" ht="15.75" customHeight="1">
      <c r="A849" s="203"/>
    </row>
    <row r="850" spans="1:1" ht="15.75" customHeight="1">
      <c r="A850" s="203"/>
    </row>
    <row r="851" spans="1:1" ht="15.75" customHeight="1">
      <c r="A851" s="203"/>
    </row>
    <row r="852" spans="1:1" ht="15.75" customHeight="1">
      <c r="A852" s="203"/>
    </row>
    <row r="853" spans="1:1" ht="15.75" customHeight="1">
      <c r="A853" s="203"/>
    </row>
    <row r="854" spans="1:1" ht="15.75" customHeight="1">
      <c r="A854" s="203"/>
    </row>
    <row r="855" spans="1:1" ht="15.75" customHeight="1">
      <c r="A855" s="203"/>
    </row>
    <row r="856" spans="1:1" ht="15.75" customHeight="1">
      <c r="A856" s="203"/>
    </row>
    <row r="857" spans="1:1" ht="15.75" customHeight="1">
      <c r="A857" s="203"/>
    </row>
    <row r="858" spans="1:1" ht="15.75" customHeight="1">
      <c r="A858" s="203"/>
    </row>
    <row r="859" spans="1:1" ht="15.75" customHeight="1">
      <c r="A859" s="203"/>
    </row>
    <row r="860" spans="1:1" ht="15.75" customHeight="1">
      <c r="A860" s="203"/>
    </row>
    <row r="861" spans="1:1" ht="15.75" customHeight="1">
      <c r="A861" s="203"/>
    </row>
    <row r="862" spans="1:1" ht="15.75" customHeight="1">
      <c r="A862" s="203"/>
    </row>
    <row r="863" spans="1:1" ht="15.75" customHeight="1">
      <c r="A863" s="203"/>
    </row>
    <row r="864" spans="1:1" ht="15.75" customHeight="1">
      <c r="A864" s="203"/>
    </row>
    <row r="865" spans="1:1" ht="15.75" customHeight="1">
      <c r="A865" s="203"/>
    </row>
    <row r="866" spans="1:1" ht="15.75" customHeight="1">
      <c r="A866" s="203"/>
    </row>
    <row r="867" spans="1:1" ht="15.75" customHeight="1">
      <c r="A867" s="203"/>
    </row>
    <row r="868" spans="1:1" ht="15.75" customHeight="1">
      <c r="A868" s="203"/>
    </row>
    <row r="869" spans="1:1" ht="15.75" customHeight="1">
      <c r="A869" s="203"/>
    </row>
    <row r="870" spans="1:1" ht="15.75" customHeight="1">
      <c r="A870" s="203"/>
    </row>
    <row r="871" spans="1:1" ht="15.75" customHeight="1">
      <c r="A871" s="203"/>
    </row>
    <row r="872" spans="1:1" ht="15.75" customHeight="1">
      <c r="A872" s="203"/>
    </row>
    <row r="873" spans="1:1" ht="15.75" customHeight="1">
      <c r="A873" s="203"/>
    </row>
    <row r="874" spans="1:1" ht="15.75" customHeight="1">
      <c r="A874" s="203"/>
    </row>
    <row r="875" spans="1:1" ht="15.75" customHeight="1">
      <c r="A875" s="203"/>
    </row>
    <row r="876" spans="1:1" ht="15.75" customHeight="1">
      <c r="A876" s="203"/>
    </row>
    <row r="877" spans="1:1" ht="15.75" customHeight="1">
      <c r="A877" s="203"/>
    </row>
    <row r="878" spans="1:1" ht="15.75" customHeight="1">
      <c r="A878" s="203"/>
    </row>
    <row r="879" spans="1:1" ht="15.75" customHeight="1">
      <c r="A879" s="203"/>
    </row>
    <row r="880" spans="1:1" ht="15.75" customHeight="1">
      <c r="A880" s="203"/>
    </row>
    <row r="881" spans="1:1" ht="15.75" customHeight="1">
      <c r="A881" s="203"/>
    </row>
    <row r="882" spans="1:1" ht="15.75" customHeight="1">
      <c r="A882" s="203"/>
    </row>
    <row r="883" spans="1:1" ht="15.75" customHeight="1">
      <c r="A883" s="203"/>
    </row>
    <row r="884" spans="1:1" ht="15.75" customHeight="1">
      <c r="A884" s="203"/>
    </row>
    <row r="885" spans="1:1" ht="15.75" customHeight="1">
      <c r="A885" s="203"/>
    </row>
    <row r="886" spans="1:1" ht="15.75" customHeight="1">
      <c r="A886" s="203"/>
    </row>
    <row r="887" spans="1:1" ht="15.75" customHeight="1">
      <c r="A887" s="203"/>
    </row>
    <row r="888" spans="1:1" ht="15.75" customHeight="1">
      <c r="A888" s="203"/>
    </row>
    <row r="889" spans="1:1" ht="15.75" customHeight="1">
      <c r="A889" s="203"/>
    </row>
    <row r="890" spans="1:1" ht="15.75" customHeight="1">
      <c r="A890" s="203"/>
    </row>
    <row r="891" spans="1:1" ht="15.75" customHeight="1">
      <c r="A891" s="203"/>
    </row>
    <row r="892" spans="1:1" ht="15.75" customHeight="1">
      <c r="A892" s="203"/>
    </row>
    <row r="893" spans="1:1" ht="15.75" customHeight="1">
      <c r="A893" s="203"/>
    </row>
    <row r="894" spans="1:1" ht="15.75" customHeight="1">
      <c r="A894" s="203"/>
    </row>
    <row r="895" spans="1:1" ht="15.75" customHeight="1">
      <c r="A895" s="203"/>
    </row>
    <row r="896" spans="1:1" ht="15.75" customHeight="1">
      <c r="A896" s="203"/>
    </row>
    <row r="897" spans="1:1" ht="15.75" customHeight="1">
      <c r="A897" s="203"/>
    </row>
    <row r="898" spans="1:1" ht="15.75" customHeight="1">
      <c r="A898" s="203"/>
    </row>
    <row r="899" spans="1:1" ht="15.75" customHeight="1">
      <c r="A899" s="203"/>
    </row>
    <row r="900" spans="1:1" ht="15.75" customHeight="1">
      <c r="A900" s="203"/>
    </row>
    <row r="901" spans="1:1" ht="15.75" customHeight="1">
      <c r="A901" s="203"/>
    </row>
    <row r="902" spans="1:1" ht="15.75" customHeight="1">
      <c r="A902" s="203"/>
    </row>
    <row r="903" spans="1:1" ht="15.75" customHeight="1">
      <c r="A903" s="203"/>
    </row>
    <row r="904" spans="1:1" ht="15.75" customHeight="1">
      <c r="A904" s="203"/>
    </row>
    <row r="905" spans="1:1" ht="15.75" customHeight="1">
      <c r="A905" s="203"/>
    </row>
    <row r="906" spans="1:1" ht="15.75" customHeight="1">
      <c r="A906" s="203"/>
    </row>
    <row r="907" spans="1:1" ht="15.75" customHeight="1">
      <c r="A907" s="203"/>
    </row>
    <row r="908" spans="1:1" ht="15.75" customHeight="1">
      <c r="A908" s="203"/>
    </row>
    <row r="909" spans="1:1" ht="15.75" customHeight="1">
      <c r="A909" s="203"/>
    </row>
    <row r="910" spans="1:1" ht="15.75" customHeight="1">
      <c r="A910" s="203"/>
    </row>
    <row r="911" spans="1:1" ht="15.75" customHeight="1">
      <c r="A911" s="203"/>
    </row>
    <row r="912" spans="1:1" ht="15.75" customHeight="1">
      <c r="A912" s="203"/>
    </row>
    <row r="913" spans="1:1" ht="15.75" customHeight="1">
      <c r="A913" s="203"/>
    </row>
    <row r="914" spans="1:1" ht="15.75" customHeight="1">
      <c r="A914" s="203"/>
    </row>
    <row r="915" spans="1:1" ht="15.75" customHeight="1">
      <c r="A915" s="203"/>
    </row>
    <row r="916" spans="1:1" ht="15.75" customHeight="1">
      <c r="A916" s="203"/>
    </row>
    <row r="917" spans="1:1" ht="15.75" customHeight="1">
      <c r="A917" s="203"/>
    </row>
    <row r="918" spans="1:1" ht="15.75" customHeight="1">
      <c r="A918" s="203"/>
    </row>
    <row r="919" spans="1:1" ht="15.75" customHeight="1">
      <c r="A919" s="203"/>
    </row>
    <row r="920" spans="1:1" ht="15.75" customHeight="1">
      <c r="A920" s="203"/>
    </row>
    <row r="921" spans="1:1" ht="15.75" customHeight="1">
      <c r="A921" s="203"/>
    </row>
    <row r="922" spans="1:1" ht="15.75" customHeight="1">
      <c r="A922" s="203"/>
    </row>
    <row r="923" spans="1:1" ht="15.75" customHeight="1">
      <c r="A923" s="203"/>
    </row>
    <row r="924" spans="1:1" ht="15.75" customHeight="1">
      <c r="A924" s="203"/>
    </row>
    <row r="925" spans="1:1" ht="15.75" customHeight="1">
      <c r="A925" s="203"/>
    </row>
    <row r="926" spans="1:1" ht="15.75" customHeight="1">
      <c r="A926" s="203"/>
    </row>
    <row r="927" spans="1:1" ht="15.75" customHeight="1">
      <c r="A927" s="203"/>
    </row>
    <row r="928" spans="1:1" ht="15.75" customHeight="1">
      <c r="A928" s="203"/>
    </row>
    <row r="929" spans="1:1" ht="15.75" customHeight="1">
      <c r="A929" s="203"/>
    </row>
    <row r="930" spans="1:1" ht="15.75" customHeight="1">
      <c r="A930" s="203"/>
    </row>
    <row r="931" spans="1:1" ht="15.75" customHeight="1">
      <c r="A931" s="203"/>
    </row>
    <row r="932" spans="1:1" ht="15.75" customHeight="1">
      <c r="A932" s="203"/>
    </row>
    <row r="933" spans="1:1" ht="15.75" customHeight="1">
      <c r="A933" s="203"/>
    </row>
    <row r="934" spans="1:1" ht="15.75" customHeight="1">
      <c r="A934" s="203"/>
    </row>
    <row r="935" spans="1:1" ht="15.75" customHeight="1">
      <c r="A935" s="203"/>
    </row>
    <row r="936" spans="1:1" ht="15.75" customHeight="1">
      <c r="A936" s="203"/>
    </row>
    <row r="937" spans="1:1" ht="15.75" customHeight="1">
      <c r="A937" s="203"/>
    </row>
    <row r="938" spans="1:1" ht="15.75" customHeight="1">
      <c r="A938" s="203"/>
    </row>
    <row r="939" spans="1:1" ht="15.75" customHeight="1">
      <c r="A939" s="203"/>
    </row>
    <row r="940" spans="1:1" ht="15.75" customHeight="1">
      <c r="A940" s="203"/>
    </row>
    <row r="941" spans="1:1" ht="15.75" customHeight="1">
      <c r="A941" s="203"/>
    </row>
    <row r="942" spans="1:1" ht="15.75" customHeight="1">
      <c r="A942" s="203"/>
    </row>
    <row r="943" spans="1:1" ht="15.75" customHeight="1">
      <c r="A943" s="203"/>
    </row>
    <row r="944" spans="1:1" ht="15.75" customHeight="1">
      <c r="A944" s="203"/>
    </row>
    <row r="945" spans="1:1" ht="15.75" customHeight="1">
      <c r="A945" s="203"/>
    </row>
    <row r="946" spans="1:1" ht="15.75" customHeight="1">
      <c r="A946" s="203"/>
    </row>
    <row r="947" spans="1:1" ht="15.75" customHeight="1">
      <c r="A947" s="203"/>
    </row>
    <row r="948" spans="1:1" ht="15.75" customHeight="1">
      <c r="A948" s="203"/>
    </row>
    <row r="949" spans="1:1" ht="15.75" customHeight="1">
      <c r="A949" s="203"/>
    </row>
    <row r="950" spans="1:1" ht="15.75" customHeight="1">
      <c r="A950" s="203"/>
    </row>
    <row r="951" spans="1:1" ht="15.75" customHeight="1">
      <c r="A951" s="203"/>
    </row>
    <row r="952" spans="1:1" ht="15.75" customHeight="1">
      <c r="A952" s="203"/>
    </row>
    <row r="953" spans="1:1" ht="15.75" customHeight="1">
      <c r="A953" s="203"/>
    </row>
    <row r="954" spans="1:1" ht="15.75" customHeight="1">
      <c r="A954" s="203"/>
    </row>
    <row r="955" spans="1:1" ht="15.75" customHeight="1">
      <c r="A955" s="203"/>
    </row>
    <row r="956" spans="1:1" ht="15.75" customHeight="1">
      <c r="A956" s="203"/>
    </row>
    <row r="957" spans="1:1" ht="15.75" customHeight="1">
      <c r="A957" s="203"/>
    </row>
    <row r="958" spans="1:1" ht="15.75" customHeight="1">
      <c r="A958" s="203"/>
    </row>
    <row r="959" spans="1:1" ht="15.75" customHeight="1">
      <c r="A959" s="203"/>
    </row>
    <row r="960" spans="1:1" ht="15.75" customHeight="1">
      <c r="A960" s="203"/>
    </row>
    <row r="961" spans="1:1" ht="15.75" customHeight="1">
      <c r="A961" s="203"/>
    </row>
    <row r="962" spans="1:1" ht="15.75" customHeight="1">
      <c r="A962" s="203"/>
    </row>
    <row r="963" spans="1:1" ht="15.75" customHeight="1">
      <c r="A963" s="203"/>
    </row>
    <row r="964" spans="1:1" ht="15.75" customHeight="1">
      <c r="A964" s="203"/>
    </row>
    <row r="965" spans="1:1" ht="15.75" customHeight="1">
      <c r="A965" s="203"/>
    </row>
    <row r="966" spans="1:1" ht="15.75" customHeight="1">
      <c r="A966" s="203"/>
    </row>
    <row r="967" spans="1:1" ht="15.75" customHeight="1">
      <c r="A967" s="203"/>
    </row>
    <row r="968" spans="1:1" ht="15.75" customHeight="1">
      <c r="A968" s="203"/>
    </row>
    <row r="969" spans="1:1" ht="15.75" customHeight="1">
      <c r="A969" s="203"/>
    </row>
    <row r="970" spans="1:1" ht="15.75" customHeight="1">
      <c r="A970" s="203"/>
    </row>
    <row r="971" spans="1:1" ht="15.75" customHeight="1">
      <c r="A971" s="203"/>
    </row>
    <row r="972" spans="1:1" ht="15.75" customHeight="1">
      <c r="A972" s="203"/>
    </row>
    <row r="973" spans="1:1" ht="15.75" customHeight="1">
      <c r="A973" s="203"/>
    </row>
    <row r="974" spans="1:1" ht="15.75" customHeight="1">
      <c r="A974" s="203"/>
    </row>
  </sheetData>
  <pageMargins left="0.7" right="0.7" top="0.75" bottom="0.75" header="0" footer="0"/>
  <pageSetup orientation="landscape"/>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Z999"/>
  <sheetViews>
    <sheetView workbookViewId="0">
      <pane ySplit="1" topLeftCell="A2" activePane="bottomLeft" state="frozen"/>
      <selection pane="bottomLeft"/>
    </sheetView>
  </sheetViews>
  <sheetFormatPr defaultColWidth="14.3984375" defaultRowHeight="15" customHeight="1"/>
  <cols>
    <col min="1" max="1" width="14.3984375" customWidth="1"/>
    <col min="2" max="2" width="36.73046875" customWidth="1"/>
    <col min="3" max="3" width="56.73046875" customWidth="1"/>
    <col min="4" max="5" width="16.73046875" customWidth="1"/>
    <col min="6" max="6" width="56.73046875" customWidth="1"/>
  </cols>
  <sheetData>
    <row r="1" spans="1:26" ht="15.75">
      <c r="A1" s="24" t="s">
        <v>44</v>
      </c>
      <c r="B1" s="182" t="s">
        <v>230</v>
      </c>
      <c r="C1" s="182" t="s">
        <v>231</v>
      </c>
      <c r="D1" s="86" t="s">
        <v>1024</v>
      </c>
      <c r="E1" s="86" t="s">
        <v>1327</v>
      </c>
      <c r="F1" s="31" t="s">
        <v>1025</v>
      </c>
    </row>
    <row r="2" spans="1:26" ht="47.25">
      <c r="A2" s="24" t="s">
        <v>56</v>
      </c>
      <c r="B2" s="24" t="str">
        <f t="shared" ref="B2:B11" si="0">VLOOKUP(A2,ProcessDefinitionsTab,2, FALSE)</f>
        <v>Identity Information Determination</v>
      </c>
      <c r="C2" s="34" t="str">
        <f t="shared" ref="C2:C11" si="1">VLOOKUP(A2,ProcessDefinitionsTab,3,FALSE)</f>
        <v>Identity Information Determination is the process of determining the identity context, the identity information requirements, and the identifier.</v>
      </c>
      <c r="D2" s="174"/>
      <c r="E2" s="124"/>
      <c r="F2" s="33"/>
      <c r="G2" s="1"/>
      <c r="H2" s="1"/>
      <c r="I2" s="1"/>
      <c r="J2" s="1"/>
      <c r="K2" s="1"/>
      <c r="L2" s="1"/>
      <c r="M2" s="1"/>
      <c r="N2" s="1"/>
      <c r="O2" s="1"/>
      <c r="P2" s="1"/>
      <c r="Q2" s="1"/>
      <c r="R2" s="1"/>
      <c r="S2" s="1"/>
      <c r="T2" s="1"/>
      <c r="U2" s="1"/>
      <c r="V2" s="1"/>
      <c r="W2" s="1"/>
      <c r="X2" s="1"/>
      <c r="Y2" s="1"/>
      <c r="Z2" s="1"/>
    </row>
    <row r="3" spans="1:26" ht="110.25">
      <c r="A3" s="24" t="s">
        <v>62</v>
      </c>
      <c r="B3" s="24" t="str">
        <f t="shared" si="0"/>
        <v>Identity Evidence Determination</v>
      </c>
      <c r="C3" s="34" t="str">
        <f t="shared" si="1"/>
        <v>Identity Evidence Determination is the process of determining the acceptable evidence of identity (whether physical or electronic).</v>
      </c>
      <c r="D3" s="174">
        <v>79</v>
      </c>
      <c r="E3" s="124"/>
      <c r="F3" s="33" t="s">
        <v>1487</v>
      </c>
      <c r="G3" s="1"/>
      <c r="H3" s="1"/>
      <c r="I3" s="1"/>
      <c r="J3" s="1"/>
      <c r="K3" s="1"/>
      <c r="L3" s="1"/>
      <c r="M3" s="1"/>
      <c r="N3" s="1"/>
      <c r="O3" s="1"/>
      <c r="P3" s="1"/>
      <c r="Q3" s="1"/>
      <c r="R3" s="1"/>
      <c r="S3" s="1"/>
      <c r="T3" s="1"/>
      <c r="U3" s="1"/>
      <c r="V3" s="1"/>
      <c r="W3" s="1"/>
      <c r="X3" s="1"/>
      <c r="Y3" s="1"/>
      <c r="Z3" s="1"/>
    </row>
    <row r="4" spans="1:26" ht="47.25">
      <c r="A4" s="24" t="s">
        <v>68</v>
      </c>
      <c r="B4" s="24" t="str">
        <f t="shared" si="0"/>
        <v>Identity Evidence Acceptance</v>
      </c>
      <c r="C4" s="34" t="str">
        <f t="shared" si="1"/>
        <v>Identity Evidence Acceptance is the process of confirming that the evidence of identity presented (whether physical or electronic) is acceptable.</v>
      </c>
      <c r="D4" s="174"/>
      <c r="E4" s="124"/>
      <c r="F4" s="33"/>
      <c r="G4" s="1"/>
      <c r="H4" s="1"/>
      <c r="I4" s="1"/>
      <c r="J4" s="1"/>
      <c r="K4" s="1"/>
      <c r="L4" s="1"/>
      <c r="M4" s="1"/>
      <c r="N4" s="1"/>
      <c r="O4" s="1"/>
      <c r="P4" s="1"/>
      <c r="Q4" s="1"/>
      <c r="R4" s="1"/>
      <c r="S4" s="1"/>
      <c r="T4" s="1"/>
      <c r="U4" s="1"/>
      <c r="V4" s="1"/>
      <c r="W4" s="1"/>
      <c r="X4" s="1"/>
      <c r="Y4" s="1"/>
      <c r="Z4" s="1"/>
    </row>
    <row r="5" spans="1:26" ht="47.25">
      <c r="A5" s="24" t="s">
        <v>73</v>
      </c>
      <c r="B5" s="24" t="str">
        <f t="shared" si="0"/>
        <v>Identity Information Validation</v>
      </c>
      <c r="C5" s="34" t="str">
        <f t="shared" si="1"/>
        <v xml:space="preserve">Identity Information Validation is the process of confirming the accuracy of identity information about a Subject as established by the Issuer. </v>
      </c>
      <c r="D5" s="174"/>
      <c r="E5" s="124"/>
      <c r="F5" s="33"/>
      <c r="G5" s="1"/>
      <c r="H5" s="1"/>
      <c r="I5" s="1"/>
      <c r="J5" s="1"/>
      <c r="K5" s="1"/>
      <c r="L5" s="1"/>
      <c r="M5" s="1"/>
      <c r="N5" s="1"/>
      <c r="O5" s="1"/>
      <c r="P5" s="1"/>
      <c r="Q5" s="1"/>
      <c r="R5" s="1"/>
      <c r="S5" s="1"/>
      <c r="T5" s="1"/>
      <c r="U5" s="1"/>
      <c r="V5" s="1"/>
      <c r="W5" s="1"/>
      <c r="X5" s="1"/>
      <c r="Y5" s="1"/>
      <c r="Z5" s="1"/>
    </row>
    <row r="6" spans="1:26" ht="47.25">
      <c r="A6" s="24" t="s">
        <v>79</v>
      </c>
      <c r="B6" s="24" t="str">
        <f t="shared" si="0"/>
        <v>Identity Resolution</v>
      </c>
      <c r="C6" s="34" t="str">
        <f t="shared" si="1"/>
        <v>Identity Resolution is the process of establishing the uniqueness of a Subject within a population through the use of identity information.</v>
      </c>
      <c r="D6" s="174"/>
      <c r="E6" s="124"/>
      <c r="F6" s="33"/>
    </row>
    <row r="7" spans="1:26" ht="78.75">
      <c r="A7" s="24" t="s">
        <v>84</v>
      </c>
      <c r="B7" s="24" t="str">
        <f t="shared" si="0"/>
        <v>Identity Establishment</v>
      </c>
      <c r="C7" s="34" t="str">
        <f t="shared" si="1"/>
        <v>Identity Establishment is the process of creating a record of identity of a Subject within a population.</v>
      </c>
      <c r="D7" s="174">
        <v>78</v>
      </c>
      <c r="E7" s="124"/>
      <c r="F7" s="33" t="s">
        <v>1488</v>
      </c>
    </row>
    <row r="8" spans="1:26" ht="31.5">
      <c r="A8" s="24" t="s">
        <v>88</v>
      </c>
      <c r="B8" s="24" t="str">
        <f t="shared" si="0"/>
        <v>Identity Verification</v>
      </c>
      <c r="C8" s="34" t="str">
        <f t="shared" si="1"/>
        <v>Identity Verification is the process of confirming that the identity information is under the control of the Subject.</v>
      </c>
      <c r="D8" s="174"/>
      <c r="E8" s="124"/>
      <c r="F8" s="33"/>
    </row>
    <row r="9" spans="1:26" ht="81" customHeight="1">
      <c r="A9" s="24" t="s">
        <v>94</v>
      </c>
      <c r="B9" s="24" t="str">
        <f t="shared" si="0"/>
        <v>Identity Continuity</v>
      </c>
      <c r="C9" s="34" t="str">
        <f t="shared" si="1"/>
        <v>Identity Continuity is the process of dynamically confirming that the Subject has a continuous existence over time (i.e., “genuine presence”). This process can be used to ensure that there is no malicious or fraudulent activity (past or present) and to address identity spoofing concerns.</v>
      </c>
      <c r="D9" s="174"/>
      <c r="E9" s="124"/>
      <c r="F9" s="33"/>
      <c r="G9" s="1"/>
      <c r="H9" s="1"/>
      <c r="I9" s="1"/>
      <c r="J9" s="1"/>
      <c r="K9" s="1"/>
      <c r="L9" s="1"/>
      <c r="M9" s="1"/>
      <c r="N9" s="1"/>
      <c r="O9" s="1"/>
      <c r="P9" s="1"/>
      <c r="Q9" s="1"/>
      <c r="R9" s="1"/>
      <c r="S9" s="1"/>
      <c r="T9" s="1"/>
      <c r="U9" s="1"/>
      <c r="V9" s="1"/>
      <c r="W9" s="1"/>
      <c r="X9" s="1"/>
      <c r="Y9" s="1"/>
      <c r="Z9" s="1"/>
    </row>
    <row r="10" spans="1:26" ht="47.25">
      <c r="A10" s="24" t="s">
        <v>99</v>
      </c>
      <c r="B10" s="24" t="str">
        <f t="shared" si="0"/>
        <v>Identity Maintenance</v>
      </c>
      <c r="C10" s="34" t="str">
        <f t="shared" si="1"/>
        <v>Identity Maintenance is the process of ensuring that a Subject’s identity information is accurate, complete, and up-to-date.</v>
      </c>
      <c r="D10" s="174"/>
      <c r="E10" s="124"/>
      <c r="F10" s="33"/>
    </row>
    <row r="11" spans="1:26" ht="173.25">
      <c r="A11" s="24" t="s">
        <v>104</v>
      </c>
      <c r="B11" s="24" t="str">
        <f t="shared" si="0"/>
        <v>Identity Linking</v>
      </c>
      <c r="C11" s="34" t="str">
        <f t="shared" si="1"/>
        <v>Identity Linking is the process of mapping one or more assigned identifiers to a Subject.</v>
      </c>
      <c r="D11" s="174">
        <v>80</v>
      </c>
      <c r="E11" s="124"/>
      <c r="F11" s="233" t="s">
        <v>1489</v>
      </c>
    </row>
    <row r="12" spans="1:26" ht="15.75" customHeight="1">
      <c r="D12" s="234"/>
      <c r="F12" s="81"/>
    </row>
    <row r="13" spans="1:26" ht="15.75" customHeight="1">
      <c r="D13" s="234"/>
      <c r="F13" s="81"/>
    </row>
    <row r="14" spans="1:26" ht="15.75" customHeight="1">
      <c r="D14" s="234"/>
      <c r="F14" s="81"/>
    </row>
    <row r="15" spans="1:26" ht="15.75" customHeight="1">
      <c r="D15" s="234"/>
      <c r="F15" s="81"/>
    </row>
    <row r="16" spans="1:26" ht="15.75" customHeight="1">
      <c r="D16" s="234"/>
      <c r="F16" s="81"/>
    </row>
    <row r="17" spans="4:6" ht="15.75" customHeight="1">
      <c r="D17" s="234"/>
      <c r="F17" s="81"/>
    </row>
    <row r="18" spans="4:6" ht="15.75" customHeight="1">
      <c r="D18" s="234"/>
      <c r="F18" s="81"/>
    </row>
    <row r="19" spans="4:6" ht="15.75" customHeight="1">
      <c r="D19" s="234"/>
      <c r="F19" s="81"/>
    </row>
    <row r="20" spans="4:6" ht="15.75" customHeight="1">
      <c r="D20" s="234"/>
      <c r="F20" s="81"/>
    </row>
    <row r="21" spans="4:6" ht="15.75" customHeight="1">
      <c r="D21" s="234"/>
      <c r="F21" s="81"/>
    </row>
    <row r="22" spans="4:6" ht="15.75" customHeight="1">
      <c r="D22" s="234"/>
      <c r="F22" s="81"/>
    </row>
    <row r="23" spans="4:6" ht="15.75" customHeight="1">
      <c r="D23" s="234"/>
      <c r="F23" s="81"/>
    </row>
    <row r="24" spans="4:6" ht="15.75" customHeight="1">
      <c r="D24" s="234"/>
      <c r="F24" s="81"/>
    </row>
    <row r="25" spans="4:6" ht="15.75" customHeight="1">
      <c r="D25" s="234"/>
      <c r="F25" s="81"/>
    </row>
    <row r="26" spans="4:6" ht="15.75" customHeight="1">
      <c r="D26" s="234"/>
      <c r="F26" s="81"/>
    </row>
    <row r="27" spans="4:6" ht="15.75" customHeight="1">
      <c r="D27" s="234"/>
      <c r="F27" s="81"/>
    </row>
    <row r="28" spans="4:6" ht="15.75" customHeight="1">
      <c r="D28" s="234"/>
      <c r="F28" s="81"/>
    </row>
    <row r="29" spans="4:6" ht="15.75" customHeight="1">
      <c r="D29" s="234"/>
      <c r="F29" s="81"/>
    </row>
    <row r="30" spans="4:6" ht="15.75" customHeight="1">
      <c r="D30" s="234"/>
      <c r="F30" s="81"/>
    </row>
    <row r="31" spans="4:6" ht="15.75" customHeight="1">
      <c r="D31" s="234"/>
      <c r="F31" s="81"/>
    </row>
    <row r="32" spans="4:6" ht="15.75" customHeight="1">
      <c r="D32" s="234"/>
      <c r="F32" s="81"/>
    </row>
    <row r="33" spans="4:6" ht="15.75" customHeight="1">
      <c r="D33" s="234"/>
      <c r="F33" s="81"/>
    </row>
    <row r="34" spans="4:6" ht="15.75" customHeight="1">
      <c r="D34" s="234"/>
      <c r="F34" s="81"/>
    </row>
    <row r="35" spans="4:6" ht="15.75" customHeight="1">
      <c r="D35" s="234"/>
      <c r="F35" s="81"/>
    </row>
    <row r="36" spans="4:6" ht="15.75" customHeight="1">
      <c r="D36" s="234"/>
      <c r="F36" s="81"/>
    </row>
    <row r="37" spans="4:6" ht="15.75" customHeight="1">
      <c r="D37" s="234"/>
      <c r="F37" s="81"/>
    </row>
    <row r="38" spans="4:6" ht="15.75" customHeight="1">
      <c r="D38" s="234"/>
      <c r="F38" s="81"/>
    </row>
    <row r="39" spans="4:6" ht="15.75" customHeight="1">
      <c r="D39" s="234"/>
      <c r="F39" s="81"/>
    </row>
    <row r="40" spans="4:6" ht="15.75" customHeight="1">
      <c r="D40" s="234"/>
      <c r="F40" s="81"/>
    </row>
    <row r="41" spans="4:6" ht="15.75" customHeight="1">
      <c r="D41" s="234"/>
      <c r="F41" s="81"/>
    </row>
    <row r="42" spans="4:6" ht="15.75" customHeight="1">
      <c r="D42" s="234"/>
      <c r="F42" s="81"/>
    </row>
    <row r="43" spans="4:6" ht="15.75" customHeight="1">
      <c r="D43" s="234"/>
      <c r="F43" s="81"/>
    </row>
    <row r="44" spans="4:6" ht="15.75" customHeight="1">
      <c r="D44" s="234"/>
      <c r="F44" s="81"/>
    </row>
    <row r="45" spans="4:6" ht="15.75" customHeight="1">
      <c r="D45" s="234"/>
      <c r="F45" s="81"/>
    </row>
    <row r="46" spans="4:6" ht="15.75" customHeight="1">
      <c r="D46" s="234"/>
      <c r="F46" s="81"/>
    </row>
    <row r="47" spans="4:6" ht="15.75" customHeight="1">
      <c r="D47" s="234"/>
      <c r="F47" s="81"/>
    </row>
    <row r="48" spans="4:6" ht="15.75" customHeight="1">
      <c r="D48" s="234"/>
      <c r="F48" s="81"/>
    </row>
    <row r="49" spans="4:6" ht="15.75" customHeight="1">
      <c r="D49" s="234"/>
      <c r="F49" s="81"/>
    </row>
    <row r="50" spans="4:6" ht="15.75" customHeight="1">
      <c r="D50" s="234"/>
      <c r="F50" s="81"/>
    </row>
    <row r="51" spans="4:6" ht="15.75" customHeight="1">
      <c r="D51" s="234"/>
      <c r="F51" s="81"/>
    </row>
    <row r="52" spans="4:6" ht="15.75" customHeight="1">
      <c r="D52" s="234"/>
      <c r="F52" s="81"/>
    </row>
    <row r="53" spans="4:6" ht="15.75" customHeight="1">
      <c r="D53" s="234"/>
      <c r="F53" s="81"/>
    </row>
    <row r="54" spans="4:6" ht="15.75" customHeight="1">
      <c r="D54" s="234"/>
      <c r="F54" s="81"/>
    </row>
    <row r="55" spans="4:6" ht="15.75" customHeight="1">
      <c r="D55" s="234"/>
      <c r="F55" s="81"/>
    </row>
    <row r="56" spans="4:6" ht="15.75" customHeight="1">
      <c r="D56" s="234"/>
      <c r="F56" s="81"/>
    </row>
    <row r="57" spans="4:6" ht="15.75" customHeight="1">
      <c r="D57" s="234"/>
      <c r="F57" s="81"/>
    </row>
    <row r="58" spans="4:6" ht="15.75" customHeight="1">
      <c r="D58" s="234"/>
      <c r="F58" s="81"/>
    </row>
    <row r="59" spans="4:6" ht="15.75" customHeight="1">
      <c r="D59" s="234"/>
      <c r="F59" s="81"/>
    </row>
    <row r="60" spans="4:6" ht="15.75" customHeight="1">
      <c r="D60" s="234"/>
      <c r="F60" s="81"/>
    </row>
    <row r="61" spans="4:6" ht="15.75" customHeight="1">
      <c r="D61" s="234"/>
      <c r="F61" s="81"/>
    </row>
    <row r="62" spans="4:6" ht="15.75" customHeight="1">
      <c r="D62" s="234"/>
      <c r="F62" s="81"/>
    </row>
    <row r="63" spans="4:6" ht="15.75" customHeight="1">
      <c r="D63" s="234"/>
      <c r="F63" s="81"/>
    </row>
    <row r="64" spans="4:6" ht="15.75" customHeight="1">
      <c r="D64" s="234"/>
      <c r="F64" s="81"/>
    </row>
    <row r="65" spans="4:6" ht="15.75" customHeight="1">
      <c r="D65" s="234"/>
      <c r="F65" s="81"/>
    </row>
    <row r="66" spans="4:6" ht="15.75" customHeight="1">
      <c r="D66" s="234"/>
      <c r="F66" s="81"/>
    </row>
    <row r="67" spans="4:6" ht="15.75" customHeight="1">
      <c r="D67" s="234"/>
      <c r="F67" s="81"/>
    </row>
    <row r="68" spans="4:6" ht="15.75" customHeight="1">
      <c r="D68" s="234"/>
      <c r="F68" s="81"/>
    </row>
    <row r="69" spans="4:6" ht="15.75" customHeight="1">
      <c r="D69" s="234"/>
      <c r="F69" s="81"/>
    </row>
    <row r="70" spans="4:6" ht="15.75" customHeight="1">
      <c r="D70" s="234"/>
      <c r="F70" s="81"/>
    </row>
    <row r="71" spans="4:6" ht="15.75" customHeight="1">
      <c r="D71" s="234"/>
      <c r="F71" s="81"/>
    </row>
    <row r="72" spans="4:6" ht="15.75" customHeight="1">
      <c r="D72" s="234"/>
      <c r="F72" s="81"/>
    </row>
    <row r="73" spans="4:6" ht="15.75" customHeight="1">
      <c r="D73" s="234"/>
      <c r="F73" s="81"/>
    </row>
    <row r="74" spans="4:6" ht="15.75" customHeight="1">
      <c r="D74" s="234"/>
      <c r="F74" s="81"/>
    </row>
    <row r="75" spans="4:6" ht="15.75" customHeight="1">
      <c r="D75" s="234"/>
      <c r="F75" s="81"/>
    </row>
    <row r="76" spans="4:6" ht="15.75" customHeight="1">
      <c r="D76" s="234"/>
      <c r="F76" s="81"/>
    </row>
    <row r="77" spans="4:6" ht="15.75" customHeight="1">
      <c r="D77" s="234"/>
      <c r="F77" s="81"/>
    </row>
    <row r="78" spans="4:6" ht="15.75" customHeight="1">
      <c r="D78" s="234"/>
      <c r="F78" s="81"/>
    </row>
    <row r="79" spans="4:6" ht="15.75" customHeight="1">
      <c r="D79" s="234"/>
      <c r="F79" s="81"/>
    </row>
    <row r="80" spans="4:6" ht="15.75" customHeight="1">
      <c r="D80" s="234"/>
      <c r="F80" s="81"/>
    </row>
    <row r="81" spans="4:6" ht="15.75" customHeight="1">
      <c r="D81" s="234"/>
      <c r="F81" s="81"/>
    </row>
    <row r="82" spans="4:6" ht="15.75" customHeight="1">
      <c r="D82" s="234"/>
      <c r="F82" s="81"/>
    </row>
    <row r="83" spans="4:6" ht="15.75" customHeight="1">
      <c r="D83" s="234"/>
      <c r="F83" s="81"/>
    </row>
    <row r="84" spans="4:6" ht="15.75" customHeight="1">
      <c r="D84" s="234"/>
      <c r="F84" s="81"/>
    </row>
    <row r="85" spans="4:6" ht="15.75" customHeight="1">
      <c r="D85" s="234"/>
      <c r="F85" s="81"/>
    </row>
    <row r="86" spans="4:6" ht="15.75" customHeight="1">
      <c r="D86" s="234"/>
      <c r="F86" s="81"/>
    </row>
    <row r="87" spans="4:6" ht="15.75" customHeight="1">
      <c r="D87" s="234"/>
      <c r="F87" s="81"/>
    </row>
    <row r="88" spans="4:6" ht="15.75" customHeight="1">
      <c r="D88" s="234"/>
      <c r="F88" s="81"/>
    </row>
    <row r="89" spans="4:6" ht="15.75" customHeight="1">
      <c r="D89" s="234"/>
      <c r="F89" s="81"/>
    </row>
    <row r="90" spans="4:6" ht="15.75" customHeight="1">
      <c r="D90" s="234"/>
      <c r="F90" s="81"/>
    </row>
    <row r="91" spans="4:6" ht="15.75" customHeight="1">
      <c r="D91" s="234"/>
      <c r="F91" s="81"/>
    </row>
    <row r="92" spans="4:6" ht="15.75" customHeight="1">
      <c r="D92" s="234"/>
      <c r="F92" s="81"/>
    </row>
    <row r="93" spans="4:6" ht="15.75" customHeight="1">
      <c r="D93" s="234"/>
      <c r="F93" s="81"/>
    </row>
    <row r="94" spans="4:6" ht="15.75" customHeight="1">
      <c r="D94" s="234"/>
      <c r="F94" s="81"/>
    </row>
    <row r="95" spans="4:6" ht="15.75" customHeight="1">
      <c r="D95" s="234"/>
      <c r="F95" s="81"/>
    </row>
    <row r="96" spans="4:6" ht="15.75" customHeight="1">
      <c r="D96" s="234"/>
      <c r="F96" s="81"/>
    </row>
    <row r="97" spans="4:6" ht="15.75" customHeight="1">
      <c r="D97" s="234"/>
      <c r="F97" s="81"/>
    </row>
    <row r="98" spans="4:6" ht="15.75" customHeight="1">
      <c r="D98" s="234"/>
      <c r="F98" s="81"/>
    </row>
    <row r="99" spans="4:6" ht="15.75" customHeight="1">
      <c r="D99" s="234"/>
      <c r="F99" s="81"/>
    </row>
    <row r="100" spans="4:6" ht="15.75" customHeight="1">
      <c r="D100" s="234"/>
      <c r="F100" s="81"/>
    </row>
    <row r="101" spans="4:6" ht="15.75" customHeight="1">
      <c r="D101" s="234"/>
      <c r="F101" s="81"/>
    </row>
    <row r="102" spans="4:6" ht="15.75" customHeight="1">
      <c r="D102" s="234"/>
      <c r="F102" s="81"/>
    </row>
    <row r="103" spans="4:6" ht="15.75" customHeight="1">
      <c r="D103" s="234"/>
      <c r="F103" s="81"/>
    </row>
    <row r="104" spans="4:6" ht="15.75" customHeight="1">
      <c r="D104" s="234"/>
      <c r="F104" s="81"/>
    </row>
    <row r="105" spans="4:6" ht="15.75" customHeight="1">
      <c r="D105" s="234"/>
      <c r="F105" s="81"/>
    </row>
    <row r="106" spans="4:6" ht="15.75" customHeight="1">
      <c r="D106" s="234"/>
      <c r="F106" s="81"/>
    </row>
    <row r="107" spans="4:6" ht="15.75" customHeight="1">
      <c r="D107" s="234"/>
      <c r="F107" s="81"/>
    </row>
    <row r="108" spans="4:6" ht="15.75" customHeight="1">
      <c r="D108" s="234"/>
      <c r="F108" s="81"/>
    </row>
    <row r="109" spans="4:6" ht="15.75" customHeight="1">
      <c r="D109" s="234"/>
      <c r="F109" s="81"/>
    </row>
    <row r="110" spans="4:6" ht="15.75" customHeight="1">
      <c r="D110" s="234"/>
      <c r="F110" s="81"/>
    </row>
    <row r="111" spans="4:6" ht="15.75" customHeight="1">
      <c r="D111" s="234"/>
      <c r="F111" s="81"/>
    </row>
    <row r="112" spans="4:6" ht="15.75" customHeight="1">
      <c r="D112" s="234"/>
      <c r="F112" s="81"/>
    </row>
    <row r="113" spans="4:6" ht="15.75" customHeight="1">
      <c r="D113" s="234"/>
      <c r="F113" s="81"/>
    </row>
    <row r="114" spans="4:6" ht="15.75" customHeight="1">
      <c r="D114" s="234"/>
      <c r="F114" s="81"/>
    </row>
    <row r="115" spans="4:6" ht="15.75" customHeight="1">
      <c r="D115" s="234"/>
      <c r="F115" s="81"/>
    </row>
    <row r="116" spans="4:6" ht="15.75" customHeight="1">
      <c r="D116" s="234"/>
      <c r="F116" s="81"/>
    </row>
    <row r="117" spans="4:6" ht="15.75" customHeight="1">
      <c r="D117" s="234"/>
      <c r="F117" s="81"/>
    </row>
    <row r="118" spans="4:6" ht="15.75" customHeight="1">
      <c r="D118" s="234"/>
      <c r="F118" s="81"/>
    </row>
    <row r="119" spans="4:6" ht="15.75" customHeight="1">
      <c r="D119" s="234"/>
      <c r="F119" s="81"/>
    </row>
    <row r="120" spans="4:6" ht="15.75" customHeight="1">
      <c r="D120" s="234"/>
      <c r="F120" s="81"/>
    </row>
    <row r="121" spans="4:6" ht="15.75" customHeight="1">
      <c r="D121" s="234"/>
      <c r="F121" s="81"/>
    </row>
    <row r="122" spans="4:6" ht="15.75" customHeight="1">
      <c r="D122" s="234"/>
      <c r="F122" s="81"/>
    </row>
    <row r="123" spans="4:6" ht="15.75" customHeight="1">
      <c r="D123" s="234"/>
      <c r="F123" s="81"/>
    </row>
    <row r="124" spans="4:6" ht="15.75" customHeight="1">
      <c r="D124" s="234"/>
      <c r="F124" s="81"/>
    </row>
    <row r="125" spans="4:6" ht="15.75" customHeight="1">
      <c r="D125" s="234"/>
      <c r="F125" s="81"/>
    </row>
    <row r="126" spans="4:6" ht="15.75" customHeight="1">
      <c r="D126" s="234"/>
      <c r="F126" s="81"/>
    </row>
    <row r="127" spans="4:6" ht="15.75" customHeight="1">
      <c r="D127" s="234"/>
      <c r="F127" s="81"/>
    </row>
    <row r="128" spans="4:6" ht="15.75" customHeight="1">
      <c r="D128" s="234"/>
      <c r="F128" s="81"/>
    </row>
    <row r="129" spans="4:6" ht="15.75" customHeight="1">
      <c r="D129" s="234"/>
      <c r="F129" s="81"/>
    </row>
    <row r="130" spans="4:6" ht="15.75" customHeight="1">
      <c r="D130" s="234"/>
      <c r="F130" s="81"/>
    </row>
    <row r="131" spans="4:6" ht="15.75" customHeight="1">
      <c r="D131" s="234"/>
      <c r="F131" s="81"/>
    </row>
    <row r="132" spans="4:6" ht="15.75" customHeight="1">
      <c r="D132" s="234"/>
      <c r="F132" s="81"/>
    </row>
    <row r="133" spans="4:6" ht="15.75" customHeight="1">
      <c r="D133" s="234"/>
      <c r="F133" s="81"/>
    </row>
    <row r="134" spans="4:6" ht="15.75" customHeight="1">
      <c r="D134" s="234"/>
      <c r="F134" s="81"/>
    </row>
    <row r="135" spans="4:6" ht="15.75" customHeight="1">
      <c r="D135" s="234"/>
      <c r="F135" s="81"/>
    </row>
    <row r="136" spans="4:6" ht="15.75" customHeight="1">
      <c r="D136" s="234"/>
      <c r="F136" s="81"/>
    </row>
    <row r="137" spans="4:6" ht="15.75" customHeight="1">
      <c r="D137" s="234"/>
      <c r="F137" s="81"/>
    </row>
    <row r="138" spans="4:6" ht="15.75" customHeight="1">
      <c r="D138" s="234"/>
      <c r="F138" s="81"/>
    </row>
    <row r="139" spans="4:6" ht="15.75" customHeight="1">
      <c r="D139" s="234"/>
      <c r="F139" s="81"/>
    </row>
    <row r="140" spans="4:6" ht="15.75" customHeight="1">
      <c r="D140" s="234"/>
      <c r="F140" s="81"/>
    </row>
    <row r="141" spans="4:6" ht="15.75" customHeight="1">
      <c r="D141" s="234"/>
      <c r="F141" s="81"/>
    </row>
    <row r="142" spans="4:6" ht="15.75" customHeight="1">
      <c r="D142" s="234"/>
      <c r="F142" s="81"/>
    </row>
    <row r="143" spans="4:6" ht="15.75" customHeight="1">
      <c r="D143" s="234"/>
      <c r="F143" s="81"/>
    </row>
    <row r="144" spans="4:6" ht="15.75" customHeight="1">
      <c r="D144" s="234"/>
      <c r="F144" s="81"/>
    </row>
    <row r="145" spans="4:6" ht="15.75" customHeight="1">
      <c r="D145" s="234"/>
      <c r="F145" s="81"/>
    </row>
    <row r="146" spans="4:6" ht="15.75" customHeight="1">
      <c r="D146" s="234"/>
      <c r="F146" s="81"/>
    </row>
    <row r="147" spans="4:6" ht="15.75" customHeight="1">
      <c r="D147" s="234"/>
      <c r="F147" s="81"/>
    </row>
    <row r="148" spans="4:6" ht="15.75" customHeight="1">
      <c r="D148" s="234"/>
      <c r="F148" s="81"/>
    </row>
    <row r="149" spans="4:6" ht="15.75" customHeight="1">
      <c r="D149" s="234"/>
      <c r="F149" s="81"/>
    </row>
    <row r="150" spans="4:6" ht="15.75" customHeight="1">
      <c r="D150" s="234"/>
      <c r="F150" s="81"/>
    </row>
    <row r="151" spans="4:6" ht="15.75" customHeight="1">
      <c r="D151" s="234"/>
      <c r="F151" s="81"/>
    </row>
    <row r="152" spans="4:6" ht="15.75" customHeight="1">
      <c r="D152" s="234"/>
      <c r="F152" s="81"/>
    </row>
    <row r="153" spans="4:6" ht="15.75" customHeight="1">
      <c r="D153" s="234"/>
      <c r="F153" s="81"/>
    </row>
    <row r="154" spans="4:6" ht="15.75" customHeight="1">
      <c r="D154" s="234"/>
      <c r="F154" s="81"/>
    </row>
    <row r="155" spans="4:6" ht="15.75" customHeight="1">
      <c r="D155" s="234"/>
      <c r="F155" s="81"/>
    </row>
    <row r="156" spans="4:6" ht="15.75" customHeight="1">
      <c r="D156" s="234"/>
      <c r="F156" s="81"/>
    </row>
    <row r="157" spans="4:6" ht="15.75" customHeight="1">
      <c r="D157" s="234"/>
      <c r="F157" s="81"/>
    </row>
    <row r="158" spans="4:6" ht="15.75" customHeight="1">
      <c r="D158" s="234"/>
      <c r="F158" s="81"/>
    </row>
    <row r="159" spans="4:6" ht="15.75" customHeight="1">
      <c r="D159" s="234"/>
      <c r="F159" s="81"/>
    </row>
    <row r="160" spans="4:6" ht="15.75" customHeight="1">
      <c r="D160" s="234"/>
      <c r="F160" s="81"/>
    </row>
    <row r="161" spans="4:6" ht="15.75" customHeight="1">
      <c r="D161" s="234"/>
      <c r="F161" s="81"/>
    </row>
    <row r="162" spans="4:6" ht="15.75" customHeight="1">
      <c r="D162" s="234"/>
      <c r="F162" s="81"/>
    </row>
    <row r="163" spans="4:6" ht="15.75" customHeight="1">
      <c r="D163" s="234"/>
      <c r="F163" s="81"/>
    </row>
    <row r="164" spans="4:6" ht="15.75" customHeight="1">
      <c r="D164" s="234"/>
      <c r="F164" s="81"/>
    </row>
    <row r="165" spans="4:6" ht="15.75" customHeight="1">
      <c r="D165" s="234"/>
      <c r="F165" s="81"/>
    </row>
    <row r="166" spans="4:6" ht="15.75" customHeight="1">
      <c r="D166" s="234"/>
      <c r="F166" s="81"/>
    </row>
    <row r="167" spans="4:6" ht="15.75" customHeight="1">
      <c r="D167" s="234"/>
      <c r="F167" s="81"/>
    </row>
    <row r="168" spans="4:6" ht="15.75" customHeight="1">
      <c r="D168" s="234"/>
      <c r="F168" s="81"/>
    </row>
    <row r="169" spans="4:6" ht="15.75" customHeight="1">
      <c r="D169" s="234"/>
      <c r="F169" s="81"/>
    </row>
    <row r="170" spans="4:6" ht="15.75" customHeight="1">
      <c r="D170" s="234"/>
      <c r="F170" s="81"/>
    </row>
    <row r="171" spans="4:6" ht="15.75" customHeight="1">
      <c r="D171" s="234"/>
      <c r="F171" s="81"/>
    </row>
    <row r="172" spans="4:6" ht="15.75" customHeight="1">
      <c r="D172" s="234"/>
      <c r="F172" s="81"/>
    </row>
    <row r="173" spans="4:6" ht="15.75" customHeight="1">
      <c r="D173" s="234"/>
      <c r="F173" s="81"/>
    </row>
    <row r="174" spans="4:6" ht="15.75" customHeight="1">
      <c r="D174" s="234"/>
      <c r="F174" s="81"/>
    </row>
    <row r="175" spans="4:6" ht="15.75" customHeight="1">
      <c r="D175" s="234"/>
      <c r="F175" s="81"/>
    </row>
    <row r="176" spans="4:6" ht="15.75" customHeight="1">
      <c r="D176" s="234"/>
      <c r="F176" s="81"/>
    </row>
    <row r="177" spans="4:6" ht="15.75" customHeight="1">
      <c r="D177" s="234"/>
      <c r="F177" s="81"/>
    </row>
    <row r="178" spans="4:6" ht="15.75" customHeight="1">
      <c r="D178" s="234"/>
      <c r="F178" s="81"/>
    </row>
    <row r="179" spans="4:6" ht="15.75" customHeight="1">
      <c r="D179" s="234"/>
      <c r="F179" s="81"/>
    </row>
    <row r="180" spans="4:6" ht="15.75" customHeight="1">
      <c r="D180" s="234"/>
      <c r="F180" s="81"/>
    </row>
    <row r="181" spans="4:6" ht="15.75" customHeight="1">
      <c r="D181" s="234"/>
      <c r="F181" s="81"/>
    </row>
    <row r="182" spans="4:6" ht="15.75" customHeight="1">
      <c r="D182" s="234"/>
      <c r="F182" s="81"/>
    </row>
    <row r="183" spans="4:6" ht="15.75" customHeight="1">
      <c r="D183" s="234"/>
      <c r="F183" s="81"/>
    </row>
    <row r="184" spans="4:6" ht="15.75" customHeight="1">
      <c r="D184" s="234"/>
      <c r="F184" s="81"/>
    </row>
    <row r="185" spans="4:6" ht="15.75" customHeight="1">
      <c r="D185" s="234"/>
      <c r="F185" s="81"/>
    </row>
    <row r="186" spans="4:6" ht="15.75" customHeight="1">
      <c r="D186" s="234"/>
      <c r="F186" s="81"/>
    </row>
    <row r="187" spans="4:6" ht="15.75" customHeight="1">
      <c r="D187" s="234"/>
      <c r="F187" s="81"/>
    </row>
    <row r="188" spans="4:6" ht="15.75" customHeight="1">
      <c r="D188" s="234"/>
      <c r="F188" s="81"/>
    </row>
    <row r="189" spans="4:6" ht="15.75" customHeight="1">
      <c r="D189" s="234"/>
      <c r="F189" s="81"/>
    </row>
    <row r="190" spans="4:6" ht="15.75" customHeight="1">
      <c r="D190" s="234"/>
      <c r="F190" s="81"/>
    </row>
    <row r="191" spans="4:6" ht="15.75" customHeight="1">
      <c r="D191" s="234"/>
      <c r="F191" s="81"/>
    </row>
    <row r="192" spans="4:6" ht="15.75" customHeight="1">
      <c r="D192" s="234"/>
      <c r="F192" s="81"/>
    </row>
    <row r="193" spans="4:6" ht="15.75" customHeight="1">
      <c r="D193" s="234"/>
      <c r="F193" s="81"/>
    </row>
    <row r="194" spans="4:6" ht="15.75" customHeight="1">
      <c r="D194" s="234"/>
      <c r="F194" s="81"/>
    </row>
    <row r="195" spans="4:6" ht="15.75" customHeight="1">
      <c r="D195" s="234"/>
      <c r="F195" s="81"/>
    </row>
    <row r="196" spans="4:6" ht="15.75" customHeight="1">
      <c r="D196" s="234"/>
      <c r="F196" s="81"/>
    </row>
    <row r="197" spans="4:6" ht="15.75" customHeight="1">
      <c r="D197" s="234"/>
      <c r="F197" s="81"/>
    </row>
    <row r="198" spans="4:6" ht="15.75" customHeight="1">
      <c r="D198" s="234"/>
      <c r="F198" s="81"/>
    </row>
    <row r="199" spans="4:6" ht="15.75" customHeight="1">
      <c r="D199" s="234"/>
      <c r="F199" s="81"/>
    </row>
    <row r="200" spans="4:6" ht="15.75" customHeight="1">
      <c r="D200" s="234"/>
      <c r="F200" s="81"/>
    </row>
    <row r="201" spans="4:6" ht="15.75" customHeight="1">
      <c r="D201" s="234"/>
      <c r="F201" s="81"/>
    </row>
    <row r="202" spans="4:6" ht="15.75" customHeight="1">
      <c r="D202" s="234"/>
      <c r="F202" s="81"/>
    </row>
    <row r="203" spans="4:6" ht="15.75" customHeight="1">
      <c r="D203" s="234"/>
      <c r="F203" s="81"/>
    </row>
    <row r="204" spans="4:6" ht="15.75" customHeight="1">
      <c r="D204" s="234"/>
      <c r="F204" s="81"/>
    </row>
    <row r="205" spans="4:6" ht="15.75" customHeight="1">
      <c r="D205" s="234"/>
      <c r="F205" s="81"/>
    </row>
    <row r="206" spans="4:6" ht="15.75" customHeight="1">
      <c r="D206" s="234"/>
      <c r="F206" s="81"/>
    </row>
    <row r="207" spans="4:6" ht="15.75" customHeight="1">
      <c r="D207" s="234"/>
      <c r="F207" s="81"/>
    </row>
    <row r="208" spans="4:6" ht="15.75" customHeight="1">
      <c r="D208" s="234"/>
      <c r="F208" s="81"/>
    </row>
    <row r="209" spans="4:6" ht="15.75" customHeight="1">
      <c r="D209" s="234"/>
      <c r="F209" s="81"/>
    </row>
    <row r="210" spans="4:6" ht="15.75" customHeight="1">
      <c r="D210" s="234"/>
      <c r="F210" s="81"/>
    </row>
    <row r="211" spans="4:6" ht="15.75" customHeight="1">
      <c r="D211" s="234"/>
      <c r="F211" s="81"/>
    </row>
    <row r="212" spans="4:6" ht="15.75" customHeight="1">
      <c r="D212" s="234"/>
      <c r="F212" s="81"/>
    </row>
    <row r="213" spans="4:6" ht="15.75" customHeight="1">
      <c r="D213" s="234"/>
      <c r="F213" s="81"/>
    </row>
    <row r="214" spans="4:6" ht="15.75" customHeight="1">
      <c r="D214" s="234"/>
      <c r="F214" s="81"/>
    </row>
    <row r="215" spans="4:6" ht="15.75" customHeight="1">
      <c r="D215" s="234"/>
      <c r="F215" s="81"/>
    </row>
    <row r="216" spans="4:6" ht="15.75" customHeight="1">
      <c r="D216" s="234"/>
      <c r="F216" s="81"/>
    </row>
    <row r="217" spans="4:6" ht="15.75" customHeight="1">
      <c r="D217" s="234"/>
      <c r="F217" s="81"/>
    </row>
    <row r="218" spans="4:6" ht="15.75" customHeight="1">
      <c r="D218" s="234"/>
      <c r="F218" s="81"/>
    </row>
    <row r="219" spans="4:6" ht="15.75" customHeight="1">
      <c r="D219" s="234"/>
      <c r="F219" s="81"/>
    </row>
    <row r="220" spans="4:6" ht="15.75" customHeight="1"/>
    <row r="221" spans="4:6" ht="15.75" customHeight="1"/>
    <row r="222" spans="4:6" ht="15.75" customHeight="1"/>
    <row r="223" spans="4:6" ht="15.75" customHeight="1"/>
    <row r="224" spans="4:6"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pageMargins left="0.7" right="0.7" top="0.75" bottom="0.75" header="0" footer="0"/>
  <pageSetup orientation="landscape"/>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outlinePr summaryBelow="0" summaryRight="0"/>
  </sheetPr>
  <dimension ref="A1:Z1000"/>
  <sheetViews>
    <sheetView workbookViewId="0">
      <pane ySplit="3" topLeftCell="A4" activePane="bottomLeft" state="frozen"/>
      <selection pane="bottomLeft" activeCell="C2" sqref="C2"/>
    </sheetView>
  </sheetViews>
  <sheetFormatPr defaultColWidth="14.3984375" defaultRowHeight="15" customHeight="1"/>
  <cols>
    <col min="1" max="1" width="10.73046875" customWidth="1"/>
    <col min="2" max="2" width="30.73046875" customWidth="1"/>
    <col min="3" max="3" width="56.73046875" customWidth="1"/>
    <col min="4" max="5" width="46.73046875" customWidth="1"/>
    <col min="6" max="6" width="14.3984375" customWidth="1"/>
  </cols>
  <sheetData>
    <row r="1" spans="1:26" ht="15.75">
      <c r="A1" s="372" t="s">
        <v>1490</v>
      </c>
      <c r="B1" s="354"/>
      <c r="C1" s="354"/>
      <c r="D1" s="354"/>
      <c r="E1" s="355"/>
      <c r="F1" s="1"/>
      <c r="G1" s="1"/>
      <c r="H1" s="1"/>
      <c r="I1" s="1"/>
      <c r="J1" s="1"/>
      <c r="K1" s="1"/>
      <c r="L1" s="1"/>
      <c r="M1" s="1"/>
      <c r="N1" s="1"/>
      <c r="O1" s="1"/>
      <c r="P1" s="1"/>
      <c r="Q1" s="1"/>
      <c r="R1" s="1"/>
      <c r="S1" s="1"/>
      <c r="T1" s="1"/>
      <c r="U1" s="1"/>
      <c r="V1" s="1"/>
      <c r="W1" s="1"/>
      <c r="X1" s="1"/>
      <c r="Y1" s="1"/>
      <c r="Z1" s="1"/>
    </row>
    <row r="2" spans="1:26" ht="15.75">
      <c r="A2" s="373" t="s">
        <v>1491</v>
      </c>
      <c r="B2" s="355"/>
      <c r="C2" s="420" t="s">
        <v>1492</v>
      </c>
      <c r="D2" s="178"/>
      <c r="E2" s="178"/>
    </row>
    <row r="3" spans="1:26" ht="15.75">
      <c r="A3" s="24" t="s">
        <v>44</v>
      </c>
      <c r="B3" s="30" t="s">
        <v>230</v>
      </c>
      <c r="C3" s="30" t="s">
        <v>231</v>
      </c>
      <c r="D3" s="24" t="s">
        <v>47</v>
      </c>
      <c r="E3" s="24" t="s">
        <v>48</v>
      </c>
      <c r="F3" s="235"/>
      <c r="G3" s="236"/>
      <c r="H3" s="236"/>
      <c r="I3" s="186"/>
      <c r="J3" s="186"/>
      <c r="K3" s="186"/>
      <c r="L3" s="186"/>
      <c r="M3" s="186"/>
      <c r="N3" s="186"/>
      <c r="O3" s="186"/>
      <c r="P3" s="186"/>
      <c r="Q3" s="186"/>
      <c r="R3" s="186"/>
      <c r="S3" s="186"/>
      <c r="T3" s="186"/>
      <c r="U3" s="186"/>
      <c r="V3" s="186"/>
      <c r="W3" s="186"/>
      <c r="X3" s="186"/>
      <c r="Y3" s="186"/>
    </row>
    <row r="4" spans="1:26" ht="47.25">
      <c r="A4" s="26" t="s">
        <v>49</v>
      </c>
      <c r="B4" s="34" t="str">
        <f ca="1">IFERROR(__xludf.DUMMYFUNCTION("googletranslate(vlookup(A4,ProcessDefinitionsTab,2, FALSE),""en"",TargetLang)"),"Enterprise-Wide Management")</f>
        <v>Enterprise-Wide Management</v>
      </c>
      <c r="C4" s="34" t="str">
        <f ca="1">IFERROR(__xludf.DUMMYFUNCTION("googletranslate(vlookup(A4,ProcessDefinitionsTab,3, FALSE),""en"",TargetLang)"),"Allgemeine Anforderungen an die unternehmensweite Verwaltung, die für alle Prozesse anwendbar sind identifiziert in der PCTF")</f>
        <v>Allgemeine Anforderungen an die unternehmensweite Verwaltung, die für alle Prozesse anwendbar sind identifiziert in der PCTF</v>
      </c>
      <c r="D4" s="180" t="s">
        <v>36</v>
      </c>
      <c r="E4" s="178"/>
    </row>
    <row r="5" spans="1:26" ht="31.5">
      <c r="A5" s="26" t="s">
        <v>52</v>
      </c>
      <c r="B5" s="34" t="str">
        <f ca="1">IFERROR(__xludf.DUMMYFUNCTION("googletranslate(vlookup(A5,ProcessDefinitionsTab,2, FALSE),""en"",TargetLang)"),"Identität Domain Allgemein")</f>
        <v>Identität Domain Allgemein</v>
      </c>
      <c r="C5" s="34" t="str">
        <f ca="1">IFERROR(__xludf.DUMMYFUNCTION("googletranslate(vlookup(A5,ProcessDefinitionsTab,3, FALSE),""en"",TargetLang)"),"Allgemeine Anforderungen für die Identität Domain atomaren Prozesse")</f>
        <v>Allgemeine Anforderungen für die Identität Domain atomaren Prozesse</v>
      </c>
      <c r="D5" s="180" t="s">
        <v>36</v>
      </c>
      <c r="E5" s="178"/>
    </row>
    <row r="6" spans="1:26" ht="78.75">
      <c r="A6" s="28" t="s">
        <v>56</v>
      </c>
      <c r="B6" s="34" t="str">
        <f ca="1">IFERROR(__xludf.DUMMYFUNCTION("googletranslate(vlookup(A6,ProcessDefinitionsTab,2, FALSE),""en"",TargetLang)"),"Identitätsinformationen Bestimmung")</f>
        <v>Identitätsinformationen Bestimmung</v>
      </c>
      <c r="C6" s="34" t="str">
        <f ca="1">IFERROR(__xludf.DUMMYFUNCTION("googletranslate(vlookup(A6,ProcessDefinitionsTab,3, FALSE),""en"",TargetLang)"),"Identitätsinformationen Bestimmung ist der Prozess der Identität Zusammenhang mit der Bestimmung, die Identitätsinformationen Anforderungen und die Kennung.")</f>
        <v>Identitätsinformationen Bestimmung ist der Prozess der Identität Zusammenhang mit der Bestimmung, die Identitätsinformationen Anforderungen und die Kennung.</v>
      </c>
      <c r="D6" s="34" t="str">
        <f ca="1">IFERROR(__xludf.DUMMYFUNCTION("googletranslate(vlookup(A6,ProcessDefinitionsTab,4, FALSE),""en"",TargetLang)"),"Keine Bestimmung gemacht: Der Identitätskontext, die Identitätsinformationen Anforderungen und die Kennung werden nicht bestimmt
")</f>
        <v xml:space="preserve">Keine Bestimmung gemacht: Der Identitätskontext, die Identitätsinformationen Anforderungen und die Kennung werden nicht bestimmt
</v>
      </c>
      <c r="E6" s="34" t="str">
        <f ca="1">IFERROR(__xludf.DUMMYFUNCTION("googletranslate(vlookup(A6,ProcessDefinitionsTab,5, FALSE),""en"",TargetLang)"),"Bestimmung gemacht: Der Identitätskontext, die Identitätsinformationen Anforderungen und die Kennung bestimmt worden ist")</f>
        <v>Bestimmung gemacht: Der Identitätskontext, die Identitätsinformationen Anforderungen und die Kennung bestimmt worden ist</v>
      </c>
    </row>
    <row r="7" spans="1:26" ht="47.25">
      <c r="A7" s="28" t="s">
        <v>62</v>
      </c>
      <c r="B7" s="34" t="str">
        <f ca="1">IFERROR(__xludf.DUMMYFUNCTION("googletranslate(vlookup(A7,ProcessDefinitionsTab,2, FALSE),""en"",TargetLang)"),"Identität Evidence Bestimmung")</f>
        <v>Identität Evidence Bestimmung</v>
      </c>
      <c r="C7" s="34" t="str">
        <f ca="1">IFERROR(__xludf.DUMMYFUNCTION("googletranslate(vlookup(A7,ProcessDefinitionsTab,3, FALSE),""en"",TargetLang)"),"Identität Evidence Bestimmung ist der Prozess des akzeptablen Nachweis der Identität zu bestimmen (ob physisch oder elektronisch).")</f>
        <v>Identität Evidence Bestimmung ist der Prozess des akzeptablen Nachweis der Identität zu bestimmen (ob physisch oder elektronisch).</v>
      </c>
      <c r="D7" s="34" t="str">
        <f ca="1">IFERROR(__xludf.DUMMYFUNCTION("googletranslate(vlookup(A7,ProcessDefinitionsTab,4, FALSE),""en"",TargetLang)"),"Keine Bestimmung gemacht: Der zulässige Nachweis der Identität wird nicht bestimmt
")</f>
        <v xml:space="preserve">Keine Bestimmung gemacht: Der zulässige Nachweis der Identität wird nicht bestimmt
</v>
      </c>
      <c r="E7" s="34" t="str">
        <f ca="1">IFERROR(__xludf.DUMMYFUNCTION("googletranslate(vlookup(A7,ProcessDefinitionsTab,5, FALSE),""en"",TargetLang)"),"Bestimmung gemacht: Der akzeptable Nachweis der Identität wurde festgestellt,
")</f>
        <v xml:space="preserve">Bestimmung gemacht: Der akzeptable Nachweis der Identität wurde festgestellt,
</v>
      </c>
    </row>
    <row r="8" spans="1:26" ht="47.25">
      <c r="A8" s="28" t="s">
        <v>68</v>
      </c>
      <c r="B8" s="34" t="str">
        <f ca="1">IFERROR(__xludf.DUMMYFUNCTION("googletranslate(vlookup(A8,ProcessDefinitionsTab,2, FALSE),""en"",TargetLang)"),"Identität Evidence Acceptance")</f>
        <v>Identität Evidence Acceptance</v>
      </c>
      <c r="C8" s="34" t="str">
        <f ca="1">IFERROR(__xludf.DUMMYFUNCTION("googletranslate(vlookup(A8,ProcessDefinitionsTab,3, FALSE),""en"",TargetLang)"),"Identität Evidence Acceptance ist der Prozess der Bestätigung, dass der Nachweis der Identität vorgelegt (ob physisch oder elektronisch) akzeptabel ist.")</f>
        <v>Identität Evidence Acceptance ist der Prozess der Bestätigung, dass der Nachweis der Identität vorgelegt (ob physisch oder elektronisch) akzeptabel ist.</v>
      </c>
      <c r="D8" s="34" t="str">
        <f ca="1">IFERROR(__xludf.DUMMYFUNCTION("googletranslate(vlookup(A8,ProcessDefinitionsTab,4, FALSE),""en"",TargetLang)"),"Unbestätigten Identität Beweis: Der Nachweis der Identität wurde als akzeptabel nicht bestätigt")</f>
        <v>Unbestätigten Identität Beweis: Der Nachweis der Identität wurde als akzeptabel nicht bestätigt</v>
      </c>
      <c r="E8" s="34" t="str">
        <f ca="1">IFERROR(__xludf.DUMMYFUNCTION("googletranslate(vlookup(A8,ProcessDefinitionsTab,5, FALSE),""en"",TargetLang)"),"Bestätigte Identität Beweis: Der Nachweis der Identität wurde als akzeptabel bestätigt")</f>
        <v>Bestätigte Identität Beweis: Der Nachweis der Identität wurde als akzeptabel bestätigt</v>
      </c>
    </row>
    <row r="9" spans="1:26" ht="63">
      <c r="A9" s="28" t="s">
        <v>73</v>
      </c>
      <c r="B9" s="34" t="str">
        <f ca="1">IFERROR(__xludf.DUMMYFUNCTION("googletranslate(vlookup(A9,ProcessDefinitionsTab,2, FALSE),""en"",TargetLang)"),"Identitätsinformationen Validation")</f>
        <v>Identitätsinformationen Validation</v>
      </c>
      <c r="C9" s="34" t="str">
        <f ca="1">IFERROR(__xludf.DUMMYFUNCTION("googletranslate(vlookup(A9,ProcessDefinitionsTab,3, FALSE),""en"",TargetLang)"),"Identitätsinformationen Validation ist der Prozess der Bestätigung der Richtigkeit von Identitätsinformationen über ein Thema von der Emittentin festgelegt.")</f>
        <v>Identitätsinformationen Validation ist der Prozess der Bestätigung der Richtigkeit von Identitätsinformationen über ein Thema von der Emittentin festgelegt.</v>
      </c>
      <c r="D9" s="34" t="str">
        <f ca="1">IFERROR(__xludf.DUMMYFUNCTION("googletranslate(vlookup(A9,ProcessDefinitionsTab,4, FALSE),""en"",TargetLang)"),"Unbestätigten Identitätsinformationen: Die Identitätsinformationen haben mit der Emittentin nicht bestätigt
")</f>
        <v xml:space="preserve">Unbestätigten Identitätsinformationen: Die Identitätsinformationen haben mit der Emittentin nicht bestätigt
</v>
      </c>
      <c r="E9" s="34" t="str">
        <f ca="1">IFERROR(__xludf.DUMMYFUNCTION("googletranslate(vlookup(A9,ProcessDefinitionsTab,5, FALSE),""en"",TargetLang)"),"Bestätigte Identität Information: Die Identitätsinformationen haben mit der Emittentin bestätigt")</f>
        <v>Bestätigte Identität Information: Die Identitätsinformationen haben mit der Emittentin bestätigt</v>
      </c>
    </row>
    <row r="10" spans="1:26" ht="63">
      <c r="A10" s="28" t="s">
        <v>79</v>
      </c>
      <c r="B10" s="34" t="str">
        <f ca="1">IFERROR(__xludf.DUMMYFUNCTION("googletranslate(vlookup(A10,ProcessDefinitionsTab,2, FALSE),""en"",TargetLang)"),"Identity Resolution")</f>
        <v>Identity Resolution</v>
      </c>
      <c r="C10" s="34" t="str">
        <f ca="1">IFERROR(__xludf.DUMMYFUNCTION("googletranslate(vlookup(A10,ProcessDefinitionsTab,3, FALSE),""en"",TargetLang)"),"Identity Resolution ist der Prozess innerhalb eines Programms / Service Bevölkerung durch den Einsatz von Identitätsinformationen, die Einzigartigkeit eines Subjekts zu etablieren.")</f>
        <v>Identity Resolution ist der Prozess innerhalb eines Programms / Service Bevölkerung durch den Einsatz von Identitätsinformationen, die Einzigartigkeit eines Subjekts zu etablieren.</v>
      </c>
      <c r="D10" s="34" t="str">
        <f ca="1">IFERROR(__xludf.DUMMYFUNCTION("googletranslate(vlookup(A10,ProcessDefinitionsTab,4, FALSE),""en"",TargetLang)"),"Identitätsinformationen: Die Identitätsinformation kann oder nicht eindeutig sein, um ein und nur ein Thema
")</f>
        <v xml:space="preserve">Identitätsinformationen: Die Identitätsinformation kann oder nicht eindeutig sein, um ein und nur ein Thema
</v>
      </c>
      <c r="E10" s="34" t="str">
        <f ca="1">IFERROR(__xludf.DUMMYFUNCTION("googletranslate(vlookup(A10,ProcessDefinitionsTab,5, FALSE),""en"",TargetLang)"),"Einzigartige Identität Information: Die Identitätsinformationen ist einzigartig für ein und nur ein Thema
")</f>
        <v xml:space="preserve">Einzigartige Identität Information: Die Identitätsinformationen ist einzigartig für ein und nur ein Thema
</v>
      </c>
    </row>
    <row r="11" spans="1:26" ht="78.75">
      <c r="A11" s="28" t="s">
        <v>84</v>
      </c>
      <c r="B11" s="34" t="str">
        <f ca="1">IFERROR(__xludf.DUMMYFUNCTION("googletranslate(vlookup(A11,ProcessDefinitionsTab,2, FALSE),""en"",TargetLang)"),"Identität Establishment")</f>
        <v>Identität Establishment</v>
      </c>
      <c r="C11" s="34" t="str">
        <f ca="1">IFERROR(__xludf.DUMMYFUNCTION("googletranslate(vlookup(A11,ProcessDefinitionsTab,3, FALSE),""en"",TargetLang)"),"Identität Establishment ist der Prozess eine Aufzeichnung der Identität eines Subjekts innerhalb eines Programms / Service Bevölkerung zu schaffen, die von anderen für die nachfolgenden Programme Anspruch genommen werden kann, Dienstleistungen und Aktivit"&amp;"äten.")</f>
        <v>Identität Establishment ist der Prozess eine Aufzeichnung der Identität eines Subjekts innerhalb eines Programms / Service Bevölkerung zu schaffen, die von anderen für die nachfolgenden Programme Anspruch genommen werden kann, Dienstleistungen und Aktivitäten.</v>
      </c>
      <c r="D11" s="34" t="str">
        <f ca="1">IFERROR(__xludf.DUMMYFUNCTION("googletranslate(vlookup(A11,ProcessDefinitionsTab,4, FALSE),""en"",TargetLang)"),"Keine Aufzeichnung der Identität: Keine Aufzeichnung der Identität existiert")</f>
        <v>Keine Aufzeichnung der Identität: Keine Aufzeichnung der Identität existiert</v>
      </c>
      <c r="E11" s="34" t="str">
        <f ca="1">IFERROR(__xludf.DUMMYFUNCTION("googletranslate(vlookup(A11,ProcessDefinitionsTab,5, FALSE),""en"",TargetLang)"),"Die Bilanz der Identität: Eine Aufzeichnung der Identität existiert")</f>
        <v>Die Bilanz der Identität: Eine Aufzeichnung der Identität existiert</v>
      </c>
    </row>
    <row r="12" spans="1:26" ht="47.25">
      <c r="A12" s="28" t="s">
        <v>88</v>
      </c>
      <c r="B12" s="34" t="str">
        <f ca="1">IFERROR(__xludf.DUMMYFUNCTION("googletranslate(vlookup(A12,ProcessDefinitionsTab,2, FALSE),""en"",TargetLang)"),"Identity Verification")</f>
        <v>Identity Verification</v>
      </c>
      <c r="C12" s="34" t="str">
        <f ca="1">IFERROR(__xludf.DUMMYFUNCTION("googletranslate(vlookup(A12,ProcessDefinitionsTab,3, FALSE),""en"",TargetLang)"),"Identity Verification ist der Prozess der Bestätigung, dass die Identitätsinformationen unter der Kontrolle des Subjekts ist.")</f>
        <v>Identity Verification ist der Prozess der Bestätigung, dass die Identitätsinformationen unter der Kontrolle des Subjekts ist.</v>
      </c>
      <c r="D12" s="34" t="str">
        <f ca="1">IFERROR(__xludf.DUMMYFUNCTION("googletranslate(vlookup(A12,ProcessDefinitionsTab,4, FALSE),""en"",TargetLang)"),"Ungeprüfte Steuerung: Die Identitätsinformationen wurde als unter der Kontrolle des Subjekts nicht überprüft")</f>
        <v>Ungeprüfte Steuerung: Die Identitätsinformationen wurde als unter der Kontrolle des Subjekts nicht überprüft</v>
      </c>
      <c r="E12" s="34" t="str">
        <f ca="1">IFERROR(__xludf.DUMMYFUNCTION("googletranslate(vlookup(A12,ProcessDefinitionsTab,5, FALSE),""en"",TargetLang)"),"Verifiziert Steuerung: Die Identitätsinformationen wurden als unter der Kontrolle des Subjekts überprüft")</f>
        <v>Verifiziert Steuerung: Die Identitätsinformationen wurden als unter der Kontrolle des Subjekts überprüft</v>
      </c>
    </row>
    <row r="13" spans="1:26" ht="94.5">
      <c r="A13" s="28" t="s">
        <v>94</v>
      </c>
      <c r="B13" s="34" t="str">
        <f ca="1">IFERROR(__xludf.DUMMYFUNCTION("googletranslate(vlookup(A13,ProcessDefinitionsTab,2, FALSE),""en"",TargetLang)"),"Identität Kontinuität")</f>
        <v>Identität Kontinuität</v>
      </c>
      <c r="C13" s="34" t="str">
        <f ca="1">IFERROR(__xludf.DUMMYFUNCTION("googletranslate(vlookup(A13,ProcessDefinitionsTab,3, FALSE),""en"",TargetLang)"),"Identität Kontinuität ist der Prozess der dynamisch bestätigt, dass der Gegenstand eine kontinuierliche Existenz im Laufe der Zeit hat (das heißt, „echte Präsenz“). Dieses Verfahren kann verwendet werden, um sicherzustellen, dass es keine schädlichen oder"&amp;" betrügerische Aktivitäten (Vergangenheit und Gegenwart) und Adresse täuscht Identität betrifft.")</f>
        <v>Identität Kontinuität ist der Prozess der dynamisch bestätigt, dass der Gegenstand eine kontinuierliche Existenz im Laufe der Zeit hat (das heißt, „echte Präsenz“). Dieses Verfahren kann verwendet werden, um sicherzustellen, dass es keine schädlichen oder betrügerische Aktivitäten (Vergangenheit und Gegenwart) und Adresse täuscht Identität betrifft.</v>
      </c>
      <c r="D13" s="34" t="str">
        <f ca="1">IFERROR(__xludf.DUMMYFUNCTION("googletranslate(vlookup(A13,ProcessDefinitionsTab,4, FALSE),""en"",TargetLang)"),"Periodische Präsenz: Die Identität existiert sporadisch und oft nur in Verbindung mit einem vitalen Ereignisse oder einer Veranstaltung (zum Beispiel Geburt, Tod, Konkurs)")</f>
        <v>Periodische Präsenz: Die Identität existiert sporadisch und oft nur in Verbindung mit einem vitalen Ereignisse oder einer Veranstaltung (zum Beispiel Geburt, Tod, Konkurs)</v>
      </c>
      <c r="E13" s="34" t="str">
        <f ca="1">IFERROR(__xludf.DUMMYFUNCTION("googletranslate(vlookup(A13,ProcessDefinitionsTab,5, FALSE),""en"",TargetLang)"),"Kontinuierliche Präsenz: Die Identität existiert kontinuierlich im Laufe der Zeit in Verbindung mit vielen Transaktionen")</f>
        <v>Kontinuierliche Präsenz: Die Identität existiert kontinuierlich im Laufe der Zeit in Verbindung mit vielen Transaktionen</v>
      </c>
    </row>
    <row r="14" spans="1:26" ht="47.25">
      <c r="A14" s="28" t="s">
        <v>99</v>
      </c>
      <c r="B14" s="34" t="str">
        <f ca="1">IFERROR(__xludf.DUMMYFUNCTION("googletranslate(vlookup(A14,ProcessDefinitionsTab,2, FALSE),""en"",TargetLang)"),"Identität Wartung")</f>
        <v>Identität Wartung</v>
      </c>
      <c r="C14" s="34" t="str">
        <f ca="1">IFERROR(__xludf.DUMMYFUNCTION("googletranslate(vlookup(A14,ProcessDefinitionsTab,3, FALSE),""en"",TargetLang)"),"Identität Wartung ist der Prozess der Sicherstellung, dass ein Thema Identität Informationen korrekt, vollständig und up-to-date.")</f>
        <v>Identität Wartung ist der Prozess der Sicherstellung, dass ein Thema Identität Informationen korrekt, vollständig und up-to-date.</v>
      </c>
      <c r="D14" s="34" t="str">
        <f ca="1">IFERROR(__xludf.DUMMYFUNCTION("googletranslate(vlookup(A14,ProcessDefinitionsTab,4, FALSE),""en"",TargetLang)"),"Identitätsinformationen: Die Identitätsinformationen sind nicht up-to-date")</f>
        <v>Identitätsinformationen: Die Identitätsinformationen sind nicht up-to-date</v>
      </c>
      <c r="E14" s="34" t="str">
        <f ca="1">IFERROR(__xludf.DUMMYFUNCTION("googletranslate(vlookup(A14,ProcessDefinitionsTab,5, FALSE),""en"",TargetLang)"),"Identität Information: Die Identitätsinformationen sind up-to-date")</f>
        <v>Identität Information: Die Identitätsinformationen sind up-to-date</v>
      </c>
    </row>
    <row r="15" spans="1:26" ht="47.25">
      <c r="A15" s="28" t="s">
        <v>104</v>
      </c>
      <c r="B15" s="34" t="str">
        <f ca="1">IFERROR(__xludf.DUMMYFUNCTION("googletranslate(vlookup(A15,ProcessDefinitionsTab,2, FALSE),""en"",TargetLang)"),"Identität Linking")</f>
        <v>Identität Linking</v>
      </c>
      <c r="C15" s="34" t="str">
        <f ca="1">IFERROR(__xludf.DUMMYFUNCTION("googletranslate(vlookup(A15,ProcessDefinitionsTab,3, FALSE),""en"",TargetLang)"),"Identität Linking ist der Prozess eine oder mehrere der Mapping-Kennungen zu einem Thema zugeordnet.")</f>
        <v>Identität Linking ist der Prozess eine oder mehrere der Mapping-Kennungen zu einem Thema zugeordnet.</v>
      </c>
      <c r="D15" s="34" t="str">
        <f ca="1">IFERROR(__xludf.DUMMYFUNCTION("googletranslate(vlookup(A15,ProcessDefinitionsTab,4, FALSE),""en"",TargetLang)"),"Unlinked Identität: Keine zugewiesen Kennung hat zum Thema kartiert")</f>
        <v>Unlinked Identität: Keine zugewiesen Kennung hat zum Thema kartiert</v>
      </c>
      <c r="E15" s="34" t="str">
        <f ca="1">IFERROR(__xludf.DUMMYFUNCTION("googletranslate(vlookup(A15,ProcessDefinitionsTab,5, FALSE),""en"",TargetLang)"),"Identität in Verbindung gebracht: Eine oder mehrere zugeordnete Kennungen wurden dem Gegenstand zugeordnet")</f>
        <v>Identität in Verbindung gebracht: Eine oder mehrere zugeordnete Kennungen wurden dem Gegenstand zugeordnet</v>
      </c>
    </row>
    <row r="16" spans="1:26" ht="31.5">
      <c r="A16" s="26" t="s">
        <v>109</v>
      </c>
      <c r="B16" s="34" t="str">
        <f ca="1">IFERROR(__xludf.DUMMYFUNCTION("googletranslate(vlookup(A16,ProcessDefinitionsTab,2, FALSE),""en"",TargetLang)"),"Beziehung Domain Allgemein")</f>
        <v>Beziehung Domain Allgemein</v>
      </c>
      <c r="C16" s="34" t="str">
        <f ca="1">IFERROR(__xludf.DUMMYFUNCTION("googletranslate(vlookup(A16,ProcessDefinitionsTab,3, FALSE),""en"",TargetLang)"),"Allgemeine Anforderungen für die Beziehung Domain atomaren Prozesse")</f>
        <v>Allgemeine Anforderungen für die Beziehung Domain atomaren Prozesse</v>
      </c>
      <c r="D16" s="180" t="s">
        <v>36</v>
      </c>
      <c r="E16" s="180" t="s">
        <v>36</v>
      </c>
    </row>
    <row r="17" spans="1:5" ht="63">
      <c r="A17" s="28" t="s">
        <v>112</v>
      </c>
      <c r="B17" s="34" t="str">
        <f ca="1">IFERROR(__xludf.DUMMYFUNCTION("googletranslate(vlookup(A17,ProcessDefinitionsTab,2, FALSE),""en"",TargetLang)"),"Beziehungsinformationen Bestimmung")</f>
        <v>Beziehungsinformationen Bestimmung</v>
      </c>
      <c r="C17" s="34" t="str">
        <f ca="1">IFERROR(__xludf.DUMMYFUNCTION("googletranslate(vlookup(A17,ProcessDefinitionsTab,3, FALSE),""en"",TargetLang)"),"Beziehungsinformationen Bestimmung ist der Prozess, der die Beziehung Zusammenhang mit der Bestimmung, die Beziehung Informationsanforderungen und die Beziehung Kennung.")</f>
        <v>Beziehungsinformationen Bestimmung ist der Prozess, der die Beziehung Zusammenhang mit der Bestimmung, die Beziehung Informationsanforderungen und die Beziehung Kennung.</v>
      </c>
      <c r="D17" s="34" t="str">
        <f ca="1">IFERROR(__xludf.DUMMYFUNCTION("googletranslate(vlookup(A17,ProcessDefinitionsTab,4, FALSE),""en"",TargetLang)"),"Keine Bestimmung gemacht: Die Beziehung Zusammenhang der Beziehung Informationsanforderungen und die Beziehung Kennung nicht festgestellt haben,")</f>
        <v>Keine Bestimmung gemacht: Die Beziehung Zusammenhang der Beziehung Informationsanforderungen und die Beziehung Kennung nicht festgestellt haben,</v>
      </c>
      <c r="E17" s="34" t="str">
        <f ca="1">IFERROR(__xludf.DUMMYFUNCTION("googletranslate(vlookup(A17,ProcessDefinitionsTab,5, FALSE),""en"",TargetLang)"),"Bestimmung gemacht: Die Beziehung Zusammenhang der Beziehung Informationsanforderungen und die Beziehung Kennung bestimmt worden")</f>
        <v>Bestimmung gemacht: Die Beziehung Zusammenhang der Beziehung Informationsanforderungen und die Beziehung Kennung bestimmt worden</v>
      </c>
    </row>
    <row r="18" spans="1:5" ht="47.25">
      <c r="A18" s="28" t="s">
        <v>115</v>
      </c>
      <c r="B18" s="34" t="str">
        <f ca="1">IFERROR(__xludf.DUMMYFUNCTION("googletranslate(vlookup(A18,ProcessDefinitionsTab,2, FALSE),""en"",TargetLang)"),"Beziehung Evidence Bestimmung")</f>
        <v>Beziehung Evidence Bestimmung</v>
      </c>
      <c r="C18" s="34" t="str">
        <f ca="1">IFERROR(__xludf.DUMMYFUNCTION("googletranslate(vlookup(A18,ProcessDefinitionsTab,3, FALSE),""en"",TargetLang)"),"Relationship Evidence Bestimmung ist der Prozess des akzeptablen Nachweis einer Beziehung Bestimmen (physisch oder elektronisch).")</f>
        <v>Relationship Evidence Bestimmung ist der Prozess des akzeptablen Nachweis einer Beziehung Bestimmen (physisch oder elektronisch).</v>
      </c>
      <c r="D18" s="34" t="str">
        <f ca="1">IFERROR(__xludf.DUMMYFUNCTION("googletranslate(vlookup(A18,ProcessDefinitionsTab,4, FALSE),""en"",TargetLang)"),"Keine Bestimmung gemacht: Die zulässigen Beweise für eine Beziehung wird nicht bestimmt")</f>
        <v>Keine Bestimmung gemacht: Die zulässigen Beweise für eine Beziehung wird nicht bestimmt</v>
      </c>
      <c r="E18" s="34" t="str">
        <f ca="1">IFERROR(__xludf.DUMMYFUNCTION("googletranslate(vlookup(A18,ProcessDefinitionsTab,5, FALSE),""en"",TargetLang)"),"Bestimmung gemacht: Die zulässigen Beweise für eine Beziehung wurde ermittelt,")</f>
        <v>Bestimmung gemacht: Die zulässigen Beweise für eine Beziehung wurde ermittelt,</v>
      </c>
    </row>
    <row r="19" spans="1:5" ht="47.25">
      <c r="A19" s="28" t="s">
        <v>117</v>
      </c>
      <c r="B19" s="34" t="str">
        <f ca="1">IFERROR(__xludf.DUMMYFUNCTION("googletranslate(vlookup(A19,ProcessDefinitionsTab,2, FALSE),""en"",TargetLang)"),"Beziehung Evidence Acceptance")</f>
        <v>Beziehung Evidence Acceptance</v>
      </c>
      <c r="C19" s="34" t="str">
        <f ca="1">IFERROR(__xludf.DUMMYFUNCTION("googletranslate(vlookup(A19,ProcessDefinitionsTab,3, FALSE),""en"",TargetLang)"),"Beziehung Evidence Acceptance ist der Prozess der Bestätigung, dass der Nachweis einer Beziehung präsentiert (physisch oder elektronisch) akzeptabel ist.")</f>
        <v>Beziehung Evidence Acceptance ist der Prozess der Bestätigung, dass der Nachweis einer Beziehung präsentiert (physisch oder elektronisch) akzeptabel ist.</v>
      </c>
      <c r="D19" s="34" t="str">
        <f ca="1">IFERROR(__xludf.DUMMYFUNCTION("googletranslate(vlookup(A19,ProcessDefinitionsTab,4, FALSE),""en"",TargetLang)"),"Evidence Unconfirmed Beziehung: Der Nachweis einer Beziehung nicht als akzeptabel bestätigt")</f>
        <v>Evidence Unconfirmed Beziehung: Der Nachweis einer Beziehung nicht als akzeptabel bestätigt</v>
      </c>
      <c r="E19" s="34" t="str">
        <f ca="1">IFERROR(__xludf.DUMMYFUNCTION("googletranslate(vlookup(A19,ProcessDefinitionsTab,5, FALSE),""en"",TargetLang)"),"Bestätigt Beziehung Beweis: Der Beweis für eine Beziehung wurde als akzeptabel bestätigt")</f>
        <v>Bestätigt Beziehung Beweis: Der Beweis für eine Beziehung wurde als akzeptabel bestätigt</v>
      </c>
    </row>
    <row r="20" spans="1:5" ht="63">
      <c r="A20" s="28" t="s">
        <v>119</v>
      </c>
      <c r="B20" s="34" t="str">
        <f ca="1">IFERROR(__xludf.DUMMYFUNCTION("googletranslate(vlookup(A20,ProcessDefinitionsTab,2, FALSE),""en"",TargetLang)"),"Relationship Informationen Validation")</f>
        <v>Relationship Informationen Validation</v>
      </c>
      <c r="C20" s="34" t="str">
        <f ca="1">IFERROR(__xludf.DUMMYFUNCTION("googletranslate(vlookup(A20,ProcessDefinitionsTab,3, FALSE),""en"",TargetLang)"),"Beziehungsinformationen Validation ist der Prozess der Bestätigung der Richtigkeit der Informationen über eine Beziehung zwischen zwei oder mehreren Themen von der Emittentin festgelegt.")</f>
        <v>Beziehungsinformationen Validation ist der Prozess der Bestätigung der Richtigkeit der Informationen über eine Beziehung zwischen zwei oder mehreren Themen von der Emittentin festgelegt.</v>
      </c>
      <c r="D20" s="34" t="str">
        <f ca="1">IFERROR(__xludf.DUMMYFUNCTION("googletranslate(vlookup(A20,ProcessDefinitionsTab,4, FALSE),""en"",TargetLang)"),"Unbestätigten Relationship Information: Die Beziehung Informationen wurden mit der Emittentin nicht bestätigt")</f>
        <v>Unbestätigten Relationship Information: Die Beziehung Informationen wurden mit der Emittentin nicht bestätigt</v>
      </c>
      <c r="E20" s="34" t="str">
        <f ca="1">IFERROR(__xludf.DUMMYFUNCTION("googletranslate(vlookup(A20,ProcessDefinitionsTab,5, FALSE),""en"",TargetLang)"),"Bestätigt Relationship Information: Die Beziehung Informationen haben mit der Emittentin bestätigt")</f>
        <v>Bestätigt Relationship Information: Die Beziehung Informationen haben mit der Emittentin bestätigt</v>
      </c>
    </row>
    <row r="21" spans="1:5" ht="63">
      <c r="A21" s="28" t="s">
        <v>121</v>
      </c>
      <c r="B21" s="34" t="str">
        <f ca="1">IFERROR(__xludf.DUMMYFUNCTION("googletranslate(vlookup(A21,ProcessDefinitionsTab,2, FALSE),""en"",TargetLang)"),"Relationship Resolution")</f>
        <v>Relationship Resolution</v>
      </c>
      <c r="C21" s="34" t="str">
        <f ca="1">IFERROR(__xludf.DUMMYFUNCTION("googletranslate(vlookup(A21,ProcessDefinitionsTab,3, FALSE),""en"",TargetLang)"),"Relationship Resolution ist der Prozess innerhalb einer Programm / Service Bevölkerung durch die Verwendung von Beziehungsinformationen und Identitätsinformationen, die Einzigartigkeit einer Beziehungsinstanz zu etablieren.")</f>
        <v>Relationship Resolution ist der Prozess innerhalb einer Programm / Service Bevölkerung durch die Verwendung von Beziehungsinformationen und Identitätsinformationen, die Einzigartigkeit einer Beziehungsinstanz zu etablieren.</v>
      </c>
      <c r="D21" s="34" t="str">
        <f ca="1">IFERROR(__xludf.DUMMYFUNCTION("googletranslate(vlookup(A21,ProcessDefinitionsTab,4, FALSE),""en"",TargetLang)"),"Beziehung und Identität Information: Die Beziehungsinformation und die Identitätsinformation kann oder nicht eindeutig sein kann auf ein und nur eine Beziehung")</f>
        <v>Beziehung und Identität Information: Die Beziehungsinformation und die Identitätsinformation kann oder nicht eindeutig sein kann auf ein und nur eine Beziehung</v>
      </c>
      <c r="E21" s="34" t="str">
        <f ca="1">IFERROR(__xludf.DUMMYFUNCTION("googletranslate(vlookup(A21,ProcessDefinitionsTab,5, FALSE),""en"",TargetLang)"),"Einzigartige Beziehung und Identität Information: Die Beziehungsinformation und die Identitätsinformation ist einzigartig für eine und nur eine Beziehung")</f>
        <v>Einzigartige Beziehung und Identität Information: Die Beziehungsinformation und die Identitätsinformation ist einzigartig für eine und nur eine Beziehung</v>
      </c>
    </row>
    <row r="22" spans="1:5" ht="47.25">
      <c r="A22" s="28" t="s">
        <v>123</v>
      </c>
      <c r="B22" s="34" t="str">
        <f ca="1">IFERROR(__xludf.DUMMYFUNCTION("googletranslate(vlookup(A22,ProcessDefinitionsTab,2, FALSE),""en"",TargetLang)"),"Beziehung Establishment")</f>
        <v>Beziehung Establishment</v>
      </c>
      <c r="C22" s="34" t="str">
        <f ca="1">IFERROR(__xludf.DUMMYFUNCTION("googletranslate(vlookup(A22,ProcessDefinitionsTab,3, FALSE),""en"",TargetLang)"),"Establishment Beziehung ist der Prozess einen Datensatz von einer Beziehung zwischen zwei oder mehreren Fächern zu schaffen.")</f>
        <v>Establishment Beziehung ist der Prozess einen Datensatz von einer Beziehung zwischen zwei oder mehreren Fächern zu schaffen.</v>
      </c>
      <c r="D22" s="34" t="str">
        <f ca="1">IFERROR(__xludf.DUMMYFUNCTION("googletranslate(vlookup(A22,ProcessDefinitionsTab,4, FALSE),""en"",TargetLang)"),"Keine Aufzeichnung der Beziehung: Nein Aufzeichnung einer Beziehung besteht")</f>
        <v>Keine Aufzeichnung der Beziehung: Nein Aufzeichnung einer Beziehung besteht</v>
      </c>
      <c r="E22" s="34" t="str">
        <f ca="1">IFERROR(__xludf.DUMMYFUNCTION("googletranslate(vlookup(A22,ProcessDefinitionsTab,5, FALSE),""en"",TargetLang)"),"Die Bilanz der Beziehung: Ein Datensatz eine Beziehung besteht")</f>
        <v>Die Bilanz der Beziehung: Ein Datensatz eine Beziehung besteht</v>
      </c>
    </row>
    <row r="23" spans="1:5" ht="47.25">
      <c r="A23" s="28" t="s">
        <v>125</v>
      </c>
      <c r="B23" s="34" t="str">
        <f ca="1">IFERROR(__xludf.DUMMYFUNCTION("googletranslate(vlookup(A23,ProcessDefinitionsTab,2, FALSE),""en"",TargetLang)"),"Beziehung Verification")</f>
        <v>Beziehung Verification</v>
      </c>
      <c r="C23" s="34" t="str">
        <f ca="1">IFERROR(__xludf.DUMMYFUNCTION("googletranslate(vlookup(A23,ProcessDefinitionsTab,3, FALSE),""en"",TargetLang)"),"Beziehung Verification ist der Prozess der Bestätigung, dass die Beziehungsinformation unter der Kontrolle der Subjekte.")</f>
        <v>Beziehung Verification ist der Prozess der Bestätigung, dass die Beziehungsinformation unter der Kontrolle der Subjekte.</v>
      </c>
      <c r="D23" s="34" t="str">
        <f ca="1">IFERROR(__xludf.DUMMYFUNCTION("googletranslate(vlookup(A23,ProcessDefinitionsTab,4, FALSE),""en"",TargetLang)"),"Ungeprüfte Steuerung: Die Beziehungsinformation wurde als unter der Kontrolle der Subjekte nicht überprüft")</f>
        <v>Ungeprüfte Steuerung: Die Beziehungsinformation wurde als unter der Kontrolle der Subjekte nicht überprüft</v>
      </c>
      <c r="E23" s="34" t="str">
        <f ca="1">IFERROR(__xludf.DUMMYFUNCTION("googletranslate(vlookup(A23,ProcessDefinitionsTab,5, FALSE),""en"",TargetLang)"),"Verifiziert Steuerung: Die Beziehung Informationen wurden als unter der Kontrolle der Subjekte überprüft")</f>
        <v>Verifiziert Steuerung: Die Beziehung Informationen wurden als unter der Kontrolle der Subjekte überprüft</v>
      </c>
    </row>
    <row r="24" spans="1:5" ht="63">
      <c r="A24" s="28" t="s">
        <v>128</v>
      </c>
      <c r="B24" s="34" t="str">
        <f ca="1">IFERROR(__xludf.DUMMYFUNCTION("googletranslate(vlookup(A24,ProcessDefinitionsTab,2, FALSE),""en"",TargetLang)"),"Beziehung Kontinuität")</f>
        <v>Beziehung Kontinuität</v>
      </c>
      <c r="C24" s="34" t="str">
        <f ca="1">IFERROR(__xludf.DUMMYFUNCTION("googletranslate(vlookup(A24,ProcessDefinitionsTab,3, FALSE),""en"",TargetLang)"),"Beziehung Kontinuität ist der Prozess der dynamisch bestätigt, dass eine Beziehung zwischen zwei oder mehreren Themen eine kontinuierliche Existenz im Laufe der Zeit hat.")</f>
        <v>Beziehung Kontinuität ist der Prozess der dynamisch bestätigt, dass eine Beziehung zwischen zwei oder mehreren Themen eine kontinuierliche Existenz im Laufe der Zeit hat.</v>
      </c>
      <c r="D24" s="34" t="str">
        <f ca="1">IFERROR(__xludf.DUMMYFUNCTION("googletranslate(vlookup(A24,ProcessDefinitionsTab,4, FALSE),""en"",TargetLang)"),"Periodische Präsenz: Die Beziehung existiert sporadisch und oft nur in Verbindung mit einem vitalen Ereignisse oder einer Veranstaltung (zum Beispiel Geburt, Hochzeit, Erwerb)")</f>
        <v>Periodische Präsenz: Die Beziehung existiert sporadisch und oft nur in Verbindung mit einem vitalen Ereignisse oder einer Veranstaltung (zum Beispiel Geburt, Hochzeit, Erwerb)</v>
      </c>
      <c r="E24" s="34" t="str">
        <f ca="1">IFERROR(__xludf.DUMMYFUNCTION("googletranslate(vlookup(A24,ProcessDefinitionsTab,5, FALSE),""en"",TargetLang)"),"Kontinuierliche Präsenz: Die Beziehung existiert kontinuierlich im Laufe der Zeit in Verbindung mit vielen Transaktionen")</f>
        <v>Kontinuierliche Präsenz: Die Beziehung existiert kontinuierlich im Laufe der Zeit in Verbindung mit vielen Transaktionen</v>
      </c>
    </row>
    <row r="25" spans="1:5" ht="47.25">
      <c r="A25" s="28" t="s">
        <v>130</v>
      </c>
      <c r="B25" s="34" t="str">
        <f ca="1">IFERROR(__xludf.DUMMYFUNCTION("googletranslate(vlookup(A25,ProcessDefinitionsTab,2, FALSE),""en"",TargetLang)"),"Beziehungspflege")</f>
        <v>Beziehungspflege</v>
      </c>
      <c r="C25" s="34" t="str">
        <f ca="1">IFERROR(__xludf.DUMMYFUNCTION("googletranslate(vlookup(A25,ProcessDefinitionsTab,3, FALSE),""en"",TargetLang)"),"Beziehungspflege ist der Prozess der Sicherstellung, dass die Information über eine Beziehung zwischen zwei oder mehreren Themen ist richtig, vollständig und up-to-date.")</f>
        <v>Beziehungspflege ist der Prozess der Sicherstellung, dass die Information über eine Beziehung zwischen zwei oder mehreren Themen ist richtig, vollständig und up-to-date.</v>
      </c>
      <c r="D25" s="34" t="str">
        <f ca="1">IFERROR(__xludf.DUMMYFUNCTION("googletranslate(vlookup(A25,ProcessDefinitionsTab,4, FALSE),""en"",TargetLang)"),"Relationship Information: Die Beziehung Informationen ist nicht up-to-date")</f>
        <v>Relationship Information: Die Beziehung Informationen ist nicht up-to-date</v>
      </c>
      <c r="E25" s="34" t="str">
        <f ca="1">IFERROR(__xludf.DUMMYFUNCTION("googletranslate(vlookup(A25,ProcessDefinitionsTab,5, FALSE),""en"",TargetLang)"),"Relationship Information: Die Beziehung Informationen sind up-to-date")</f>
        <v>Relationship Information: Die Beziehung Informationen sind up-to-date</v>
      </c>
    </row>
    <row r="26" spans="1:5" ht="47.25">
      <c r="A26" s="28" t="s">
        <v>132</v>
      </c>
      <c r="B26" s="34" t="str">
        <f ca="1">IFERROR(__xludf.DUMMYFUNCTION("googletranslate(vlookup(A26,ProcessDefinitionsTab,2, FALSE),""en"",TargetLang)"),"Beziehung Suspension")</f>
        <v>Beziehung Suspension</v>
      </c>
      <c r="C26" s="34" t="str">
        <f ca="1">IFERROR(__xludf.DUMMYFUNCTION("googletranslate(vlookup(A26,ProcessDefinitionsTab,3, FALSE),""en"",TargetLang)"),"Relationship Suspension ist der Prozess eine Aufzeichnung einer Beziehung von Beflaggung als vorübergehend nicht mehr in Kraft.")</f>
        <v>Relationship Suspension ist der Prozess eine Aufzeichnung einer Beziehung von Beflaggung als vorübergehend nicht mehr in Kraft.</v>
      </c>
      <c r="D26" s="34" t="str">
        <f ca="1">IFERROR(__xludf.DUMMYFUNCTION("googletranslate(vlookup(A26,ProcessDefinitionsTab,4, FALSE),""en"",TargetLang)"),"Die Bilanz der Beziehung: Ein Datensatz eine Beziehung besteht")</f>
        <v>Die Bilanz der Beziehung: Ein Datensatz eine Beziehung besteht</v>
      </c>
      <c r="E26" s="34" t="str">
        <f ca="1">IFERROR(__xludf.DUMMYFUNCTION("googletranslate(vlookup(A26,ProcessDefinitionsTab,5, FALSE),""en"",TargetLang)"),"Abgehängte Beziehung: Die Beziehung länger ist vorübergehend nicht in Kraft")</f>
        <v>Abgehängte Beziehung: Die Beziehung länger ist vorübergehend nicht in Kraft</v>
      </c>
    </row>
    <row r="27" spans="1:5" ht="31.5">
      <c r="A27" s="28" t="s">
        <v>134</v>
      </c>
      <c r="B27" s="34" t="str">
        <f ca="1">IFERROR(__xludf.DUMMYFUNCTION("googletranslate(vlookup(A27,ProcessDefinitionsTab,2, FALSE),""en"",TargetLang)"),"Beziehung Wieder")</f>
        <v>Beziehung Wieder</v>
      </c>
      <c r="C27" s="34" t="str">
        <f ca="1">IFERROR(__xludf.DUMMYFUNCTION("googletranslate(vlookup(A27,ProcessDefinitionsTab,3, FALSE),""en"",TargetLang)"),"Relationship Wieder ist der Prozess, eine suspendiertes Beziehung zurück in einen aktiven Zustand zu transformieren.")</f>
        <v>Relationship Wieder ist der Prozess, eine suspendiertes Beziehung zurück in einen aktiven Zustand zu transformieren.</v>
      </c>
      <c r="D27" s="34" t="str">
        <f ca="1">IFERROR(__xludf.DUMMYFUNCTION("googletranslate(vlookup(A27,ProcessDefinitionsTab,4, FALSE),""en"",TargetLang)"),"Abgehängte Beziehung: Die Aufzeichnung einer Beziehung in der Tat vorübergehend nicht mehr")</f>
        <v>Abgehängte Beziehung: Die Aufzeichnung einer Beziehung in der Tat vorübergehend nicht mehr</v>
      </c>
      <c r="E27" s="34" t="str">
        <f ca="1">IFERROR(__xludf.DUMMYFUNCTION("googletranslate(vlookup(A27,ProcessDefinitionsTab,5, FALSE),""en"",TargetLang)"),"Aktualisiert Aufzeichnung der Beziehung: Die Aufzeichnung einer Beziehung wurde aktualisiert")</f>
        <v>Aktualisiert Aufzeichnung der Beziehung: Die Aufzeichnung einer Beziehung wurde aktualisiert</v>
      </c>
    </row>
    <row r="28" spans="1:5" ht="31.5">
      <c r="A28" s="28" t="s">
        <v>136</v>
      </c>
      <c r="B28" s="34" t="str">
        <f ca="1">IFERROR(__xludf.DUMMYFUNCTION("googletranslate(vlookup(A28,ProcessDefinitionsTab,2, FALSE),""en"",TargetLang)"),"Beziehung Revocation")</f>
        <v>Beziehung Revocation</v>
      </c>
      <c r="C28" s="34" t="str">
        <f ca="1">IFERROR(__xludf.DUMMYFUNCTION("googletranslate(vlookup(A28,ProcessDefinitionsTab,3, FALSE),""en"",TargetLang)"),"Revocation Beziehung ist das Verfahren einen Datensatz eine Beziehung als nicht mehr wirksam von markieren.")</f>
        <v>Revocation Beziehung ist das Verfahren einen Datensatz eine Beziehung als nicht mehr wirksam von markieren.</v>
      </c>
      <c r="D28" s="34" t="str">
        <f ca="1">IFERROR(__xludf.DUMMYFUNCTION("googletranslate(vlookup(A28,ProcessDefinitionsTab,4, FALSE),""en"",TargetLang)"),"Die Bilanz der Beziehung: Ein Datensatz eine Beziehung besteht")</f>
        <v>Die Bilanz der Beziehung: Ein Datensatz eine Beziehung besteht</v>
      </c>
      <c r="E28" s="34" t="str">
        <f ca="1">IFERROR(__xludf.DUMMYFUNCTION("googletranslate(vlookup(A28,ProcessDefinitionsTab,5, FALSE),""en"",TargetLang)"),"Gesperrte Beziehung: Die Beziehung ist nicht mehr in Kraft")</f>
        <v>Gesperrte Beziehung: Die Beziehung ist nicht mehr in Kraft</v>
      </c>
    </row>
    <row r="29" spans="1:5" ht="31.5">
      <c r="A29" s="26" t="s">
        <v>138</v>
      </c>
      <c r="B29" s="34" t="str">
        <f ca="1">IFERROR(__xludf.DUMMYFUNCTION("googletranslate(vlookup(A29,ProcessDefinitionsTab,2, FALSE),""en"",TargetLang)"),"Credential Domain Allgemein")</f>
        <v>Credential Domain Allgemein</v>
      </c>
      <c r="C29" s="34" t="str">
        <f ca="1">IFERROR(__xludf.DUMMYFUNCTION("googletranslate(vlookup(A29,ProcessDefinitionsTab,3, FALSE),""en"",TargetLang)"),"Allgemeine Anforderungen an die Anmeldeinformationen Domain atomaren Prozesse")</f>
        <v>Allgemeine Anforderungen an die Anmeldeinformationen Domain atomaren Prozesse</v>
      </c>
      <c r="D29" s="180" t="s">
        <v>36</v>
      </c>
      <c r="E29" s="180" t="s">
        <v>36</v>
      </c>
    </row>
    <row r="30" spans="1:5" ht="63">
      <c r="A30" s="28" t="s">
        <v>141</v>
      </c>
      <c r="B30" s="34" t="str">
        <f ca="1">IFERROR(__xludf.DUMMYFUNCTION("googletranslate(vlookup(A30,ProcessDefinitionsTab,2, FALSE),""en"",TargetLang)"),"Credential Issuance")</f>
        <v>Credential Issuance</v>
      </c>
      <c r="C30" s="34" t="str">
        <f ca="1">IFERROR(__xludf.DUMMYFUNCTION("googletranslate(vlookup(A30,ProcessDefinitionsTab,3, FALSE),""en"",TargetLang)"),"Credential Ausgabe ist das Verfahren ein Credential von einem Satz von Ansprüchen Erstellen und Zuweisen des Credential an einen Halter.")</f>
        <v>Credential Ausgabe ist das Verfahren ein Credential von einem Satz von Ansprüchen Erstellen und Zuweisen des Credential an einen Halter.</v>
      </c>
      <c r="D30" s="34" t="str">
        <f ca="1">IFERROR(__xludf.DUMMYFUNCTION("googletranslate(vlookup(A30,ProcessDefinitionsTab,4, FALSE),""en"",TargetLang)"),"Nein Credential: Keine Ansprüche wurden mit dem Berechtigungsnachweis zugeordnet")</f>
        <v>Nein Credential: Keine Ansprüche wurden mit dem Berechtigungsnachweis zugeordnet</v>
      </c>
      <c r="E30" s="34" t="str">
        <f ca="1">IFERROR(__xludf.DUMMYFUNCTION("googletranslate(vlookup(A30,ProcessDefinitionsTab,5, FALSE),""en"",TargetLang)"),"Ausgeteilt Credential: Ein oder mehrere Ansprüche zu einem oder mehreren Themen wurden mit dem Credential und der Credential zugeordnet ist, zu einem Halter zugeordnet")</f>
        <v>Ausgeteilt Credential: Ein oder mehrere Ansprüche zu einem oder mehreren Themen wurden mit dem Credential und der Credential zugeordnet ist, zu einem Halter zugeordnet</v>
      </c>
    </row>
    <row r="31" spans="1:5" ht="173.25">
      <c r="A31" s="28" t="s">
        <v>146</v>
      </c>
      <c r="B31" s="34" t="str">
        <f ca="1">IFERROR(__xludf.DUMMYFUNCTION("googletranslate(vlookup(A31,ProcessDefinitionsTab,2, FALSE),""en"",TargetLang)"),"Credential Authenticator Bindung")</f>
        <v>Credential Authenticator Bindung</v>
      </c>
      <c r="C31" s="34" t="str">
        <f ca="1">IFERROR(__xludf.DUMMYFUNCTION("googletranslate(vlookup(A31,ProcessDefinitionsTab,3, FALSE),""en"",TargetLang)"),"Credential Authenticator Die Bindung ist der Prozess, einen Berechtigungsnachweis an einen Inhaber ausgestellt assoziiert mit einem oder mehreren authenticators. Dieser Prozess beinhaltet auch Authenticator Lebenszyklusaktivitäten wie authenticators (veru"&amp;"rsacht durch ein vergessenes Passwort oder eine Sperre aufgrund aufeinanderfolgenden ausgefallen Authentifizierungen, Inaktivität oder verdächtiger Aktivitäten) Aussetzung Entfernen authenticators, verbindlichen neuen authenticators und Aktualisierung aut"&amp;"henticators (zB einen Wechsel Passwort, Sicherheitsfragen und Antworten zu aktualisieren, ein neues Gesichtsfoto genommen) mit.")</f>
        <v>Credential Authenticator Die Bindung ist der Prozess, einen Berechtigungsnachweis an einen Inhaber ausgestellt assoziiert mit einem oder mehreren authenticators. Dieser Prozess beinhaltet auch Authenticator Lebenszyklusaktivitäten wie authenticators (verursacht durch ein vergessenes Passwort oder eine Sperre aufgrund aufeinanderfolgenden ausgefallen Authentifizierungen, Inaktivität oder verdächtiger Aktivitäten) Aussetzung Entfernen authenticators, verbindlichen neuen authenticators und Aktualisierung authenticators (zB einen Wechsel Passwort, Sicherheitsfragen und Antworten zu aktualisieren, ein neues Gesichtsfoto genommen) mit.</v>
      </c>
      <c r="D31" s="34" t="str">
        <f ca="1">IFERROR(__xludf.DUMMYFUNCTION("googletranslate(vlookup(A31,ProcessDefinitionsTab,4, FALSE),""en"",TargetLang)"),"Ausgestellt Credential: Ein Credential wurde an einen Inhaber zugewiesen")</f>
        <v>Ausgestellt Credential: Ein Credential wurde an einen Inhaber zugewiesen</v>
      </c>
      <c r="E31" s="34" t="str">
        <f ca="1">IFERROR(__xludf.DUMMYFUNCTION("googletranslate(vlookup(A31,ProcessDefinitionsTab,5, FALSE),""en"",TargetLang)"),"Authenticator Bound Credential: Ein erteiltes Credential hat mit einem oder mehreren authenticators in Verbindung gebracht worden")</f>
        <v>Authenticator Bound Credential: Ein erteiltes Credential hat mit einem oder mehreren authenticators in Verbindung gebracht worden</v>
      </c>
    </row>
    <row r="32" spans="1:5" ht="94.5">
      <c r="A32" s="28" t="s">
        <v>151</v>
      </c>
      <c r="B32" s="34" t="str">
        <f ca="1">IFERROR(__xludf.DUMMYFUNCTION("googletranslate(vlookup(A32,ProcessDefinitionsTab,2, FALSE),""en"",TargetLang)"),"Credential Validation")</f>
        <v>Credential Validation</v>
      </c>
      <c r="C32" s="34" t="str">
        <f ca="1">IFERROR(__xludf.DUMMYFUNCTION("googletranslate(vlookup(A32,ProcessDefinitionsTab,3, FALSE),""en"",TargetLang)"),"Credential Validation ist der Prozess der Überprüfung, ob die ausgegebenen Berechtigungsnachweis gültig ist (zum Beispiel nicht manipuliert, beschädigt, geändert, ausgesetzt oder aufgehoben). Die Gültigkeit des ausgegebenen Credential kann verwendet werde"&amp;"n, um ein Maß an Sicherheit zu generieren.")</f>
        <v>Credential Validation ist der Prozess der Überprüfung, ob die ausgegebenen Berechtigungsnachweis gültig ist (zum Beispiel nicht manipuliert, beschädigt, geändert, ausgesetzt oder aufgehoben). Die Gültigkeit des ausgegebenen Credential kann verwendet werden, um ein Maß an Sicherheit zu generieren.</v>
      </c>
      <c r="D32" s="34" t="str">
        <f ca="1">IFERROR(__xludf.DUMMYFUNCTION("googletranslate(vlookup(A32,ProcessDefinitionsTab,4, FALSE),""en"",TargetLang)"),"Ausgestellt Credential: Ein Credential wurde an einen Inhaber zugewiesen")</f>
        <v>Ausgestellt Credential: Ein Credential wurde an einen Inhaber zugewiesen</v>
      </c>
      <c r="E32" s="34" t="str">
        <f ca="1">IFERROR(__xludf.DUMMYFUNCTION("googletranslate(vlookup(A32,ProcessDefinitionsTab,5, FALSE),""en"",TargetLang)"),"Validated Credential: Das ausgegebene Credential ist gültig")</f>
        <v>Validated Credential: Das ausgegebene Credential ist gültig</v>
      </c>
    </row>
    <row r="33" spans="1:5" ht="110.25">
      <c r="A33" s="28" t="s">
        <v>156</v>
      </c>
      <c r="B33" s="34" t="str">
        <f ca="1">IFERROR(__xludf.DUMMYFUNCTION("googletranslate(vlookup(A33,ProcessDefinitionsTab,2, FALSE),""en"",TargetLang)"),"Credential Verification")</f>
        <v>Credential Verification</v>
      </c>
      <c r="C33" s="34" t="str">
        <f ca="1">IFERROR(__xludf.DUMMYFUNCTION("googletranslate(vlookup(A33,ProcessDefinitionsTab,3, FALSE),""en"",TargetLang)"),"Credential Verification ist der Prozess der Überprüfung, ob ein Inhaber der Kontrolle über ein ausgegebenes Credential hat. Steuerung eines ausgegebenen Credential wird durch einen oder mehrere Authentisierer verifiziert. Der Grad der Kontrolle über die a"&amp;"usgegebenen Credential kann ein Maß an Sicherheit zu erzeugen, verwendet werden.
")</f>
        <v xml:space="preserve">Credential Verification ist der Prozess der Überprüfung, ob ein Inhaber der Kontrolle über ein ausgegebenes Credential hat. Steuerung eines ausgegebenen Credential wird durch einen oder mehrere Authentisierer verifiziert. Der Grad der Kontrolle über die ausgegebenen Credential kann ein Maß an Sicherheit zu erzeugen, verwendet werden.
</v>
      </c>
      <c r="D33" s="34" t="str">
        <f ca="1">IFERROR(__xludf.DUMMYFUNCTION("googletranslate(vlookup(A33,ProcessDefinitionsTab,4, FALSE),""en"",TargetLang)"),"Authenticator Bound Credential: Ein erteiltes Credential hat mit einem oder mehreren authenticators in Verbindung gebracht worden")</f>
        <v>Authenticator Bound Credential: Ein erteiltes Credential hat mit einem oder mehreren authenticators in Verbindung gebracht worden</v>
      </c>
      <c r="E33" s="34" t="str">
        <f ca="1">IFERROR(__xludf.DUMMYFUNCTION("googletranslate(vlookup(A33,ProcessDefinitionsTab,5, FALSE),""en"",TargetLang)"),"Verifiziert Credential: Der Halter hat sich die Kontrolle über die ausgegebenen Credential")</f>
        <v>Verifiziert Credential: Der Halter hat sich die Kontrolle über die ausgegebenen Credential</v>
      </c>
    </row>
    <row r="34" spans="1:5" ht="63">
      <c r="A34" s="28" t="s">
        <v>161</v>
      </c>
      <c r="B34" s="34" t="str">
        <f ca="1">IFERROR(__xludf.DUMMYFUNCTION("googletranslate(vlookup(A34,ProcessDefinitionsTab,2, FALSE),""en"",TargetLang)"),"Credential Wartung")</f>
        <v>Credential Wartung</v>
      </c>
      <c r="C34" s="34" t="str">
        <f ca="1">IFERROR(__xludf.DUMMYFUNCTION("googletranslate(vlookup(A34,ProcessDefinitionsTab,3, FALSE),""en"",TargetLang)"),"Credential Wartung ist der Prozess das Credential Attributs der Aktualisierung (beispielsweise Verfallsdatum, den Status des Credential) einen ausgegebenen Berechtigungsnachweises.")</f>
        <v>Credential Wartung ist der Prozess das Credential Attributs der Aktualisierung (beispielsweise Verfallsdatum, den Status des Credential) einen ausgegebenen Berechtigungsnachweises.</v>
      </c>
      <c r="D34" s="34" t="str">
        <f ca="1">IFERROR(__xludf.DUMMYFUNCTION("googletranslate(vlookup(A34,ProcessDefinitionsTab,4, FALSE),""en"",TargetLang)"),"Ausgestellt Credential: Ein Credential wurde an einen Inhaber zugewiesen")</f>
        <v>Ausgestellt Credential: Ein Credential wurde an einen Inhaber zugewiesen</v>
      </c>
      <c r="E34" s="34" t="str">
        <f ca="1">IFERROR(__xludf.DUMMYFUNCTION("googletranslate(vlookup(A34,ProcessDefinitionsTab,5, FALSE),""en"",TargetLang)"),"Aktualisiert Ausgabe Credential: Das ausgegebene Credential wurde aktualisiert")</f>
        <v>Aktualisiert Ausgabe Credential: Das ausgegebene Credential wurde aktualisiert</v>
      </c>
    </row>
    <row r="35" spans="1:5" ht="63">
      <c r="A35" s="28" t="s">
        <v>163</v>
      </c>
      <c r="B35" s="34" t="str">
        <f ca="1">IFERROR(__xludf.DUMMYFUNCTION("googletranslate(vlookup(A35,ProcessDefinitionsTab,2, FALSE),""en"",TargetLang)"),"Credential Suspension")</f>
        <v>Credential Suspension</v>
      </c>
      <c r="C35" s="34" t="str">
        <f ca="1">IFERROR(__xludf.DUMMYFUNCTION("googletranslate(vlookup(A35,ProcessDefinitionsTab,3, FALSE),""en"",TargetLang)"),"Credential Suspension ist der Prozess ein ausgegebenes Credential in eine abgehängte Credential der Transformation durch den ausgegebenen Credential nachlass als vorübergehend unbenutzbar.")</f>
        <v>Credential Suspension ist der Prozess ein ausgegebenes Credential in eine abgehängte Credential der Transformation durch den ausgegebenen Credential nachlass als vorübergehend unbenutzbar.</v>
      </c>
      <c r="D35" s="34" t="str">
        <f ca="1">IFERROR(__xludf.DUMMYFUNCTION("googletranslate(vlookup(A35,ProcessDefinitionsTab,4, FALSE),""en"",TargetLang)"),"Ausgestellt Credential: Ein Credential wurde an einen Inhaber zugewiesen")</f>
        <v>Ausgestellt Credential: Ein Credential wurde an einen Inhaber zugewiesen</v>
      </c>
      <c r="E35" s="34" t="str">
        <f ca="1">IFERROR(__xludf.DUMMYFUNCTION("googletranslate(vlookup(A35,ProcessDefinitionsTab,5, FALSE),""en"",TargetLang)"),"Abgehängte Credential: Der Halter ist nicht in der Lage das Credential zu verwenden")</f>
        <v>Abgehängte Credential: Der Halter ist nicht in der Lage das Credential zu verwenden</v>
      </c>
    </row>
    <row r="36" spans="1:5" ht="47.25">
      <c r="A36" s="28" t="s">
        <v>168</v>
      </c>
      <c r="B36" s="34" t="str">
        <f ca="1">IFERROR(__xludf.DUMMYFUNCTION("googletranslate(vlookup(A36,ProcessDefinitionsTab,2, FALSE),""en"",TargetLang)"),"Credential Erholung")</f>
        <v>Credential Erholung</v>
      </c>
      <c r="C36" s="34" t="str">
        <f ca="1">IFERROR(__xludf.DUMMYFUNCTION("googletranslate(vlookup(A36,ProcessDefinitionsTab,3, FALSE),""en"",TargetLang)"),"Credential-Wiederaufnahme ist der Prozess eine abgehängte Credential zurück zu einem benutzbaren Zustand der Transformation (d.h. ein Credential ausgegeben).")</f>
        <v>Credential-Wiederaufnahme ist der Prozess eine abgehängte Credential zurück zu einem benutzbaren Zustand der Transformation (d.h. ein Credential ausgegeben).</v>
      </c>
      <c r="D36" s="34" t="str">
        <f ca="1">IFERROR(__xludf.DUMMYFUNCTION("googletranslate(vlookup(A36,ProcessDefinitionsTab,4, FALSE),""en"",TargetLang)"),"Abgehängte Credential: Der Halter ist nicht in der Lage das Credential zu verwenden")</f>
        <v>Abgehängte Credential: Der Halter ist nicht in der Lage das Credential zu verwenden</v>
      </c>
      <c r="E36" s="34" t="str">
        <f ca="1">IFERROR(__xludf.DUMMYFUNCTION("googletranslate(vlookup(A36,ProcessDefinitionsTab,5, FALSE),""en"",TargetLang)"),"Aktualisiert Ausgabe Credential: Das ausgegebene Credential wurde aktualisiert
")</f>
        <v xml:space="preserve">Aktualisiert Ausgabe Credential: Das ausgegebene Credential wurde aktualisiert
</v>
      </c>
    </row>
    <row r="37" spans="1:5" ht="47.25">
      <c r="A37" s="28" t="s">
        <v>173</v>
      </c>
      <c r="B37" s="34" t="str">
        <f ca="1">IFERROR(__xludf.DUMMYFUNCTION("googletranslate(vlookup(A37,ProcessDefinitionsTab,2, FALSE),""en"",TargetLang)"),"Credential Widerruf")</f>
        <v>Credential Widerruf</v>
      </c>
      <c r="C37" s="34" t="str">
        <f ca="1">IFERROR(__xludf.DUMMYFUNCTION("googletranslate(vlookup(A37,ProcessDefinitionsTab,3, FALSE),""en"",TargetLang)"),"Credential Revocation ist der Prozess der sicherstellt, dass ein ausgegebenes Credential permanent als unbrauchbar markiert.")</f>
        <v>Credential Revocation ist der Prozess der sicherstellt, dass ein ausgegebenes Credential permanent als unbrauchbar markiert.</v>
      </c>
      <c r="D37" s="34" t="str">
        <f ca="1">IFERROR(__xludf.DUMMYFUNCTION("googletranslate(vlookup(A37,ProcessDefinitionsTab,4, FALSE),""en"",TargetLang)"),"Ausgestellt Credential: Ein Credential wurde an einen Inhaber zugewiesen")</f>
        <v>Ausgestellt Credential: Ein Credential wurde an einen Inhaber zugewiesen</v>
      </c>
      <c r="E37" s="34" t="str">
        <f ca="1">IFERROR(__xludf.DUMMYFUNCTION("googletranslate(vlookup(A37,ProcessDefinitionsTab,5, FALSE),""en"",TargetLang)"),"Gesperrte Credential: Der Inhaber ist nicht in der Lage das Credential zu verwenden")</f>
        <v>Gesperrte Credential: Der Inhaber ist nicht in der Lage das Credential zu verwenden</v>
      </c>
    </row>
    <row r="38" spans="1:5" ht="31.5">
      <c r="A38" s="26" t="s">
        <v>178</v>
      </c>
      <c r="B38" s="34" t="str">
        <f ca="1">IFERROR(__xludf.DUMMYFUNCTION("googletranslate(vlookup(A38,ProcessDefinitionsTab,2, FALSE),""en"",TargetLang)"),"Zustimmung Domain Allgemeine")</f>
        <v>Zustimmung Domain Allgemeine</v>
      </c>
      <c r="C38" s="34" t="str">
        <f ca="1">IFERROR(__xludf.DUMMYFUNCTION("googletranslate(vlookup(A38,ProcessDefinitionsTab,3, FALSE),""en"",TargetLang)"),"Allgemeine Anforderungen an die Einwilligung Domain atomarer Prozesse")</f>
        <v>Allgemeine Anforderungen an die Einwilligung Domain atomarer Prozesse</v>
      </c>
      <c r="D38" s="180" t="s">
        <v>36</v>
      </c>
      <c r="E38" s="180" t="s">
        <v>36</v>
      </c>
    </row>
    <row r="39" spans="1:5" ht="267.75">
      <c r="A39" s="26" t="s">
        <v>181</v>
      </c>
      <c r="B39" s="34" t="str">
        <f ca="1">IFERROR(__xludf.DUMMYFUNCTION("googletranslate(vlookup(A39,ProcessDefinitionsTab,2, FALSE),""en"",TargetLang)"),"Zustimmung Hinweis Formulierung")</f>
        <v>Zustimmung Hinweis Formulierung</v>
      </c>
      <c r="C39" s="34" t="str">
        <f ca="1">IFERROR(__xludf.DUMMYFUNCTION("googletranslate(vlookup(A39,ProcessDefinitionsTab,3, FALSE),""en"",TargetLang)"),"Zustimmung Hinweis Formulierung ist der Prozess eine Zustimmung Mitteilung Aussage zu erzeugen, das beschreibt, welche persönlichen Daten sein, oder es kann sein, gesammelt; mit denen den Parteien der persönlichen Daten gemeinsam genutzt und welche Art vo"&amp;"n persönlichen Daten gemeinsam genutzt werden (wie zum Zeitpunkt der Präsentation bekannt); zu welchem ​​Zweck die Daten gesammelt, verwendet oder weitergegeben wird; das Risiko von Schäden und anderen Konsequenzen als Folge der Erfassung, Verwendung und "&amp;"Veröffentlichung; wie die persönlichen Daten werden behandelt und geschützt werden; die Zeitspanne, für die die Zustimmung Mitteilung Aussage anwendbar ist; und unter deren Zuständigkeit oder Behörde die Zustimmung Mitteilung Anweisung erteilt wird. Diese"&amp;"r Prozess soll mit allen möglichen Anforderungen von Zuständigkeitsvorschriften und Regelung durchgeführt werden.")</f>
        <v>Zustimmung Hinweis Formulierung ist der Prozess eine Zustimmung Mitteilung Aussage zu erzeugen, das beschreibt, welche persönlichen Daten sein, oder es kann sein, gesammelt; mit denen den Parteien der persönlichen Daten gemeinsam genutzt und welche Art von persönlichen Daten gemeinsam genutzt werden (wie zum Zeitpunkt der Präsentation bekannt); zu welchem ​​Zweck die Daten gesammelt, verwendet oder weitergegeben wird; das Risiko von Schäden und anderen Konsequenzen als Folge der Erfassung, Verwendung und Veröffentlichung; wie die persönlichen Daten werden behandelt und geschützt werden; die Zeitspanne, für die die Zustimmung Mitteilung Aussage anwendbar ist; und unter deren Zuständigkeit oder Behörde die Zustimmung Mitteilung Anweisung erteilt wird. Dieser Prozess soll mit allen möglichen Anforderungen von Zuständigkeitsvorschriften und Regelung durchgeführt werden.</v>
      </c>
      <c r="D39" s="34" t="str">
        <f ca="1">IFERROR(__xludf.DUMMYFUNCTION("googletranslate(vlookup(A39,ProcessDefinitionsTab,4, FALSE),""en"",TargetLang)"),"Keine Zustimmung Hinweis Statement: Keine Zustimmung Mitteilung Anweisung vorhanden")</f>
        <v>Keine Zustimmung Hinweis Statement: Keine Zustimmung Mitteilung Anweisung vorhanden</v>
      </c>
      <c r="E39" s="34" t="str">
        <f ca="1">IFERROR(__xludf.DUMMYFUNCTION("googletranslate(vlookup(A39,ProcessDefinitionsTab,5, FALSE),""en"",TargetLang)"),"Zustimmung Hinweis Statement: Eine Zustimmung Mitteilung Anweisung vorhanden")</f>
        <v>Zustimmung Hinweis Statement: Eine Zustimmung Mitteilung Anweisung vorhanden</v>
      </c>
    </row>
    <row r="40" spans="1:5" ht="47.25">
      <c r="A40" s="26" t="s">
        <v>186</v>
      </c>
      <c r="B40" s="34" t="str">
        <f ca="1">IFERROR(__xludf.DUMMYFUNCTION("googletranslate(vlookup(A40,ProcessDefinitionsTab,2, FALSE),""en"",TargetLang)"),"Zustimmung Hinweis Präsentation")</f>
        <v>Zustimmung Hinweis Präsentation</v>
      </c>
      <c r="C40" s="34" t="str">
        <f ca="1">IFERROR(__xludf.DUMMYFUNCTION("googletranslate(vlookup(A40,ProcessDefinitionsTab,3, FALSE),""en"",TargetLang)"),"Zustimmung Unsere Präsentation ist der Prozess eine Zustimmung Mitteilung Aussage einer Person zu präsentieren.")</f>
        <v>Zustimmung Unsere Präsentation ist der Prozess eine Zustimmung Mitteilung Aussage einer Person zu präsentieren.</v>
      </c>
      <c r="D40" s="34" t="str">
        <f ca="1">IFERROR(__xludf.DUMMYFUNCTION("googletranslate(vlookup(A40,ProcessDefinitionsTab,4, FALSE),""en"",TargetLang)"),"Zustimmung Hinweis Statement: Eine Zustimmung Mitteilung Anweisung vorhanden")</f>
        <v>Zustimmung Hinweis Statement: Eine Zustimmung Mitteilung Anweisung vorhanden</v>
      </c>
      <c r="E40" s="34" t="str">
        <f ca="1">IFERROR(__xludf.DUMMYFUNCTION("googletranslate(vlookup(A40,ProcessDefinitionsTab,5, FALSE),""en"",TargetLang)"),"Vorgestellt Zustimmung Hinweis Statement: Eine Zustimmung Mitteilung Aussage wurde an einer Person vorgestellt")</f>
        <v>Vorgestellt Zustimmung Hinweis Statement: Eine Zustimmung Mitteilung Aussage wurde an einer Person vorgestellt</v>
      </c>
    </row>
    <row r="41" spans="1:5" ht="94.5">
      <c r="A41" s="28" t="s">
        <v>191</v>
      </c>
      <c r="B41" s="34" t="str">
        <f ca="1">IFERROR(__xludf.DUMMYFUNCTION("googletranslate(vlookup(A41,ProcessDefinitionsTab,2, FALSE),""en"",TargetLang)"),"Zustimmung anfordern")</f>
        <v>Zustimmung anfordern</v>
      </c>
      <c r="C41" s="34" t="str">
        <f ca="1">IFERROR(__xludf.DUMMYFUNCTION("googletranslate(vlookup(A41,ProcessDefinitionsTab,3, FALSE),""en"",TargetLang)"),"Zustimmung Antrag ist der Prozess, eine Person zu fragen, zustimmen Zustimmung zur Verfügung zu stellen ( „Ja“) oder Rückgang Zustimmung zur Verfügung zu stellen ( „Nein“), basierend auf dem Inhalt einer vorgelegte Zustimmung Mitteilung Erklärung, was ent"&amp;"weder zu einem „Ja“ oder „Nein “Zustimmung Entscheidung.")</f>
        <v>Zustimmung Antrag ist der Prozess, eine Person zu fragen, zustimmen Zustimmung zur Verfügung zu stellen ( „Ja“) oder Rückgang Zustimmung zur Verfügung zu stellen ( „Nein“), basierend auf dem Inhalt einer vorgelegte Zustimmung Mitteilung Erklärung, was entweder zu einem „Ja“ oder „Nein “Zustimmung Entscheidung.</v>
      </c>
      <c r="D41" s="34" t="str">
        <f ca="1">IFERROR(__xludf.DUMMYFUNCTION("googletranslate(vlookup(A41,ProcessDefinitionsTab,4, FALSE),""en"",TargetLang)"),"Vorgestellt Zustimmung Hinweis Statement: Eine Zustimmung Mitteilung Aussage wurde an einer Person vorgestellt")</f>
        <v>Vorgestellt Zustimmung Hinweis Statement: Eine Zustimmung Mitteilung Aussage wurde an einer Person vorgestellt</v>
      </c>
      <c r="E41" s="34" t="str">
        <f ca="1">IFERROR(__xludf.DUMMYFUNCTION("googletranslate(vlookup(A41,ProcessDefinitionsTab,5, FALSE),""en"",TargetLang)"),"Zustimmung Beschluss: Eine Zustimmung Entscheidung besteht")</f>
        <v>Zustimmung Beschluss: Eine Zustimmung Entscheidung besteht</v>
      </c>
    </row>
    <row r="42" spans="1:5" ht="189">
      <c r="A42" s="28" t="s">
        <v>196</v>
      </c>
      <c r="B42" s="34" t="str">
        <f ca="1">IFERROR(__xludf.DUMMYFUNCTION("googletranslate(vlookup(A42,ProcessDefinitionsTab,2, FALSE),""en"",TargetLang)"),"Zustimmung Registrierung")</f>
        <v>Zustimmung Registrierung</v>
      </c>
      <c r="C42" s="34" t="str">
        <f ca="1">IFERROR(__xludf.DUMMYFUNCTION("googletranslate(vlookup(A42,ProcessDefinitionsTab,3, FALSE),""en"",TargetLang)"),"Zustimmung Registrierung ist der Prozess der Zustimmung Bekanntmachung Erklärung der Speicherung und die damit verbundene Zustimmung Entscheidung der Person. Darüber hinaus Informationen über die Person, die Version der Zustimmung Mitteilung Aussage, die "&amp;"vorgestellt wurde, das Datum und die Zeit, die die Zustimmung Bekanntmachung Erklärung vorgelegt wurde, und gegebenenfalls können das Ablaufdatum für die Genehmigung Entscheidung gespeichert werden. Sobald die Zustimmung Informationen gespeichert wurden, "&amp;"machte eine Benachrichtigung über die Genehmigung Entscheidung an die betreffenden Parteien auf Zustimmung Entscheidung erteilt wird.")</f>
        <v>Zustimmung Registrierung ist der Prozess der Zustimmung Bekanntmachung Erklärung der Speicherung und die damit verbundene Zustimmung Entscheidung der Person. Darüber hinaus Informationen über die Person, die Version der Zustimmung Mitteilung Aussage, die vorgestellt wurde, das Datum und die Zeit, die die Zustimmung Bekanntmachung Erklärung vorgelegt wurde, und gegebenenfalls können das Ablaufdatum für die Genehmigung Entscheidung gespeichert werden. Sobald die Zustimmung Informationen gespeichert wurden, machte eine Benachrichtigung über die Genehmigung Entscheidung an die betreffenden Parteien auf Zustimmung Entscheidung erteilt wird.</v>
      </c>
      <c r="D42" s="34" t="str">
        <f ca="1">IFERROR(__xludf.DUMMYFUNCTION("googletranslate(vlookup(A42,ProcessDefinitionsTab,4, FALSE),""en"",TargetLang)"),"Zustimmung Beschluss: Eine Zustimmung Entscheidung besteht")</f>
        <v>Zustimmung Beschluss: Eine Zustimmung Entscheidung besteht</v>
      </c>
      <c r="E42" s="34" t="str">
        <f ca="1">IFERROR(__xludf.DUMMYFUNCTION("googletranslate(vlookup(A42,ProcessDefinitionsTab,5, FALSE),""en"",TargetLang)"),"Stored Zustimmung Entscheidung: Eine gespeicherte Zustimmung Entscheidung besteht")</f>
        <v>Stored Zustimmung Entscheidung: Eine gespeicherte Zustimmung Entscheidung besteht</v>
      </c>
    </row>
    <row r="43" spans="1:5" ht="63">
      <c r="A43" s="28" t="s">
        <v>201</v>
      </c>
      <c r="B43" s="34" t="str">
        <f ca="1">IFERROR(__xludf.DUMMYFUNCTION("googletranslate(vlookup(A43,ProcessDefinitionsTab,2, FALSE),""en"",TargetLang)"),"Zustimmung Bewertung")</f>
        <v>Zustimmung Bewertung</v>
      </c>
      <c r="C43" s="34" t="str">
        <f ca="1">IFERROR(__xludf.DUMMYFUNCTION("googletranslate(vlookup(A43,ProcessDefinitionsTab,3, FALSE),""en"",TargetLang)"),"Die Zustimmung der Bewertung ist der Prozess der Herstellung der Details einer gespeicherten Konsententscheidungsfindung sichtbar für die Person, die die Zustimmung zur Verfügung gestellt.")</f>
        <v>Die Zustimmung der Bewertung ist der Prozess der Herstellung der Details einer gespeicherten Konsententscheidungsfindung sichtbar für die Person, die die Zustimmung zur Verfügung gestellt.</v>
      </c>
      <c r="D43" s="34" t="str">
        <f ca="1">IFERROR(__xludf.DUMMYFUNCTION("googletranslate(vlookup(A43,ProcessDefinitionsTab,4, FALSE),""en"",TargetLang)"),"Stored Zustimmung Entscheidung: Eine gespeicherte Zustimmung Entscheidung besteht")</f>
        <v>Stored Zustimmung Entscheidung: Eine gespeicherte Zustimmung Entscheidung besteht</v>
      </c>
      <c r="E43" s="34" t="str">
        <f ca="1">IFERROR(__xludf.DUMMYFUNCTION("googletranslate(vlookup(A43,ProcessDefinitionsTab,5, FALSE),""en"",TargetLang)"),"Stored Zustimmung Entscheidung: Eine gespeicherte Zustimmung Entscheidung besteht")</f>
        <v>Stored Zustimmung Entscheidung: Eine gespeicherte Zustimmung Entscheidung besteht</v>
      </c>
    </row>
    <row r="44" spans="1:5" ht="47.25">
      <c r="A44" s="28" t="s">
        <v>206</v>
      </c>
      <c r="B44" s="34" t="str">
        <f ca="1">IFERROR(__xludf.DUMMYFUNCTION("googletranslate(vlookup(A44,ProcessDefinitionsTab,2, FALSE),""en"",TargetLang)"),"Zustimmung Erneuerung")</f>
        <v>Zustimmung Erneuerung</v>
      </c>
      <c r="C44" s="34" t="str">
        <f ca="1">IFERROR(__xludf.DUMMYFUNCTION("googletranslate(vlookup(A44,ProcessDefinitionsTab,3, FALSE),""en"",TargetLang)"),"Zustimmung Erneuerung ist der Prozess, die Gültigkeitsdauer einer „Ja“ Zustimmung Entscheidung der Verlängerung durch ein Ablaufdatum Grenze erhöht wird.")</f>
        <v>Zustimmung Erneuerung ist der Prozess, die Gültigkeitsdauer einer „Ja“ Zustimmung Entscheidung der Verlängerung durch ein Ablaufdatum Grenze erhöht wird.</v>
      </c>
      <c r="D44" s="34" t="str">
        <f ca="1">IFERROR(__xludf.DUMMYFUNCTION("googletranslate(vlookup(A44,ProcessDefinitionsTab,4, FALSE),""en"",TargetLang)"),"Stored Zustimmung Entscheidung: Eine gespeicherte Zustimmung Entscheidung besteht")</f>
        <v>Stored Zustimmung Entscheidung: Eine gespeicherte Zustimmung Entscheidung besteht</v>
      </c>
      <c r="E44" s="34" t="str">
        <f ca="1">IFERROR(__xludf.DUMMYFUNCTION("googletranslate(vlookup(A44,ProcessDefinitionsTab,5, FALSE),""en"",TargetLang)"),"Aktualisiert Zustimmung Entscheidung: Eine gespeicherte Zustimmung Entscheidung wurde aktualisiert")</f>
        <v>Aktualisiert Zustimmung Entscheidung: Eine gespeicherte Zustimmung Entscheidung wurde aktualisiert</v>
      </c>
    </row>
    <row r="45" spans="1:5" ht="47.25">
      <c r="A45" s="28" t="s">
        <v>211</v>
      </c>
      <c r="B45" s="34" t="str">
        <f ca="1">IFERROR(__xludf.DUMMYFUNCTION("googletranslate(vlookup(A45,ProcessDefinitionsTab,2, FALSE),""en"",TargetLang)"),"Zustimmung Expiration")</f>
        <v>Zustimmung Expiration</v>
      </c>
      <c r="C45" s="34" t="str">
        <f ca="1">IFERROR(__xludf.DUMMYFUNCTION("googletranslate(vlookup(A45,ProcessDefinitionsTab,3, FALSE),""en"",TargetLang)"),"„Ja“ Zustimmung Entscheidung als Folge der Terminüberschreitung ein Ablaufdatum Grenze Zustimmung Ablauf ist der Prozess um die Gültigkeit eines der Aussetzung.")</f>
        <v>„Ja“ Zustimmung Entscheidung als Folge der Terminüberschreitung ein Ablaufdatum Grenze Zustimmung Ablauf ist der Prozess um die Gültigkeit eines der Aussetzung.</v>
      </c>
      <c r="D45" s="34" t="str">
        <f ca="1">IFERROR(__xludf.DUMMYFUNCTION("googletranslate(vlookup(A45,ProcessDefinitionsTab,4, FALSE),""en"",TargetLang)"),"Stored Zustimmung Entscheidung: Eine gespeicherte Zustimmung Entscheidung besteht")</f>
        <v>Stored Zustimmung Entscheidung: Eine gespeicherte Zustimmung Entscheidung besteht</v>
      </c>
      <c r="E45" s="34" t="str">
        <f ca="1">IFERROR(__xludf.DUMMYFUNCTION("googletranslate(vlookup(A45,ProcessDefinitionsTab,5, FALSE),""en"",TargetLang)"),"Aktualisiert Zustimmung Entscheidung: Eine gespeicherte Zustimmung Entscheidung wurde aktualisiert")</f>
        <v>Aktualisiert Zustimmung Entscheidung: Eine gespeicherte Zustimmung Entscheidung wurde aktualisiert</v>
      </c>
    </row>
    <row r="46" spans="1:5" ht="78.75">
      <c r="A46" s="28" t="s">
        <v>216</v>
      </c>
      <c r="B46" s="34" t="str">
        <f ca="1">IFERROR(__xludf.DUMMYFUNCTION("googletranslate(vlookup(A46,ProcessDefinitionsTab,2, FALSE),""en"",TargetLang)"),"Zustimmung Widerruf")</f>
        <v>Zustimmung Widerruf</v>
      </c>
      <c r="C46" s="34" t="str">
        <f ca="1">IFERROR(__xludf.DUMMYFUNCTION("googletranslate(vlookup(A46,ProcessDefinitionsTab,3, FALSE),""en"",TargetLang)"),"Zustimmung Widerruf ist der Prozess um die Gültigkeit eines der Aussetzung „Ja“ Zustimmung Entscheidung als Ergebnis eines ausdrücklichen Widerruf der Zustimmung durch die Person (das heißt, eine „Ja“ Zustimmung Entscheidung wird in eine „Nein“ Zustimmung"&amp;" Entscheidung umgewandelt).")</f>
        <v>Zustimmung Widerruf ist der Prozess um die Gültigkeit eines der Aussetzung „Ja“ Zustimmung Entscheidung als Ergebnis eines ausdrücklichen Widerruf der Zustimmung durch die Person (das heißt, eine „Ja“ Zustimmung Entscheidung wird in eine „Nein“ Zustimmung Entscheidung umgewandelt).</v>
      </c>
      <c r="D46" s="34" t="str">
        <f ca="1">IFERROR(__xludf.DUMMYFUNCTION("googletranslate(vlookup(A46,ProcessDefinitionsTab,4, FALSE),""en"",TargetLang)"),"Stored Zustimmung Entscheidung: Eine gespeicherte Zustimmung Entscheidung besteht")</f>
        <v>Stored Zustimmung Entscheidung: Eine gespeicherte Zustimmung Entscheidung besteht</v>
      </c>
      <c r="E46" s="34" t="str">
        <f ca="1">IFERROR(__xludf.DUMMYFUNCTION("googletranslate(vlookup(A46,ProcessDefinitionsTab,5, FALSE),""en"",TargetLang)"),"Aktualisiert Zustimmung Entscheidung: Eine gespeicherte Zustimmung Entscheidung wurde aktualisiert")</f>
        <v>Aktualisiert Zustimmung Entscheidung: Eine gespeicherte Zustimmung Entscheidung wurde aktualisiert</v>
      </c>
    </row>
    <row r="47" spans="1:5" ht="31.5">
      <c r="A47" s="26" t="s">
        <v>221</v>
      </c>
      <c r="B47" s="34" t="str">
        <f ca="1">IFERROR(__xludf.DUMMYFUNCTION("googletranslate(vlookup(A47,ProcessDefinitionsTab,2, FALSE),""en"",TargetLang)"),"Signature Domain Allgemein")</f>
        <v>Signature Domain Allgemein</v>
      </c>
      <c r="C47" s="34" t="str">
        <f ca="1">IFERROR(__xludf.DUMMYFUNCTION("googletranslate(vlookup(A47,ProcessDefinitionsTab,3, FALSE),""en"",TargetLang)"),"Allgemeine Anforderungen an die Signatur Domain atomaren Prozesse")</f>
        <v>Allgemeine Anforderungen an die Signatur Domain atomaren Prozesse</v>
      </c>
      <c r="D47" s="180" t="s">
        <v>36</v>
      </c>
      <c r="E47" s="180" t="s">
        <v>36</v>
      </c>
    </row>
    <row r="48" spans="1:5" ht="31.5">
      <c r="A48" s="28" t="s">
        <v>224</v>
      </c>
      <c r="B48" s="34" t="str">
        <f ca="1">IFERROR(__xludf.DUMMYFUNCTION("googletranslate(vlookup(A48,ProcessDefinitionsTab,2, FALSE),""en"",TargetLang)"),"Signaturerstellungs")</f>
        <v>Signaturerstellungs</v>
      </c>
      <c r="C48" s="34" t="str">
        <f ca="1">IFERROR(__xludf.DUMMYFUNCTION("googletranslate(vlookup(A48,ProcessDefinitionsTab,3, FALSE),""en"",TargetLang)"),"Signaturerstellung ist der Prozess, um eine Signatur zu schaffen.")</f>
        <v>Signaturerstellung ist der Prozess, um eine Signatur zu schaffen.</v>
      </c>
      <c r="D48" s="34" t="str">
        <f ca="1">IFERROR(__xludf.DUMMYFUNCTION("googletranslate(vlookup(A48,ProcessDefinitionsTab,4, FALSE),""en"",TargetLang)"),"Keine Signatur: Keine Signatur vorhanden")</f>
        <v>Keine Signatur: Keine Signatur vorhanden</v>
      </c>
      <c r="E48" s="34" t="str">
        <f ca="1">IFERROR(__xludf.DUMMYFUNCTION("googletranslate(vlookup(A48,ProcessDefinitionsTab,5, FALSE),""en"",TargetLang)"),"Unterschrift: Eine Signatur besteht")</f>
        <v>Unterschrift: Eine Signatur besteht</v>
      </c>
    </row>
    <row r="49" spans="1:5" ht="31.5">
      <c r="A49" s="28" t="s">
        <v>227</v>
      </c>
      <c r="B49" s="34" t="str">
        <f ca="1">IFERROR(__xludf.DUMMYFUNCTION("googletranslate(vlookup(A49,ProcessDefinitionsTab,2, FALSE),""en"",TargetLang)"),"Signaturüberprüfung")</f>
        <v>Signaturüberprüfung</v>
      </c>
      <c r="C49" s="34" t="str">
        <f ca="1">IFERROR(__xludf.DUMMYFUNCTION("googletranslate(vlookup(A49,ProcessDefinitionsTab,3, FALSE),""en"",TargetLang)"),"Signaturüberprüfung ist der Prozess der Bestätigung, dass die Signatur gültig ist.")</f>
        <v>Signaturüberprüfung ist der Prozess der Bestätigung, dass die Signatur gültig ist.</v>
      </c>
      <c r="D49" s="34" t="str">
        <f ca="1">IFERROR(__xludf.DUMMYFUNCTION("googletranslate(vlookup(A49,ProcessDefinitionsTab,4, FALSE),""en"",TargetLang)"),"Unterschrift: Eine Signatur besteht")</f>
        <v>Unterschrift: Eine Signatur besteht</v>
      </c>
      <c r="E49" s="34" t="str">
        <f ca="1">IFERROR(__xludf.DUMMYFUNCTION("googletranslate(vlookup(A49,ProcessDefinitionsTab,5, FALSE),""en"",TargetLang)"),"Geprüft Signatur: Die Signatur ist gültig")</f>
        <v>Geprüft Signatur: Die Signatur ist gültig</v>
      </c>
    </row>
    <row r="50" spans="1:5" ht="15.75" customHeight="1">
      <c r="B50" s="206"/>
      <c r="C50" s="81"/>
    </row>
    <row r="51" spans="1:5" ht="15.75" customHeight="1">
      <c r="B51" s="206"/>
      <c r="C51" s="81"/>
    </row>
    <row r="52" spans="1:5" ht="15.75" customHeight="1">
      <c r="B52" s="206"/>
      <c r="C52" s="81"/>
    </row>
    <row r="53" spans="1:5" ht="15.75" customHeight="1">
      <c r="B53" s="206"/>
      <c r="C53" s="81"/>
    </row>
    <row r="54" spans="1:5" ht="15.75" customHeight="1">
      <c r="B54" s="206"/>
      <c r="C54" s="81"/>
    </row>
    <row r="55" spans="1:5" ht="15.75" customHeight="1">
      <c r="B55" s="206"/>
      <c r="C55" s="81"/>
    </row>
    <row r="56" spans="1:5" ht="15.75" customHeight="1">
      <c r="B56" s="206"/>
      <c r="C56" s="81"/>
    </row>
    <row r="57" spans="1:5" ht="15.75" customHeight="1">
      <c r="B57" s="206"/>
      <c r="C57" s="81"/>
    </row>
    <row r="58" spans="1:5" ht="15.75" customHeight="1">
      <c r="B58" s="206"/>
      <c r="C58" s="81"/>
    </row>
    <row r="59" spans="1:5" ht="15.75" customHeight="1">
      <c r="B59" s="206"/>
      <c r="C59" s="81"/>
    </row>
    <row r="60" spans="1:5" ht="15.75" customHeight="1">
      <c r="B60" s="206"/>
      <c r="C60" s="81"/>
    </row>
    <row r="61" spans="1:5" ht="15.75" customHeight="1">
      <c r="B61" s="206"/>
      <c r="C61" s="81"/>
    </row>
    <row r="62" spans="1:5" ht="15.75" customHeight="1">
      <c r="B62" s="206"/>
      <c r="C62" s="81"/>
    </row>
    <row r="63" spans="1:5" ht="15.75" customHeight="1">
      <c r="B63" s="206"/>
      <c r="C63" s="81"/>
    </row>
    <row r="64" spans="1:5" ht="15.75" customHeight="1">
      <c r="B64" s="206"/>
      <c r="C64" s="81"/>
    </row>
    <row r="65" spans="2:3" ht="15.75" customHeight="1">
      <c r="B65" s="206"/>
      <c r="C65" s="81"/>
    </row>
    <row r="66" spans="2:3" ht="15.75" customHeight="1">
      <c r="B66" s="206"/>
      <c r="C66" s="81"/>
    </row>
    <row r="67" spans="2:3" ht="15.75" customHeight="1">
      <c r="B67" s="206"/>
      <c r="C67" s="81"/>
    </row>
    <row r="68" spans="2:3" ht="15.75" customHeight="1">
      <c r="B68" s="206"/>
      <c r="C68" s="81"/>
    </row>
    <row r="69" spans="2:3" ht="15.75" customHeight="1">
      <c r="B69" s="206"/>
      <c r="C69" s="81"/>
    </row>
    <row r="70" spans="2:3" ht="15.75" customHeight="1">
      <c r="B70" s="206"/>
      <c r="C70" s="81"/>
    </row>
    <row r="71" spans="2:3" ht="15.75" customHeight="1">
      <c r="B71" s="206"/>
      <c r="C71" s="81"/>
    </row>
    <row r="72" spans="2:3" ht="15.75" customHeight="1">
      <c r="B72" s="206"/>
      <c r="C72" s="81"/>
    </row>
    <row r="73" spans="2:3" ht="15.75" customHeight="1">
      <c r="B73" s="206"/>
      <c r="C73" s="81"/>
    </row>
    <row r="74" spans="2:3" ht="15.75" customHeight="1">
      <c r="B74" s="206"/>
      <c r="C74" s="81"/>
    </row>
    <row r="75" spans="2:3" ht="15.75" customHeight="1">
      <c r="B75" s="206"/>
      <c r="C75" s="81"/>
    </row>
    <row r="76" spans="2:3" ht="15.75" customHeight="1">
      <c r="B76" s="206"/>
      <c r="C76" s="81"/>
    </row>
    <row r="77" spans="2:3" ht="15.75" customHeight="1">
      <c r="B77" s="206"/>
      <c r="C77" s="81"/>
    </row>
    <row r="78" spans="2:3" ht="15.75" customHeight="1">
      <c r="B78" s="206"/>
      <c r="C78" s="81"/>
    </row>
    <row r="79" spans="2:3" ht="15.75" customHeight="1">
      <c r="B79" s="206"/>
      <c r="C79" s="81"/>
    </row>
    <row r="80" spans="2:3" ht="15.75" customHeight="1">
      <c r="B80" s="206"/>
      <c r="C80" s="81"/>
    </row>
    <row r="81" spans="2:3" ht="15.75" customHeight="1">
      <c r="B81" s="206"/>
      <c r="C81" s="81"/>
    </row>
    <row r="82" spans="2:3" ht="15.75" customHeight="1">
      <c r="B82" s="206"/>
      <c r="C82" s="81"/>
    </row>
    <row r="83" spans="2:3" ht="15.75" customHeight="1">
      <c r="B83" s="206"/>
      <c r="C83" s="81"/>
    </row>
    <row r="84" spans="2:3" ht="15.75" customHeight="1">
      <c r="B84" s="206"/>
      <c r="C84" s="81"/>
    </row>
    <row r="85" spans="2:3" ht="15.75" customHeight="1">
      <c r="B85" s="206"/>
      <c r="C85" s="81"/>
    </row>
    <row r="86" spans="2:3" ht="15.75" customHeight="1">
      <c r="B86" s="206"/>
      <c r="C86" s="81"/>
    </row>
    <row r="87" spans="2:3" ht="15.75" customHeight="1">
      <c r="B87" s="206"/>
      <c r="C87" s="81"/>
    </row>
    <row r="88" spans="2:3" ht="15.75" customHeight="1">
      <c r="B88" s="206"/>
      <c r="C88" s="81"/>
    </row>
    <row r="89" spans="2:3" ht="15.75" customHeight="1">
      <c r="B89" s="206"/>
      <c r="C89" s="81"/>
    </row>
    <row r="90" spans="2:3" ht="15.75" customHeight="1">
      <c r="B90" s="206"/>
      <c r="C90" s="81"/>
    </row>
    <row r="91" spans="2:3" ht="15.75" customHeight="1">
      <c r="B91" s="206"/>
      <c r="C91" s="81"/>
    </row>
    <row r="92" spans="2:3" ht="15.75" customHeight="1">
      <c r="B92" s="206"/>
      <c r="C92" s="81"/>
    </row>
    <row r="93" spans="2:3" ht="15.75" customHeight="1">
      <c r="B93" s="206"/>
      <c r="C93" s="81"/>
    </row>
    <row r="94" spans="2:3" ht="15.75" customHeight="1">
      <c r="B94" s="206"/>
      <c r="C94" s="81"/>
    </row>
    <row r="95" spans="2:3" ht="15.75" customHeight="1">
      <c r="B95" s="206"/>
      <c r="C95" s="81"/>
    </row>
    <row r="96" spans="2:3" ht="15.75" customHeight="1">
      <c r="B96" s="206"/>
      <c r="C96" s="81"/>
    </row>
    <row r="97" spans="2:3" ht="15.75" customHeight="1">
      <c r="B97" s="206"/>
      <c r="C97" s="81"/>
    </row>
    <row r="98" spans="2:3" ht="15.75" customHeight="1">
      <c r="B98" s="206"/>
      <c r="C98" s="81"/>
    </row>
    <row r="99" spans="2:3" ht="15.75" customHeight="1">
      <c r="B99" s="206"/>
      <c r="C99" s="81"/>
    </row>
    <row r="100" spans="2:3" ht="15.75" customHeight="1">
      <c r="B100" s="206"/>
      <c r="C100" s="81"/>
    </row>
    <row r="101" spans="2:3" ht="15.75" customHeight="1">
      <c r="B101" s="206"/>
      <c r="C101" s="81"/>
    </row>
    <row r="102" spans="2:3" ht="15.75" customHeight="1">
      <c r="B102" s="206"/>
      <c r="C102" s="81"/>
    </row>
    <row r="103" spans="2:3" ht="15.75" customHeight="1">
      <c r="B103" s="206"/>
      <c r="C103" s="81"/>
    </row>
    <row r="104" spans="2:3" ht="15.75" customHeight="1">
      <c r="B104" s="206"/>
      <c r="C104" s="81"/>
    </row>
    <row r="105" spans="2:3" ht="15.75" customHeight="1">
      <c r="B105" s="206"/>
      <c r="C105" s="81"/>
    </row>
    <row r="106" spans="2:3" ht="15.75" customHeight="1">
      <c r="B106" s="206"/>
      <c r="C106" s="81"/>
    </row>
    <row r="107" spans="2:3" ht="15.75" customHeight="1">
      <c r="B107" s="206"/>
      <c r="C107" s="81"/>
    </row>
    <row r="108" spans="2:3" ht="15.75" customHeight="1">
      <c r="B108" s="206"/>
      <c r="C108" s="81"/>
    </row>
    <row r="109" spans="2:3" ht="15.75" customHeight="1">
      <c r="B109" s="206"/>
      <c r="C109" s="81"/>
    </row>
    <row r="110" spans="2:3" ht="15.75" customHeight="1">
      <c r="B110" s="206"/>
      <c r="C110" s="81"/>
    </row>
    <row r="111" spans="2:3" ht="15.75" customHeight="1">
      <c r="B111" s="206"/>
      <c r="C111" s="81"/>
    </row>
    <row r="112" spans="2:3" ht="15.75" customHeight="1">
      <c r="B112" s="206"/>
      <c r="C112" s="81"/>
    </row>
    <row r="113" spans="2:3" ht="15.75" customHeight="1">
      <c r="B113" s="206"/>
      <c r="C113" s="81"/>
    </row>
    <row r="114" spans="2:3" ht="15.75" customHeight="1">
      <c r="B114" s="206"/>
      <c r="C114" s="81"/>
    </row>
    <row r="115" spans="2:3" ht="15.75" customHeight="1">
      <c r="B115" s="206"/>
      <c r="C115" s="81"/>
    </row>
    <row r="116" spans="2:3" ht="15.75" customHeight="1">
      <c r="B116" s="206"/>
      <c r="C116" s="81"/>
    </row>
    <row r="117" spans="2:3" ht="15.75" customHeight="1">
      <c r="B117" s="206"/>
      <c r="C117" s="81"/>
    </row>
    <row r="118" spans="2:3" ht="15.75" customHeight="1">
      <c r="B118" s="206"/>
      <c r="C118" s="81"/>
    </row>
    <row r="119" spans="2:3" ht="15.75" customHeight="1">
      <c r="B119" s="206"/>
      <c r="C119" s="81"/>
    </row>
    <row r="120" spans="2:3" ht="15.75" customHeight="1">
      <c r="B120" s="206"/>
      <c r="C120" s="81"/>
    </row>
    <row r="121" spans="2:3" ht="15.75" customHeight="1">
      <c r="B121" s="206"/>
      <c r="C121" s="81"/>
    </row>
    <row r="122" spans="2:3" ht="15.75" customHeight="1">
      <c r="B122" s="206"/>
      <c r="C122" s="81"/>
    </row>
    <row r="123" spans="2:3" ht="15.75" customHeight="1">
      <c r="B123" s="206"/>
      <c r="C123" s="81"/>
    </row>
    <row r="124" spans="2:3" ht="15.75" customHeight="1">
      <c r="B124" s="206"/>
      <c r="C124" s="81"/>
    </row>
    <row r="125" spans="2:3" ht="15.75" customHeight="1">
      <c r="B125" s="206"/>
      <c r="C125" s="81"/>
    </row>
    <row r="126" spans="2:3" ht="15.75" customHeight="1">
      <c r="B126" s="206"/>
      <c r="C126" s="81"/>
    </row>
    <row r="127" spans="2:3" ht="15.75" customHeight="1">
      <c r="B127" s="206"/>
      <c r="C127" s="81"/>
    </row>
    <row r="128" spans="2:3" ht="15.75" customHeight="1">
      <c r="B128" s="206"/>
      <c r="C128" s="81"/>
    </row>
    <row r="129" spans="2:3" ht="15.75" customHeight="1">
      <c r="B129" s="206"/>
      <c r="C129" s="81"/>
    </row>
    <row r="130" spans="2:3" ht="15.75" customHeight="1">
      <c r="B130" s="206"/>
      <c r="C130" s="81"/>
    </row>
    <row r="131" spans="2:3" ht="15.75" customHeight="1">
      <c r="B131" s="206"/>
      <c r="C131" s="81"/>
    </row>
    <row r="132" spans="2:3" ht="15.75" customHeight="1">
      <c r="B132" s="206"/>
      <c r="C132" s="81"/>
    </row>
    <row r="133" spans="2:3" ht="15.75" customHeight="1">
      <c r="B133" s="206"/>
      <c r="C133" s="81"/>
    </row>
    <row r="134" spans="2:3" ht="15.75" customHeight="1">
      <c r="B134" s="206"/>
      <c r="C134" s="81"/>
    </row>
    <row r="135" spans="2:3" ht="15.75" customHeight="1">
      <c r="B135" s="206"/>
      <c r="C135" s="81"/>
    </row>
    <row r="136" spans="2:3" ht="15.75" customHeight="1">
      <c r="B136" s="206"/>
      <c r="C136" s="81"/>
    </row>
    <row r="137" spans="2:3" ht="15.75" customHeight="1">
      <c r="B137" s="206"/>
      <c r="C137" s="81"/>
    </row>
    <row r="138" spans="2:3" ht="15.75" customHeight="1">
      <c r="B138" s="206"/>
      <c r="C138" s="81"/>
    </row>
    <row r="139" spans="2:3" ht="15.75" customHeight="1">
      <c r="B139" s="206"/>
      <c r="C139" s="81"/>
    </row>
    <row r="140" spans="2:3" ht="15.75" customHeight="1">
      <c r="B140" s="206"/>
      <c r="C140" s="81"/>
    </row>
    <row r="141" spans="2:3" ht="15.75" customHeight="1">
      <c r="B141" s="206"/>
      <c r="C141" s="81"/>
    </row>
    <row r="142" spans="2:3" ht="15.75" customHeight="1">
      <c r="B142" s="206"/>
      <c r="C142" s="81"/>
    </row>
    <row r="143" spans="2:3" ht="15.75" customHeight="1">
      <c r="B143" s="206"/>
      <c r="C143" s="81"/>
    </row>
    <row r="144" spans="2:3" ht="15.75" customHeight="1">
      <c r="B144" s="206"/>
      <c r="C144" s="81"/>
    </row>
    <row r="145" spans="2:3" ht="15.75" customHeight="1">
      <c r="B145" s="206"/>
      <c r="C145" s="81"/>
    </row>
    <row r="146" spans="2:3" ht="15.75" customHeight="1">
      <c r="B146" s="206"/>
      <c r="C146" s="81"/>
    </row>
    <row r="147" spans="2:3" ht="15.75" customHeight="1">
      <c r="B147" s="206"/>
      <c r="C147" s="81"/>
    </row>
    <row r="148" spans="2:3" ht="15.75" customHeight="1">
      <c r="B148" s="206"/>
      <c r="C148" s="81"/>
    </row>
    <row r="149" spans="2:3" ht="15.75" customHeight="1">
      <c r="B149" s="206"/>
      <c r="C149" s="81"/>
    </row>
    <row r="150" spans="2:3" ht="15.75" customHeight="1">
      <c r="B150" s="206"/>
      <c r="C150" s="81"/>
    </row>
    <row r="151" spans="2:3" ht="15.75" customHeight="1">
      <c r="B151" s="206"/>
      <c r="C151" s="81"/>
    </row>
    <row r="152" spans="2:3" ht="15.75" customHeight="1">
      <c r="B152" s="206"/>
      <c r="C152" s="81"/>
    </row>
    <row r="153" spans="2:3" ht="15.75" customHeight="1">
      <c r="B153" s="206"/>
      <c r="C153" s="81"/>
    </row>
    <row r="154" spans="2:3" ht="15.75" customHeight="1">
      <c r="B154" s="206"/>
      <c r="C154" s="81"/>
    </row>
    <row r="155" spans="2:3" ht="15.75" customHeight="1">
      <c r="B155" s="206"/>
      <c r="C155" s="81"/>
    </row>
    <row r="156" spans="2:3" ht="15.75" customHeight="1">
      <c r="B156" s="206"/>
      <c r="C156" s="81"/>
    </row>
    <row r="157" spans="2:3" ht="15.75" customHeight="1">
      <c r="B157" s="206"/>
      <c r="C157" s="81"/>
    </row>
    <row r="158" spans="2:3" ht="15.75" customHeight="1">
      <c r="B158" s="206"/>
      <c r="C158" s="81"/>
    </row>
    <row r="159" spans="2:3" ht="15.75" customHeight="1">
      <c r="B159" s="206"/>
      <c r="C159" s="81"/>
    </row>
    <row r="160" spans="2:3" ht="15.75" customHeight="1">
      <c r="B160" s="206"/>
      <c r="C160" s="81"/>
    </row>
    <row r="161" spans="2:3" ht="15.75" customHeight="1">
      <c r="B161" s="206"/>
      <c r="C161" s="81"/>
    </row>
    <row r="162" spans="2:3" ht="15.75" customHeight="1">
      <c r="B162" s="206"/>
      <c r="C162" s="81"/>
    </row>
    <row r="163" spans="2:3" ht="15.75" customHeight="1">
      <c r="B163" s="206"/>
      <c r="C163" s="81"/>
    </row>
    <row r="164" spans="2:3" ht="15.75" customHeight="1">
      <c r="B164" s="206"/>
      <c r="C164" s="81"/>
    </row>
    <row r="165" spans="2:3" ht="15.75" customHeight="1">
      <c r="B165" s="206"/>
      <c r="C165" s="81"/>
    </row>
    <row r="166" spans="2:3" ht="15.75" customHeight="1">
      <c r="B166" s="206"/>
      <c r="C166" s="81"/>
    </row>
    <row r="167" spans="2:3" ht="15.75" customHeight="1">
      <c r="B167" s="206"/>
      <c r="C167" s="81"/>
    </row>
    <row r="168" spans="2:3" ht="15.75" customHeight="1">
      <c r="B168" s="206"/>
      <c r="C168" s="81"/>
    </row>
    <row r="169" spans="2:3" ht="15.75" customHeight="1">
      <c r="B169" s="206"/>
      <c r="C169" s="81"/>
    </row>
    <row r="170" spans="2:3" ht="15.75" customHeight="1">
      <c r="B170" s="206"/>
      <c r="C170" s="81"/>
    </row>
    <row r="171" spans="2:3" ht="15.75" customHeight="1">
      <c r="B171" s="206"/>
      <c r="C171" s="81"/>
    </row>
    <row r="172" spans="2:3" ht="15.75" customHeight="1">
      <c r="B172" s="206"/>
      <c r="C172" s="81"/>
    </row>
    <row r="173" spans="2:3" ht="15.75" customHeight="1">
      <c r="B173" s="206"/>
      <c r="C173" s="81"/>
    </row>
    <row r="174" spans="2:3" ht="15.75" customHeight="1">
      <c r="B174" s="206"/>
      <c r="C174" s="81"/>
    </row>
    <row r="175" spans="2:3" ht="15.75" customHeight="1">
      <c r="B175" s="206"/>
      <c r="C175" s="81"/>
    </row>
    <row r="176" spans="2:3" ht="15.75" customHeight="1">
      <c r="B176" s="206"/>
      <c r="C176" s="81"/>
    </row>
    <row r="177" spans="2:3" ht="15.75" customHeight="1">
      <c r="B177" s="206"/>
      <c r="C177" s="81"/>
    </row>
    <row r="178" spans="2:3" ht="15.75" customHeight="1">
      <c r="B178" s="206"/>
      <c r="C178" s="81"/>
    </row>
    <row r="179" spans="2:3" ht="15.75" customHeight="1">
      <c r="B179" s="206"/>
      <c r="C179" s="81"/>
    </row>
    <row r="180" spans="2:3" ht="15.75" customHeight="1">
      <c r="B180" s="206"/>
      <c r="C180" s="81"/>
    </row>
    <row r="181" spans="2:3" ht="15.75" customHeight="1">
      <c r="B181" s="206"/>
      <c r="C181" s="81"/>
    </row>
    <row r="182" spans="2:3" ht="15.75" customHeight="1">
      <c r="B182" s="206"/>
      <c r="C182" s="81"/>
    </row>
    <row r="183" spans="2:3" ht="15.75" customHeight="1">
      <c r="B183" s="206"/>
      <c r="C183" s="81"/>
    </row>
    <row r="184" spans="2:3" ht="15.75" customHeight="1">
      <c r="B184" s="206"/>
      <c r="C184" s="81"/>
    </row>
    <row r="185" spans="2:3" ht="15.75" customHeight="1">
      <c r="B185" s="206"/>
      <c r="C185" s="81"/>
    </row>
    <row r="186" spans="2:3" ht="15.75" customHeight="1">
      <c r="B186" s="206"/>
      <c r="C186" s="81"/>
    </row>
    <row r="187" spans="2:3" ht="15.75" customHeight="1">
      <c r="B187" s="206"/>
      <c r="C187" s="81"/>
    </row>
    <row r="188" spans="2:3" ht="15.75" customHeight="1">
      <c r="B188" s="206"/>
      <c r="C188" s="81"/>
    </row>
    <row r="189" spans="2:3" ht="15.75" customHeight="1">
      <c r="B189" s="206"/>
      <c r="C189" s="81"/>
    </row>
    <row r="190" spans="2:3" ht="15.75" customHeight="1">
      <c r="B190" s="206"/>
      <c r="C190" s="81"/>
    </row>
    <row r="191" spans="2:3" ht="15.75" customHeight="1">
      <c r="B191" s="206"/>
      <c r="C191" s="81"/>
    </row>
    <row r="192" spans="2:3" ht="15.75" customHeight="1">
      <c r="B192" s="206"/>
      <c r="C192" s="81"/>
    </row>
    <row r="193" spans="2:3" ht="15.75" customHeight="1">
      <c r="B193" s="206"/>
      <c r="C193" s="81"/>
    </row>
    <row r="194" spans="2:3" ht="15.75" customHeight="1">
      <c r="B194" s="206"/>
      <c r="C194" s="81"/>
    </row>
    <row r="195" spans="2:3" ht="15.75" customHeight="1">
      <c r="B195" s="206"/>
      <c r="C195" s="81"/>
    </row>
    <row r="196" spans="2:3" ht="15.75" customHeight="1">
      <c r="B196" s="206"/>
      <c r="C196" s="81"/>
    </row>
    <row r="197" spans="2:3" ht="15.75" customHeight="1">
      <c r="B197" s="206"/>
      <c r="C197" s="81"/>
    </row>
    <row r="198" spans="2:3" ht="15.75" customHeight="1">
      <c r="B198" s="206"/>
      <c r="C198" s="81"/>
    </row>
    <row r="199" spans="2:3" ht="15.75" customHeight="1">
      <c r="B199" s="206"/>
      <c r="C199" s="81"/>
    </row>
    <row r="200" spans="2:3" ht="15.75" customHeight="1">
      <c r="B200" s="206"/>
      <c r="C200" s="81"/>
    </row>
    <row r="201" spans="2:3" ht="15.75" customHeight="1">
      <c r="B201" s="206"/>
      <c r="C201" s="81"/>
    </row>
    <row r="202" spans="2:3" ht="15.75" customHeight="1">
      <c r="B202" s="206"/>
      <c r="C202" s="81"/>
    </row>
    <row r="203" spans="2:3" ht="15.75" customHeight="1">
      <c r="B203" s="206"/>
      <c r="C203" s="81"/>
    </row>
    <row r="204" spans="2:3" ht="15.75" customHeight="1">
      <c r="B204" s="206"/>
      <c r="C204" s="81"/>
    </row>
    <row r="205" spans="2:3" ht="15.75" customHeight="1">
      <c r="B205" s="206"/>
      <c r="C205" s="81"/>
    </row>
    <row r="206" spans="2:3" ht="15.75" customHeight="1">
      <c r="B206" s="206"/>
      <c r="C206" s="81"/>
    </row>
    <row r="207" spans="2:3" ht="15.75" customHeight="1">
      <c r="B207" s="206"/>
      <c r="C207" s="81"/>
    </row>
    <row r="208" spans="2:3" ht="15.75" customHeight="1">
      <c r="B208" s="206"/>
      <c r="C208" s="81"/>
    </row>
    <row r="209" spans="2:3" ht="15.75" customHeight="1">
      <c r="B209" s="206"/>
      <c r="C209" s="81"/>
    </row>
    <row r="210" spans="2:3" ht="15.75" customHeight="1">
      <c r="B210" s="206"/>
      <c r="C210" s="81"/>
    </row>
    <row r="211" spans="2:3" ht="15.75" customHeight="1">
      <c r="B211" s="206"/>
      <c r="C211" s="81"/>
    </row>
    <row r="212" spans="2:3" ht="15.75" customHeight="1">
      <c r="B212" s="206"/>
      <c r="C212" s="81"/>
    </row>
    <row r="213" spans="2:3" ht="15.75" customHeight="1">
      <c r="B213" s="206"/>
      <c r="C213" s="81"/>
    </row>
    <row r="214" spans="2:3" ht="15.75" customHeight="1">
      <c r="B214" s="206"/>
      <c r="C214" s="81"/>
    </row>
    <row r="215" spans="2:3" ht="15.75" customHeight="1">
      <c r="B215" s="206"/>
      <c r="C215" s="81"/>
    </row>
    <row r="216" spans="2:3" ht="15.75" customHeight="1">
      <c r="B216" s="206"/>
      <c r="C216" s="81"/>
    </row>
    <row r="217" spans="2:3" ht="15.75" customHeight="1">
      <c r="B217" s="206"/>
      <c r="C217" s="81"/>
    </row>
    <row r="218" spans="2:3" ht="15.75" customHeight="1">
      <c r="B218" s="206"/>
      <c r="C218" s="81"/>
    </row>
    <row r="219" spans="2:3" ht="15.75" customHeight="1">
      <c r="B219" s="206"/>
      <c r="C219" s="81"/>
    </row>
    <row r="220" spans="2:3" ht="15.75" customHeight="1">
      <c r="B220" s="206"/>
      <c r="C220" s="81"/>
    </row>
    <row r="221" spans="2:3" ht="15.75" customHeight="1">
      <c r="B221" s="206"/>
      <c r="C221" s="81"/>
    </row>
    <row r="222" spans="2:3" ht="15.75" customHeight="1">
      <c r="B222" s="206"/>
      <c r="C222" s="81"/>
    </row>
    <row r="223" spans="2:3" ht="15.75" customHeight="1">
      <c r="B223" s="206"/>
      <c r="C223" s="81"/>
    </row>
    <row r="224" spans="2:3" ht="15.75" customHeight="1">
      <c r="B224" s="206"/>
      <c r="C224" s="81"/>
    </row>
    <row r="225" spans="2:3" ht="15.75" customHeight="1">
      <c r="B225" s="206"/>
      <c r="C225" s="81"/>
    </row>
    <row r="226" spans="2:3" ht="15.75" customHeight="1">
      <c r="B226" s="206"/>
      <c r="C226" s="81"/>
    </row>
    <row r="227" spans="2:3" ht="15.75" customHeight="1">
      <c r="B227" s="206"/>
      <c r="C227" s="81"/>
    </row>
    <row r="228" spans="2:3" ht="15.75" customHeight="1">
      <c r="B228" s="206"/>
      <c r="C228" s="81"/>
    </row>
    <row r="229" spans="2:3" ht="15.75" customHeight="1">
      <c r="B229" s="206"/>
      <c r="C229" s="81"/>
    </row>
    <row r="230" spans="2:3" ht="15.75" customHeight="1">
      <c r="B230" s="206"/>
      <c r="C230" s="81"/>
    </row>
    <row r="231" spans="2:3" ht="15.75" customHeight="1">
      <c r="B231" s="206"/>
      <c r="C231" s="81"/>
    </row>
    <row r="232" spans="2:3" ht="15.75" customHeight="1">
      <c r="B232" s="206"/>
      <c r="C232" s="81"/>
    </row>
    <row r="233" spans="2:3" ht="15.75" customHeight="1">
      <c r="B233" s="206"/>
      <c r="C233" s="81"/>
    </row>
    <row r="234" spans="2:3" ht="15.75" customHeight="1">
      <c r="B234" s="206"/>
      <c r="C234" s="81"/>
    </row>
    <row r="235" spans="2:3" ht="15.75" customHeight="1">
      <c r="B235" s="206"/>
      <c r="C235" s="81"/>
    </row>
    <row r="236" spans="2:3" ht="15.75" customHeight="1">
      <c r="B236" s="206"/>
      <c r="C236" s="81"/>
    </row>
    <row r="237" spans="2:3" ht="15.75" customHeight="1">
      <c r="B237" s="206"/>
      <c r="C237" s="81"/>
    </row>
    <row r="238" spans="2:3" ht="15.75" customHeight="1">
      <c r="B238" s="206"/>
      <c r="C238" s="81"/>
    </row>
    <row r="239" spans="2:3" ht="15.75" customHeight="1">
      <c r="B239" s="206"/>
      <c r="C239" s="81"/>
    </row>
    <row r="240" spans="2:3" ht="15.75" customHeight="1">
      <c r="B240" s="206"/>
      <c r="C240" s="81"/>
    </row>
    <row r="241" spans="2:3" ht="15.75" customHeight="1">
      <c r="B241" s="206"/>
      <c r="C241" s="81"/>
    </row>
    <row r="242" spans="2:3" ht="15.75" customHeight="1">
      <c r="B242" s="206"/>
      <c r="C242" s="81"/>
    </row>
    <row r="243" spans="2:3" ht="15.75" customHeight="1">
      <c r="B243" s="206"/>
      <c r="C243" s="81"/>
    </row>
    <row r="244" spans="2:3" ht="15.75" customHeight="1">
      <c r="B244" s="206"/>
      <c r="C244" s="81"/>
    </row>
    <row r="245" spans="2:3" ht="15.75" customHeight="1">
      <c r="B245" s="206"/>
      <c r="C245" s="81"/>
    </row>
    <row r="246" spans="2:3" ht="15.75" customHeight="1">
      <c r="B246" s="206"/>
      <c r="C246" s="81"/>
    </row>
    <row r="247" spans="2:3" ht="15.75" customHeight="1">
      <c r="B247" s="206"/>
      <c r="C247" s="81"/>
    </row>
    <row r="248" spans="2:3" ht="15.75" customHeight="1">
      <c r="B248" s="206"/>
      <c r="C248" s="81"/>
    </row>
    <row r="249" spans="2:3" ht="15.75" customHeight="1">
      <c r="B249" s="206"/>
      <c r="C249" s="81"/>
    </row>
    <row r="250" spans="2:3" ht="15.75" customHeight="1"/>
    <row r="251" spans="2:3" ht="15.75" customHeight="1"/>
    <row r="252" spans="2:3" ht="15.75" customHeight="1"/>
    <row r="253" spans="2:3" ht="15.75" customHeight="1"/>
    <row r="254" spans="2:3" ht="15.75" customHeight="1"/>
    <row r="255" spans="2:3" ht="15.75" customHeight="1"/>
    <row r="256" spans="2:3"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1:E1"/>
    <mergeCell ref="A2:B2"/>
  </mergeCells>
  <pageMargins left="0.7" right="0.7" top="0.75" bottom="0.75" header="0" footer="0"/>
  <pageSetup orientation="landscape"/>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outlinePr summaryBelow="0" summaryRight="0"/>
  </sheetPr>
  <dimension ref="A1:X1001"/>
  <sheetViews>
    <sheetView topLeftCell="B1" workbookViewId="0">
      <pane ySplit="1" topLeftCell="A2" activePane="bottomLeft" state="frozen"/>
      <selection pane="bottomLeft" activeCell="B2" sqref="B2"/>
    </sheetView>
  </sheetViews>
  <sheetFormatPr defaultColWidth="14.3984375" defaultRowHeight="15" customHeight="1"/>
  <cols>
    <col min="1" max="1" width="12.73046875" customWidth="1"/>
    <col min="2" max="2" width="32.59765625" customWidth="1"/>
    <col min="3" max="3" width="66.73046875" customWidth="1"/>
    <col min="4" max="4" width="166.73046875" customWidth="1"/>
    <col min="5" max="5" width="14.3984375" customWidth="1"/>
  </cols>
  <sheetData>
    <row r="1" spans="1:24" s="307" customFormat="1" ht="15.75">
      <c r="A1" s="303" t="s">
        <v>1493</v>
      </c>
      <c r="B1" s="303" t="s">
        <v>1668</v>
      </c>
      <c r="C1" s="303" t="s">
        <v>267</v>
      </c>
      <c r="D1" s="303" t="s">
        <v>1669</v>
      </c>
      <c r="E1" s="306"/>
      <c r="F1" s="306"/>
      <c r="G1" s="306"/>
      <c r="H1" s="306"/>
      <c r="I1" s="306"/>
      <c r="J1" s="306"/>
      <c r="K1" s="306"/>
      <c r="L1" s="306"/>
      <c r="M1" s="306"/>
      <c r="N1" s="306"/>
      <c r="O1" s="306"/>
      <c r="P1" s="306"/>
      <c r="Q1" s="306"/>
      <c r="R1" s="306"/>
      <c r="S1" s="306"/>
      <c r="T1" s="306"/>
      <c r="U1" s="306"/>
      <c r="V1" s="306"/>
      <c r="W1" s="306"/>
      <c r="X1" s="306"/>
    </row>
    <row r="2" spans="1:24" s="307" customFormat="1" ht="15.75">
      <c r="A2" s="277" t="s">
        <v>1494</v>
      </c>
      <c r="B2" s="277" t="s">
        <v>1495</v>
      </c>
      <c r="C2" s="277" t="s">
        <v>1496</v>
      </c>
      <c r="D2" s="304" t="s">
        <v>1497</v>
      </c>
    </row>
    <row r="3" spans="1:24" s="307" customFormat="1" ht="15.75">
      <c r="A3" s="277" t="s">
        <v>1494</v>
      </c>
      <c r="B3" s="277" t="s">
        <v>1495</v>
      </c>
      <c r="C3" s="277" t="s">
        <v>1498</v>
      </c>
      <c r="D3" s="277" t="s">
        <v>1499</v>
      </c>
    </row>
    <row r="4" spans="1:24" s="307" customFormat="1" ht="15.75">
      <c r="A4" s="277" t="s">
        <v>1494</v>
      </c>
      <c r="B4" s="277" t="s">
        <v>1495</v>
      </c>
      <c r="C4" s="277" t="s">
        <v>1500</v>
      </c>
      <c r="D4" s="304" t="s">
        <v>1501</v>
      </c>
    </row>
    <row r="5" spans="1:24" s="307" customFormat="1" ht="15.75">
      <c r="A5" s="277" t="s">
        <v>1494</v>
      </c>
      <c r="B5" s="277" t="s">
        <v>1495</v>
      </c>
      <c r="C5" s="277" t="s">
        <v>1502</v>
      </c>
      <c r="D5" s="304" t="s">
        <v>1503</v>
      </c>
    </row>
    <row r="6" spans="1:24" s="307" customFormat="1" ht="15.75">
      <c r="A6" s="277" t="s">
        <v>1494</v>
      </c>
      <c r="B6" s="277" t="s">
        <v>1495</v>
      </c>
      <c r="C6" s="277" t="s">
        <v>1504</v>
      </c>
      <c r="D6" s="277" t="s">
        <v>1505</v>
      </c>
    </row>
    <row r="7" spans="1:24" s="307" customFormat="1" ht="15.75">
      <c r="A7" s="277" t="s">
        <v>1494</v>
      </c>
      <c r="B7" s="277" t="s">
        <v>1506</v>
      </c>
      <c r="C7" s="277" t="s">
        <v>1507</v>
      </c>
      <c r="D7" s="304" t="s">
        <v>1508</v>
      </c>
    </row>
    <row r="8" spans="1:24" s="307" customFormat="1" ht="15.75">
      <c r="A8" s="277" t="s">
        <v>1494</v>
      </c>
      <c r="B8" s="277" t="s">
        <v>1509</v>
      </c>
      <c r="C8" s="277" t="s">
        <v>1510</v>
      </c>
      <c r="D8" s="304" t="s">
        <v>1511</v>
      </c>
    </row>
    <row r="9" spans="1:24" s="307" customFormat="1" ht="15.75">
      <c r="A9" s="277" t="s">
        <v>1494</v>
      </c>
      <c r="B9" s="277" t="s">
        <v>1665</v>
      </c>
      <c r="C9" s="277" t="s">
        <v>1666</v>
      </c>
      <c r="D9" s="426" t="s">
        <v>1667</v>
      </c>
    </row>
    <row r="10" spans="1:24" s="307" customFormat="1" ht="15.75">
      <c r="A10" s="277" t="s">
        <v>1512</v>
      </c>
      <c r="B10" s="277" t="s">
        <v>1513</v>
      </c>
      <c r="C10" s="277" t="s">
        <v>1514</v>
      </c>
      <c r="D10" s="304" t="s">
        <v>1515</v>
      </c>
    </row>
    <row r="11" spans="1:24" s="307" customFormat="1" ht="15.75">
      <c r="A11" s="277" t="s">
        <v>1512</v>
      </c>
      <c r="B11" s="277" t="s">
        <v>1513</v>
      </c>
      <c r="C11" s="277" t="s">
        <v>1516</v>
      </c>
      <c r="D11" s="304" t="s">
        <v>1517</v>
      </c>
    </row>
    <row r="12" spans="1:24" s="307" customFormat="1" ht="15.75">
      <c r="A12" s="277" t="s">
        <v>1512</v>
      </c>
      <c r="B12" s="277" t="s">
        <v>1513</v>
      </c>
      <c r="C12" s="277" t="s">
        <v>1518</v>
      </c>
      <c r="D12" s="304" t="s">
        <v>1519</v>
      </c>
    </row>
    <row r="13" spans="1:24" s="307" customFormat="1" ht="15.75">
      <c r="A13" s="277" t="s">
        <v>1520</v>
      </c>
      <c r="B13" s="277" t="s">
        <v>1521</v>
      </c>
      <c r="C13" s="277" t="s">
        <v>1522</v>
      </c>
      <c r="D13" s="304" t="s">
        <v>1523</v>
      </c>
    </row>
    <row r="14" spans="1:24" s="307" customFormat="1" ht="15.75">
      <c r="A14" s="277" t="s">
        <v>1520</v>
      </c>
      <c r="B14" s="277" t="s">
        <v>1521</v>
      </c>
      <c r="C14" s="277" t="s">
        <v>1524</v>
      </c>
      <c r="D14" s="304" t="s">
        <v>1525</v>
      </c>
    </row>
    <row r="15" spans="1:24" s="307" customFormat="1" ht="15.75">
      <c r="A15" s="277" t="s">
        <v>1520</v>
      </c>
      <c r="B15" s="277" t="s">
        <v>1521</v>
      </c>
      <c r="C15" s="277" t="s">
        <v>1526</v>
      </c>
      <c r="D15" s="304" t="s">
        <v>1527</v>
      </c>
    </row>
    <row r="16" spans="1:24" s="307" customFormat="1" ht="15.75">
      <c r="A16" s="277" t="s">
        <v>1520</v>
      </c>
      <c r="B16" s="277" t="s">
        <v>1521</v>
      </c>
      <c r="C16" s="277" t="s">
        <v>1528</v>
      </c>
      <c r="D16" s="305" t="s">
        <v>1529</v>
      </c>
    </row>
    <row r="17" spans="1:4" s="307" customFormat="1" ht="15.75">
      <c r="A17" s="277" t="s">
        <v>1520</v>
      </c>
      <c r="B17" s="277" t="s">
        <v>1521</v>
      </c>
      <c r="C17" s="277" t="s">
        <v>1530</v>
      </c>
      <c r="D17" s="304" t="s">
        <v>1531</v>
      </c>
    </row>
    <row r="18" spans="1:4" s="307" customFormat="1" ht="31.5">
      <c r="A18" s="277" t="s">
        <v>1532</v>
      </c>
      <c r="B18" s="277" t="s">
        <v>1533</v>
      </c>
      <c r="C18" s="277" t="s">
        <v>1534</v>
      </c>
      <c r="D18" s="304" t="s">
        <v>1535</v>
      </c>
    </row>
    <row r="19" spans="1:4" s="307" customFormat="1" ht="15.75">
      <c r="A19" s="277" t="s">
        <v>1532</v>
      </c>
      <c r="B19" s="277" t="s">
        <v>1536</v>
      </c>
      <c r="C19" s="277" t="s">
        <v>1537</v>
      </c>
      <c r="D19" s="304" t="s">
        <v>1538</v>
      </c>
    </row>
    <row r="20" spans="1:4" s="307" customFormat="1" ht="15.75">
      <c r="A20" s="277" t="s">
        <v>1539</v>
      </c>
      <c r="B20" s="277" t="s">
        <v>1540</v>
      </c>
      <c r="C20" s="277" t="s">
        <v>1541</v>
      </c>
      <c r="D20" s="304" t="s">
        <v>1542</v>
      </c>
    </row>
    <row r="21" spans="1:4" s="307" customFormat="1" ht="15.75">
      <c r="A21" s="277" t="s">
        <v>1539</v>
      </c>
      <c r="B21" s="277" t="s">
        <v>1543</v>
      </c>
      <c r="C21" s="277" t="s">
        <v>1544</v>
      </c>
      <c r="D21" s="304" t="s">
        <v>1545</v>
      </c>
    </row>
    <row r="22" spans="1:4" s="307" customFormat="1" ht="15.75">
      <c r="A22" s="277" t="s">
        <v>1546</v>
      </c>
      <c r="B22" s="277" t="s">
        <v>1547</v>
      </c>
      <c r="C22" s="277" t="s">
        <v>1548</v>
      </c>
      <c r="D22" s="304" t="s">
        <v>1549</v>
      </c>
    </row>
    <row r="23" spans="1:4" s="307" customFormat="1" ht="15.75">
      <c r="A23" s="277" t="s">
        <v>1546</v>
      </c>
      <c r="B23" s="277" t="s">
        <v>1547</v>
      </c>
      <c r="C23" s="277" t="s">
        <v>1550</v>
      </c>
      <c r="D23" s="304" t="s">
        <v>1551</v>
      </c>
    </row>
    <row r="24" spans="1:4" s="307" customFormat="1" ht="15.75">
      <c r="A24" s="277" t="s">
        <v>1552</v>
      </c>
      <c r="B24" s="277" t="s">
        <v>1553</v>
      </c>
      <c r="C24" s="277" t="s">
        <v>1554</v>
      </c>
      <c r="D24" s="304" t="s">
        <v>1555</v>
      </c>
    </row>
    <row r="25" spans="1:4" ht="15.75" customHeight="1">
      <c r="A25" s="201"/>
      <c r="B25" s="43"/>
      <c r="C25" s="43"/>
      <c r="D25" s="43"/>
    </row>
    <row r="26" spans="1:4" ht="15.75" customHeight="1">
      <c r="A26" s="201"/>
      <c r="B26" s="43"/>
      <c r="C26" s="43"/>
      <c r="D26" s="43"/>
    </row>
    <row r="27" spans="1:4" ht="15.75" customHeight="1">
      <c r="A27" s="201"/>
      <c r="B27" s="43"/>
      <c r="C27" s="43"/>
      <c r="D27" s="43"/>
    </row>
    <row r="28" spans="1:4" ht="15.75" customHeight="1">
      <c r="A28" s="201"/>
      <c r="B28" s="43"/>
      <c r="C28" s="43"/>
      <c r="D28" s="43"/>
    </row>
    <row r="29" spans="1:4" ht="15.75" customHeight="1">
      <c r="A29" s="201"/>
      <c r="B29" s="43"/>
      <c r="C29" s="43"/>
      <c r="D29" s="43"/>
    </row>
    <row r="30" spans="1:4" ht="15.75" customHeight="1">
      <c r="A30" s="201"/>
      <c r="B30" s="43"/>
      <c r="C30" s="43"/>
      <c r="D30" s="43"/>
    </row>
    <row r="31" spans="1:4" ht="15.75" customHeight="1">
      <c r="A31" s="201"/>
      <c r="B31" s="43"/>
      <c r="C31" s="43"/>
      <c r="D31" s="43"/>
    </row>
    <row r="32" spans="1:4" ht="15.75" customHeight="1">
      <c r="A32" s="201"/>
      <c r="B32" s="43"/>
      <c r="C32" s="43"/>
      <c r="D32" s="43"/>
    </row>
    <row r="33" spans="1:4" ht="15.75" customHeight="1">
      <c r="A33" s="201"/>
      <c r="B33" s="43"/>
      <c r="C33" s="43"/>
      <c r="D33" s="43"/>
    </row>
    <row r="34" spans="1:4" ht="15.75" customHeight="1">
      <c r="A34" s="201"/>
      <c r="B34" s="43"/>
      <c r="C34" s="43"/>
      <c r="D34" s="43"/>
    </row>
    <row r="35" spans="1:4" ht="15.75" customHeight="1">
      <c r="A35" s="201"/>
      <c r="B35" s="43"/>
      <c r="C35" s="43"/>
      <c r="D35" s="43"/>
    </row>
    <row r="36" spans="1:4" ht="15.75" customHeight="1">
      <c r="A36" s="201"/>
      <c r="B36" s="43"/>
      <c r="C36" s="43"/>
      <c r="D36" s="43"/>
    </row>
    <row r="37" spans="1:4" ht="15.75" customHeight="1">
      <c r="A37" s="201"/>
      <c r="B37" s="43"/>
      <c r="C37" s="43"/>
      <c r="D37" s="43"/>
    </row>
    <row r="38" spans="1:4" ht="15.75" customHeight="1">
      <c r="A38" s="201"/>
      <c r="B38" s="43"/>
      <c r="C38" s="43"/>
      <c r="D38" s="43"/>
    </row>
    <row r="39" spans="1:4" ht="15.75" customHeight="1">
      <c r="A39" s="201"/>
      <c r="B39" s="43"/>
      <c r="C39" s="43"/>
      <c r="D39" s="43"/>
    </row>
    <row r="40" spans="1:4" ht="15.75" customHeight="1">
      <c r="A40" s="201"/>
      <c r="B40" s="43"/>
      <c r="C40" s="43"/>
      <c r="D40" s="43"/>
    </row>
    <row r="41" spans="1:4" ht="15.75" customHeight="1">
      <c r="A41" s="201"/>
      <c r="B41" s="43"/>
      <c r="C41" s="43"/>
      <c r="D41" s="43"/>
    </row>
    <row r="42" spans="1:4" ht="15.75" customHeight="1">
      <c r="A42" s="201"/>
      <c r="B42" s="43"/>
      <c r="C42" s="43"/>
      <c r="D42" s="43"/>
    </row>
    <row r="43" spans="1:4" ht="15.75" customHeight="1">
      <c r="A43" s="201"/>
      <c r="B43" s="43"/>
      <c r="C43" s="43"/>
      <c r="D43" s="43"/>
    </row>
    <row r="44" spans="1:4" ht="15.75" customHeight="1">
      <c r="A44" s="201"/>
      <c r="B44" s="43"/>
      <c r="C44" s="43"/>
      <c r="D44" s="43"/>
    </row>
    <row r="45" spans="1:4" ht="15.75" customHeight="1">
      <c r="A45" s="201"/>
      <c r="B45" s="43"/>
      <c r="C45" s="43"/>
      <c r="D45" s="43"/>
    </row>
    <row r="46" spans="1:4" ht="15.75" customHeight="1">
      <c r="A46" s="201"/>
      <c r="B46" s="43"/>
      <c r="C46" s="43"/>
      <c r="D46" s="43"/>
    </row>
    <row r="47" spans="1:4" ht="15.75" customHeight="1">
      <c r="A47" s="201"/>
      <c r="B47" s="43"/>
      <c r="C47" s="43"/>
      <c r="D47" s="43"/>
    </row>
    <row r="48" spans="1:4" ht="15.75" customHeight="1">
      <c r="A48" s="201"/>
      <c r="B48" s="43"/>
      <c r="C48" s="43"/>
      <c r="D48" s="43"/>
    </row>
    <row r="49" spans="1:4" ht="15.75" customHeight="1">
      <c r="A49" s="201"/>
      <c r="B49" s="43"/>
      <c r="C49" s="43"/>
      <c r="D49" s="43"/>
    </row>
    <row r="50" spans="1:4" ht="15.75" customHeight="1">
      <c r="A50" s="201"/>
      <c r="B50" s="43"/>
      <c r="C50" s="43"/>
      <c r="D50" s="43"/>
    </row>
    <row r="51" spans="1:4" ht="15.75" customHeight="1">
      <c r="A51" s="201"/>
      <c r="B51" s="43"/>
      <c r="C51" s="43"/>
      <c r="D51" s="43"/>
    </row>
    <row r="52" spans="1:4" ht="15.75" customHeight="1">
      <c r="A52" s="201"/>
      <c r="B52" s="43"/>
      <c r="C52" s="43"/>
      <c r="D52" s="43"/>
    </row>
    <row r="53" spans="1:4" ht="15.75" customHeight="1">
      <c r="A53" s="201"/>
      <c r="B53" s="43"/>
      <c r="C53" s="43"/>
      <c r="D53" s="43"/>
    </row>
    <row r="54" spans="1:4" ht="15.75" customHeight="1">
      <c r="A54" s="201"/>
      <c r="B54" s="43"/>
      <c r="C54" s="43"/>
      <c r="D54" s="43"/>
    </row>
    <row r="55" spans="1:4" ht="15.75" customHeight="1">
      <c r="A55" s="201"/>
      <c r="B55" s="43"/>
      <c r="C55" s="43"/>
      <c r="D55" s="43"/>
    </row>
    <row r="56" spans="1:4" ht="15.75" customHeight="1">
      <c r="A56" s="201"/>
      <c r="B56" s="43"/>
      <c r="C56" s="43"/>
      <c r="D56" s="43"/>
    </row>
    <row r="57" spans="1:4" ht="15.75" customHeight="1">
      <c r="A57" s="201"/>
      <c r="B57" s="43"/>
      <c r="C57" s="43"/>
      <c r="D57" s="43"/>
    </row>
    <row r="58" spans="1:4" ht="15.75" customHeight="1">
      <c r="A58" s="201"/>
      <c r="B58" s="43"/>
      <c r="C58" s="43"/>
      <c r="D58" s="43"/>
    </row>
    <row r="59" spans="1:4" ht="15.75" customHeight="1">
      <c r="A59" s="201"/>
      <c r="B59" s="43"/>
      <c r="C59" s="43"/>
      <c r="D59" s="43"/>
    </row>
    <row r="60" spans="1:4" ht="15.75" customHeight="1">
      <c r="A60" s="201"/>
      <c r="B60" s="43"/>
      <c r="C60" s="43"/>
      <c r="D60" s="43"/>
    </row>
    <row r="61" spans="1:4" ht="15.75" customHeight="1">
      <c r="A61" s="201"/>
      <c r="B61" s="43"/>
      <c r="C61" s="43"/>
      <c r="D61" s="43"/>
    </row>
    <row r="62" spans="1:4" ht="15.75" customHeight="1">
      <c r="A62" s="201"/>
      <c r="B62" s="43"/>
      <c r="C62" s="43"/>
      <c r="D62" s="43"/>
    </row>
    <row r="63" spans="1:4" ht="15.75" customHeight="1">
      <c r="A63" s="201"/>
      <c r="B63" s="43"/>
      <c r="C63" s="43"/>
      <c r="D63" s="43"/>
    </row>
    <row r="64" spans="1:4" ht="15.75" customHeight="1">
      <c r="A64" s="201"/>
      <c r="B64" s="43"/>
      <c r="C64" s="43"/>
      <c r="D64" s="43"/>
    </row>
    <row r="65" spans="1:4" ht="15.75" customHeight="1">
      <c r="A65" s="201"/>
      <c r="B65" s="43"/>
      <c r="C65" s="43"/>
      <c r="D65" s="43"/>
    </row>
    <row r="66" spans="1:4" ht="15.75" customHeight="1">
      <c r="A66" s="201"/>
      <c r="B66" s="43"/>
      <c r="C66" s="43"/>
      <c r="D66" s="43"/>
    </row>
    <row r="67" spans="1:4" ht="15.75" customHeight="1">
      <c r="A67" s="201"/>
      <c r="B67" s="43"/>
      <c r="C67" s="43"/>
      <c r="D67" s="43"/>
    </row>
    <row r="68" spans="1:4" ht="15.75" customHeight="1">
      <c r="A68" s="201"/>
      <c r="B68" s="43"/>
      <c r="C68" s="43"/>
      <c r="D68" s="43"/>
    </row>
    <row r="69" spans="1:4" ht="15.75" customHeight="1">
      <c r="A69" s="201"/>
      <c r="B69" s="43"/>
      <c r="C69" s="43"/>
      <c r="D69" s="43"/>
    </row>
    <row r="70" spans="1:4" ht="15.75" customHeight="1">
      <c r="A70" s="201"/>
      <c r="B70" s="43"/>
      <c r="C70" s="43"/>
      <c r="D70" s="43"/>
    </row>
    <row r="71" spans="1:4" ht="15.75" customHeight="1">
      <c r="A71" s="201"/>
      <c r="B71" s="43"/>
      <c r="C71" s="43"/>
      <c r="D71" s="43"/>
    </row>
    <row r="72" spans="1:4" ht="15.75" customHeight="1">
      <c r="A72" s="201"/>
      <c r="B72" s="43"/>
      <c r="C72" s="43"/>
      <c r="D72" s="43"/>
    </row>
    <row r="73" spans="1:4" ht="15.75" customHeight="1">
      <c r="A73" s="201"/>
      <c r="B73" s="43"/>
      <c r="C73" s="43"/>
      <c r="D73" s="43"/>
    </row>
    <row r="74" spans="1:4" ht="15.75" customHeight="1">
      <c r="A74" s="201"/>
      <c r="B74" s="43"/>
      <c r="C74" s="43"/>
      <c r="D74" s="43"/>
    </row>
    <row r="75" spans="1:4" ht="15.75" customHeight="1">
      <c r="A75" s="201"/>
      <c r="B75" s="43"/>
      <c r="C75" s="43"/>
      <c r="D75" s="43"/>
    </row>
    <row r="76" spans="1:4" ht="15.75" customHeight="1">
      <c r="A76" s="201"/>
      <c r="B76" s="43"/>
      <c r="C76" s="43"/>
      <c r="D76" s="43"/>
    </row>
    <row r="77" spans="1:4" ht="15.75" customHeight="1">
      <c r="A77" s="201"/>
      <c r="B77" s="43"/>
      <c r="C77" s="43"/>
      <c r="D77" s="43"/>
    </row>
    <row r="78" spans="1:4" ht="15.75" customHeight="1">
      <c r="A78" s="201"/>
      <c r="B78" s="43"/>
      <c r="C78" s="43"/>
      <c r="D78" s="43"/>
    </row>
    <row r="79" spans="1:4" ht="15.75" customHeight="1">
      <c r="A79" s="201"/>
      <c r="B79" s="43"/>
      <c r="C79" s="43"/>
      <c r="D79" s="43"/>
    </row>
    <row r="80" spans="1:4" ht="15.75" customHeight="1">
      <c r="A80" s="201"/>
      <c r="B80" s="43"/>
      <c r="C80" s="43"/>
      <c r="D80" s="43"/>
    </row>
    <row r="81" spans="1:4" ht="15.75" customHeight="1">
      <c r="A81" s="201"/>
      <c r="B81" s="43"/>
      <c r="C81" s="43"/>
      <c r="D81" s="43"/>
    </row>
    <row r="82" spans="1:4" ht="15.75" customHeight="1">
      <c r="A82" s="201"/>
      <c r="B82" s="43"/>
      <c r="C82" s="43"/>
      <c r="D82" s="43"/>
    </row>
    <row r="83" spans="1:4" ht="15.75" customHeight="1">
      <c r="A83" s="201"/>
      <c r="B83" s="43"/>
      <c r="C83" s="43"/>
      <c r="D83" s="43"/>
    </row>
    <row r="84" spans="1:4" ht="15.75" customHeight="1">
      <c r="A84" s="201"/>
      <c r="B84" s="43"/>
      <c r="C84" s="43"/>
      <c r="D84" s="43"/>
    </row>
    <row r="85" spans="1:4" ht="15.75" customHeight="1">
      <c r="A85" s="201"/>
      <c r="B85" s="43"/>
      <c r="C85" s="43"/>
      <c r="D85" s="43"/>
    </row>
    <row r="86" spans="1:4" ht="15.75" customHeight="1">
      <c r="A86" s="201"/>
      <c r="B86" s="43"/>
      <c r="C86" s="43"/>
      <c r="D86" s="43"/>
    </row>
    <row r="87" spans="1:4" ht="15.75" customHeight="1">
      <c r="A87" s="201"/>
      <c r="B87" s="43"/>
      <c r="C87" s="43"/>
      <c r="D87" s="43"/>
    </row>
    <row r="88" spans="1:4" ht="15.75" customHeight="1">
      <c r="A88" s="201"/>
      <c r="B88" s="43"/>
      <c r="C88" s="43"/>
      <c r="D88" s="43"/>
    </row>
    <row r="89" spans="1:4" ht="15.75" customHeight="1">
      <c r="A89" s="201"/>
      <c r="B89" s="43"/>
      <c r="C89" s="43"/>
      <c r="D89" s="43"/>
    </row>
    <row r="90" spans="1:4" ht="15.75" customHeight="1">
      <c r="A90" s="201"/>
      <c r="B90" s="43"/>
      <c r="C90" s="43"/>
      <c r="D90" s="43"/>
    </row>
    <row r="91" spans="1:4" ht="15.75" customHeight="1">
      <c r="A91" s="201"/>
      <c r="B91" s="43"/>
      <c r="C91" s="43"/>
      <c r="D91" s="43"/>
    </row>
    <row r="92" spans="1:4" ht="15.75" customHeight="1">
      <c r="A92" s="201"/>
      <c r="B92" s="43"/>
      <c r="C92" s="43"/>
      <c r="D92" s="43"/>
    </row>
    <row r="93" spans="1:4" ht="15.75" customHeight="1">
      <c r="A93" s="201"/>
      <c r="B93" s="43"/>
      <c r="C93" s="43"/>
      <c r="D93" s="43"/>
    </row>
    <row r="94" spans="1:4" ht="15.75" customHeight="1">
      <c r="A94" s="201"/>
      <c r="B94" s="43"/>
      <c r="C94" s="43"/>
      <c r="D94" s="43"/>
    </row>
    <row r="95" spans="1:4" ht="15.75" customHeight="1">
      <c r="A95" s="201"/>
      <c r="B95" s="43"/>
      <c r="C95" s="43"/>
      <c r="D95" s="43"/>
    </row>
    <row r="96" spans="1:4" ht="15.75" customHeight="1">
      <c r="A96" s="201"/>
      <c r="B96" s="43"/>
      <c r="C96" s="43"/>
      <c r="D96" s="43"/>
    </row>
    <row r="97" spans="1:4" ht="15.75" customHeight="1">
      <c r="A97" s="201"/>
      <c r="B97" s="43"/>
      <c r="C97" s="43"/>
      <c r="D97" s="43"/>
    </row>
    <row r="98" spans="1:4" ht="15.75" customHeight="1">
      <c r="A98" s="201"/>
      <c r="B98" s="43"/>
      <c r="C98" s="43"/>
      <c r="D98" s="43"/>
    </row>
    <row r="99" spans="1:4" ht="15.75" customHeight="1">
      <c r="A99" s="201"/>
      <c r="B99" s="43"/>
      <c r="C99" s="43"/>
      <c r="D99" s="43"/>
    </row>
    <row r="100" spans="1:4" ht="15.75" customHeight="1">
      <c r="A100" s="201"/>
      <c r="B100" s="43"/>
      <c r="C100" s="43"/>
      <c r="D100" s="43"/>
    </row>
    <row r="101" spans="1:4" ht="15.75" customHeight="1">
      <c r="A101" s="201"/>
      <c r="B101" s="43"/>
      <c r="C101" s="43"/>
      <c r="D101" s="43"/>
    </row>
    <row r="102" spans="1:4" ht="15.75" customHeight="1">
      <c r="A102" s="201"/>
      <c r="B102" s="43"/>
      <c r="C102" s="43"/>
      <c r="D102" s="43"/>
    </row>
    <row r="103" spans="1:4" ht="15.75" customHeight="1">
      <c r="A103" s="201"/>
      <c r="B103" s="43"/>
      <c r="C103" s="43"/>
      <c r="D103" s="43"/>
    </row>
    <row r="104" spans="1:4" ht="15.75" customHeight="1">
      <c r="A104" s="201"/>
      <c r="B104" s="43"/>
      <c r="C104" s="43"/>
      <c r="D104" s="43"/>
    </row>
    <row r="105" spans="1:4" ht="15.75" customHeight="1">
      <c r="A105" s="201"/>
      <c r="B105" s="43"/>
      <c r="C105" s="43"/>
      <c r="D105" s="43"/>
    </row>
    <row r="106" spans="1:4" ht="15.75" customHeight="1">
      <c r="A106" s="201"/>
      <c r="B106" s="43"/>
      <c r="C106" s="43"/>
      <c r="D106" s="43"/>
    </row>
    <row r="107" spans="1:4" ht="15.75" customHeight="1">
      <c r="A107" s="201"/>
      <c r="B107" s="43"/>
      <c r="C107" s="43"/>
      <c r="D107" s="43"/>
    </row>
    <row r="108" spans="1:4" ht="15.75" customHeight="1">
      <c r="A108" s="201"/>
      <c r="B108" s="43"/>
      <c r="C108" s="43"/>
      <c r="D108" s="43"/>
    </row>
    <row r="109" spans="1:4" ht="15.75" customHeight="1">
      <c r="A109" s="201"/>
      <c r="B109" s="43"/>
      <c r="C109" s="43"/>
      <c r="D109" s="43"/>
    </row>
    <row r="110" spans="1:4" ht="15.75" customHeight="1">
      <c r="A110" s="201"/>
      <c r="B110" s="43"/>
      <c r="C110" s="43"/>
      <c r="D110" s="43"/>
    </row>
    <row r="111" spans="1:4" ht="15.75" customHeight="1">
      <c r="A111" s="201"/>
      <c r="B111" s="43"/>
      <c r="C111" s="43"/>
      <c r="D111" s="43"/>
    </row>
    <row r="112" spans="1:4" ht="15.75" customHeight="1">
      <c r="A112" s="201"/>
      <c r="B112" s="43"/>
      <c r="C112" s="43"/>
      <c r="D112" s="43"/>
    </row>
    <row r="113" spans="1:4" ht="15.75" customHeight="1">
      <c r="A113" s="201"/>
      <c r="B113" s="43"/>
      <c r="C113" s="43"/>
      <c r="D113" s="43"/>
    </row>
    <row r="114" spans="1:4" ht="15.75" customHeight="1">
      <c r="A114" s="201"/>
      <c r="B114" s="43"/>
      <c r="C114" s="43"/>
      <c r="D114" s="43"/>
    </row>
    <row r="115" spans="1:4" ht="15.75" customHeight="1">
      <c r="A115" s="201"/>
      <c r="B115" s="43"/>
      <c r="C115" s="43"/>
      <c r="D115" s="43"/>
    </row>
    <row r="116" spans="1:4" ht="15.75" customHeight="1">
      <c r="A116" s="201"/>
      <c r="B116" s="43"/>
      <c r="C116" s="43"/>
      <c r="D116" s="43"/>
    </row>
    <row r="117" spans="1:4" ht="15.75" customHeight="1">
      <c r="A117" s="201"/>
      <c r="B117" s="43"/>
      <c r="C117" s="43"/>
      <c r="D117" s="43"/>
    </row>
    <row r="118" spans="1:4" ht="15.75" customHeight="1">
      <c r="A118" s="201"/>
      <c r="B118" s="43"/>
      <c r="C118" s="43"/>
      <c r="D118" s="43"/>
    </row>
    <row r="119" spans="1:4" ht="15.75" customHeight="1">
      <c r="A119" s="201"/>
      <c r="B119" s="43"/>
      <c r="C119" s="43"/>
      <c r="D119" s="43"/>
    </row>
    <row r="120" spans="1:4" ht="15.75" customHeight="1">
      <c r="A120" s="201"/>
      <c r="B120" s="43"/>
      <c r="C120" s="43"/>
      <c r="D120" s="43"/>
    </row>
    <row r="121" spans="1:4" ht="15.75" customHeight="1">
      <c r="A121" s="201"/>
      <c r="B121" s="43"/>
      <c r="C121" s="43"/>
      <c r="D121" s="43"/>
    </row>
    <row r="122" spans="1:4" ht="15.75" customHeight="1">
      <c r="A122" s="201"/>
      <c r="B122" s="43"/>
      <c r="C122" s="43"/>
      <c r="D122" s="43"/>
    </row>
    <row r="123" spans="1:4" ht="15.75" customHeight="1">
      <c r="A123" s="201"/>
      <c r="B123" s="43"/>
      <c r="C123" s="43"/>
      <c r="D123" s="43"/>
    </row>
    <row r="124" spans="1:4" ht="15.75" customHeight="1">
      <c r="A124" s="201"/>
      <c r="B124" s="43"/>
      <c r="C124" s="43"/>
      <c r="D124" s="43"/>
    </row>
    <row r="125" spans="1:4" ht="15.75" customHeight="1">
      <c r="A125" s="201"/>
      <c r="B125" s="43"/>
      <c r="C125" s="43"/>
      <c r="D125" s="43"/>
    </row>
    <row r="126" spans="1:4" ht="15.75" customHeight="1">
      <c r="A126" s="201"/>
      <c r="B126" s="43"/>
      <c r="C126" s="43"/>
      <c r="D126" s="43"/>
    </row>
    <row r="127" spans="1:4" ht="15.75" customHeight="1">
      <c r="A127" s="201"/>
      <c r="B127" s="43"/>
      <c r="C127" s="43"/>
      <c r="D127" s="43"/>
    </row>
    <row r="128" spans="1:4" ht="15.75" customHeight="1">
      <c r="A128" s="201"/>
      <c r="B128" s="43"/>
      <c r="C128" s="43"/>
      <c r="D128" s="43"/>
    </row>
    <row r="129" spans="1:4" ht="15.75" customHeight="1">
      <c r="A129" s="201"/>
      <c r="B129" s="43"/>
      <c r="C129" s="43"/>
      <c r="D129" s="43"/>
    </row>
    <row r="130" spans="1:4" ht="15.75" customHeight="1">
      <c r="A130" s="201"/>
      <c r="B130" s="43"/>
      <c r="C130" s="43"/>
      <c r="D130" s="43"/>
    </row>
    <row r="131" spans="1:4" ht="15.75" customHeight="1">
      <c r="A131" s="201"/>
      <c r="B131" s="43"/>
      <c r="C131" s="43"/>
      <c r="D131" s="43"/>
    </row>
    <row r="132" spans="1:4" ht="15.75" customHeight="1">
      <c r="A132" s="201"/>
      <c r="B132" s="43"/>
      <c r="C132" s="43"/>
      <c r="D132" s="43"/>
    </row>
    <row r="133" spans="1:4" ht="15.75" customHeight="1">
      <c r="A133" s="201"/>
      <c r="B133" s="43"/>
      <c r="C133" s="43"/>
      <c r="D133" s="43"/>
    </row>
    <row r="134" spans="1:4" ht="15.75" customHeight="1">
      <c r="A134" s="201"/>
      <c r="B134" s="43"/>
      <c r="C134" s="43"/>
      <c r="D134" s="43"/>
    </row>
    <row r="135" spans="1:4" ht="15.75" customHeight="1">
      <c r="A135" s="201"/>
      <c r="B135" s="43"/>
      <c r="C135" s="43"/>
      <c r="D135" s="43"/>
    </row>
    <row r="136" spans="1:4" ht="15.75" customHeight="1">
      <c r="A136" s="201"/>
      <c r="B136" s="43"/>
      <c r="C136" s="43"/>
      <c r="D136" s="43"/>
    </row>
    <row r="137" spans="1:4" ht="15.75" customHeight="1">
      <c r="A137" s="201"/>
      <c r="B137" s="43"/>
      <c r="C137" s="43"/>
      <c r="D137" s="43"/>
    </row>
    <row r="138" spans="1:4" ht="15.75" customHeight="1">
      <c r="A138" s="201"/>
      <c r="B138" s="43"/>
      <c r="C138" s="43"/>
      <c r="D138" s="43"/>
    </row>
    <row r="139" spans="1:4" ht="15.75" customHeight="1">
      <c r="A139" s="201"/>
      <c r="B139" s="43"/>
      <c r="C139" s="43"/>
      <c r="D139" s="43"/>
    </row>
    <row r="140" spans="1:4" ht="15.75" customHeight="1">
      <c r="A140" s="201"/>
      <c r="B140" s="43"/>
      <c r="C140" s="43"/>
      <c r="D140" s="43"/>
    </row>
    <row r="141" spans="1:4" ht="15.75" customHeight="1">
      <c r="A141" s="201"/>
      <c r="B141" s="43"/>
      <c r="C141" s="43"/>
      <c r="D141" s="43"/>
    </row>
    <row r="142" spans="1:4" ht="15.75" customHeight="1">
      <c r="A142" s="201"/>
      <c r="B142" s="43"/>
      <c r="C142" s="43"/>
      <c r="D142" s="43"/>
    </row>
    <row r="143" spans="1:4" ht="15.75" customHeight="1">
      <c r="A143" s="201"/>
      <c r="B143" s="43"/>
      <c r="C143" s="43"/>
      <c r="D143" s="43"/>
    </row>
    <row r="144" spans="1:4" ht="15.75" customHeight="1">
      <c r="A144" s="201"/>
      <c r="B144" s="43"/>
      <c r="C144" s="43"/>
      <c r="D144" s="43"/>
    </row>
    <row r="145" spans="1:4" ht="15.75" customHeight="1">
      <c r="A145" s="201"/>
      <c r="B145" s="43"/>
      <c r="C145" s="43"/>
      <c r="D145" s="43"/>
    </row>
    <row r="146" spans="1:4" ht="15.75" customHeight="1">
      <c r="A146" s="201"/>
      <c r="B146" s="43"/>
      <c r="C146" s="43"/>
      <c r="D146" s="43"/>
    </row>
    <row r="147" spans="1:4" ht="15.75" customHeight="1">
      <c r="A147" s="201"/>
      <c r="B147" s="43"/>
      <c r="C147" s="43"/>
      <c r="D147" s="43"/>
    </row>
    <row r="148" spans="1:4" ht="15.75" customHeight="1">
      <c r="A148" s="201"/>
      <c r="B148" s="43"/>
      <c r="C148" s="43"/>
      <c r="D148" s="43"/>
    </row>
    <row r="149" spans="1:4" ht="15.75" customHeight="1">
      <c r="A149" s="201"/>
      <c r="B149" s="43"/>
      <c r="C149" s="43"/>
      <c r="D149" s="43"/>
    </row>
    <row r="150" spans="1:4" ht="15.75" customHeight="1">
      <c r="A150" s="201"/>
      <c r="B150" s="43"/>
      <c r="C150" s="43"/>
      <c r="D150" s="43"/>
    </row>
    <row r="151" spans="1:4" ht="15.75" customHeight="1">
      <c r="A151" s="201"/>
      <c r="B151" s="43"/>
      <c r="C151" s="43"/>
      <c r="D151" s="43"/>
    </row>
    <row r="152" spans="1:4" ht="15.75" customHeight="1">
      <c r="A152" s="201"/>
      <c r="B152" s="43"/>
      <c r="C152" s="43"/>
      <c r="D152" s="43"/>
    </row>
    <row r="153" spans="1:4" ht="15.75" customHeight="1">
      <c r="A153" s="201"/>
      <c r="B153" s="43"/>
      <c r="C153" s="43"/>
      <c r="D153" s="43"/>
    </row>
    <row r="154" spans="1:4" ht="15.75" customHeight="1">
      <c r="A154" s="201"/>
      <c r="B154" s="43"/>
      <c r="C154" s="43"/>
      <c r="D154" s="43"/>
    </row>
    <row r="155" spans="1:4" ht="15.75" customHeight="1">
      <c r="A155" s="201"/>
      <c r="B155" s="43"/>
      <c r="C155" s="43"/>
      <c r="D155" s="43"/>
    </row>
    <row r="156" spans="1:4" ht="15.75" customHeight="1">
      <c r="A156" s="201"/>
      <c r="B156" s="43"/>
      <c r="C156" s="43"/>
      <c r="D156" s="43"/>
    </row>
    <row r="157" spans="1:4" ht="15.75" customHeight="1">
      <c r="A157" s="201"/>
      <c r="B157" s="43"/>
      <c r="C157" s="43"/>
      <c r="D157" s="43"/>
    </row>
    <row r="158" spans="1:4" ht="15.75" customHeight="1">
      <c r="A158" s="201"/>
      <c r="B158" s="43"/>
      <c r="C158" s="43"/>
      <c r="D158" s="43"/>
    </row>
    <row r="159" spans="1:4" ht="15.75" customHeight="1">
      <c r="A159" s="201"/>
      <c r="B159" s="43"/>
      <c r="C159" s="43"/>
      <c r="D159" s="43"/>
    </row>
    <row r="160" spans="1:4" ht="15.75" customHeight="1">
      <c r="A160" s="201"/>
      <c r="B160" s="43"/>
      <c r="C160" s="43"/>
      <c r="D160" s="43"/>
    </row>
    <row r="161" spans="1:4" ht="15.75" customHeight="1">
      <c r="A161" s="201"/>
      <c r="B161" s="43"/>
      <c r="C161" s="43"/>
      <c r="D161" s="43"/>
    </row>
    <row r="162" spans="1:4" ht="15.75" customHeight="1">
      <c r="A162" s="201"/>
      <c r="B162" s="43"/>
      <c r="C162" s="43"/>
      <c r="D162" s="43"/>
    </row>
    <row r="163" spans="1:4" ht="15.75" customHeight="1">
      <c r="A163" s="201"/>
      <c r="B163" s="43"/>
      <c r="C163" s="43"/>
      <c r="D163" s="43"/>
    </row>
    <row r="164" spans="1:4" ht="15.75" customHeight="1">
      <c r="A164" s="201"/>
      <c r="B164" s="43"/>
      <c r="C164" s="43"/>
      <c r="D164" s="43"/>
    </row>
    <row r="165" spans="1:4" ht="15.75" customHeight="1">
      <c r="A165" s="201"/>
      <c r="B165" s="43"/>
      <c r="C165" s="43"/>
      <c r="D165" s="43"/>
    </row>
    <row r="166" spans="1:4" ht="15.75" customHeight="1">
      <c r="A166" s="201"/>
      <c r="B166" s="43"/>
      <c r="C166" s="43"/>
      <c r="D166" s="43"/>
    </row>
    <row r="167" spans="1:4" ht="15.75" customHeight="1">
      <c r="A167" s="201"/>
      <c r="B167" s="43"/>
      <c r="C167" s="43"/>
      <c r="D167" s="43"/>
    </row>
    <row r="168" spans="1:4" ht="15.75" customHeight="1">
      <c r="A168" s="201"/>
      <c r="B168" s="43"/>
      <c r="C168" s="43"/>
      <c r="D168" s="43"/>
    </row>
    <row r="169" spans="1:4" ht="15.75" customHeight="1">
      <c r="A169" s="201"/>
      <c r="B169" s="43"/>
      <c r="C169" s="43"/>
      <c r="D169" s="43"/>
    </row>
    <row r="170" spans="1:4" ht="15.75" customHeight="1">
      <c r="A170" s="201"/>
      <c r="B170" s="43"/>
      <c r="C170" s="43"/>
      <c r="D170" s="43"/>
    </row>
    <row r="171" spans="1:4" ht="15.75" customHeight="1">
      <c r="A171" s="201"/>
      <c r="B171" s="43"/>
      <c r="C171" s="43"/>
      <c r="D171" s="43"/>
    </row>
    <row r="172" spans="1:4" ht="15.75" customHeight="1">
      <c r="A172" s="201"/>
      <c r="B172" s="43"/>
      <c r="C172" s="43"/>
      <c r="D172" s="43"/>
    </row>
    <row r="173" spans="1:4" ht="15.75" customHeight="1">
      <c r="A173" s="201"/>
      <c r="B173" s="43"/>
      <c r="C173" s="43"/>
      <c r="D173" s="43"/>
    </row>
    <row r="174" spans="1:4" ht="15.75" customHeight="1">
      <c r="A174" s="201"/>
      <c r="B174" s="43"/>
      <c r="C174" s="43"/>
      <c r="D174" s="43"/>
    </row>
    <row r="175" spans="1:4" ht="15.75" customHeight="1">
      <c r="A175" s="201"/>
      <c r="B175" s="43"/>
      <c r="C175" s="43"/>
      <c r="D175" s="43"/>
    </row>
    <row r="176" spans="1:4" ht="15.75" customHeight="1">
      <c r="A176" s="201"/>
      <c r="B176" s="43"/>
      <c r="C176" s="43"/>
      <c r="D176" s="43"/>
    </row>
    <row r="177" spans="1:4" ht="15.75" customHeight="1">
      <c r="A177" s="201"/>
      <c r="B177" s="43"/>
      <c r="C177" s="43"/>
      <c r="D177" s="43"/>
    </row>
    <row r="178" spans="1:4" ht="15.75" customHeight="1">
      <c r="A178" s="201"/>
      <c r="B178" s="43"/>
      <c r="C178" s="43"/>
      <c r="D178" s="43"/>
    </row>
    <row r="179" spans="1:4" ht="15.75" customHeight="1">
      <c r="A179" s="201"/>
      <c r="B179" s="43"/>
      <c r="C179" s="43"/>
      <c r="D179" s="43"/>
    </row>
    <row r="180" spans="1:4" ht="15.75" customHeight="1">
      <c r="A180" s="201"/>
      <c r="B180" s="43"/>
      <c r="C180" s="43"/>
      <c r="D180" s="43"/>
    </row>
    <row r="181" spans="1:4" ht="15.75" customHeight="1">
      <c r="A181" s="201"/>
      <c r="B181" s="43"/>
      <c r="C181" s="43"/>
      <c r="D181" s="43"/>
    </row>
    <row r="182" spans="1:4" ht="15.75" customHeight="1">
      <c r="A182" s="201"/>
      <c r="B182" s="43"/>
      <c r="C182" s="43"/>
      <c r="D182" s="43"/>
    </row>
    <row r="183" spans="1:4" ht="15.75" customHeight="1">
      <c r="A183" s="201"/>
      <c r="B183" s="43"/>
      <c r="C183" s="43"/>
      <c r="D183" s="43"/>
    </row>
    <row r="184" spans="1:4" ht="15.75" customHeight="1">
      <c r="A184" s="201"/>
      <c r="B184" s="43"/>
      <c r="C184" s="43"/>
      <c r="D184" s="43"/>
    </row>
    <row r="185" spans="1:4" ht="15.75" customHeight="1">
      <c r="A185" s="201"/>
      <c r="B185" s="43"/>
      <c r="C185" s="43"/>
      <c r="D185" s="43"/>
    </row>
    <row r="186" spans="1:4" ht="15.75" customHeight="1">
      <c r="A186" s="201"/>
      <c r="B186" s="43"/>
      <c r="C186" s="43"/>
      <c r="D186" s="43"/>
    </row>
    <row r="187" spans="1:4" ht="15.75" customHeight="1">
      <c r="A187" s="201"/>
      <c r="B187" s="43"/>
      <c r="C187" s="43"/>
      <c r="D187" s="43"/>
    </row>
    <row r="188" spans="1:4" ht="15.75" customHeight="1">
      <c r="A188" s="201"/>
      <c r="B188" s="43"/>
      <c r="C188" s="43"/>
      <c r="D188" s="43"/>
    </row>
    <row r="189" spans="1:4" ht="15.75" customHeight="1">
      <c r="A189" s="201"/>
      <c r="B189" s="43"/>
      <c r="C189" s="43"/>
      <c r="D189" s="43"/>
    </row>
    <row r="190" spans="1:4" ht="15.75" customHeight="1">
      <c r="A190" s="201"/>
      <c r="B190" s="43"/>
      <c r="C190" s="43"/>
      <c r="D190" s="43"/>
    </row>
    <row r="191" spans="1:4" ht="15.75" customHeight="1">
      <c r="A191" s="201"/>
      <c r="B191" s="43"/>
      <c r="C191" s="43"/>
      <c r="D191" s="43"/>
    </row>
    <row r="192" spans="1:4" ht="15.75" customHeight="1">
      <c r="A192" s="201"/>
      <c r="B192" s="43"/>
      <c r="C192" s="43"/>
      <c r="D192" s="43"/>
    </row>
    <row r="193" spans="1:4" ht="15.75" customHeight="1">
      <c r="A193" s="201"/>
      <c r="B193" s="43"/>
      <c r="C193" s="43"/>
      <c r="D193" s="43"/>
    </row>
    <row r="194" spans="1:4" ht="15.75" customHeight="1">
      <c r="A194" s="201"/>
      <c r="B194" s="43"/>
      <c r="C194" s="43"/>
      <c r="D194" s="43"/>
    </row>
    <row r="195" spans="1:4" ht="15.75" customHeight="1">
      <c r="A195" s="201"/>
      <c r="B195" s="43"/>
      <c r="C195" s="43"/>
      <c r="D195" s="43"/>
    </row>
    <row r="196" spans="1:4" ht="15.75" customHeight="1">
      <c r="A196" s="201"/>
      <c r="B196" s="43"/>
      <c r="C196" s="43"/>
      <c r="D196" s="43"/>
    </row>
    <row r="197" spans="1:4" ht="15.75" customHeight="1">
      <c r="A197" s="201"/>
      <c r="B197" s="43"/>
      <c r="C197" s="43"/>
      <c r="D197" s="43"/>
    </row>
    <row r="198" spans="1:4" ht="15.75" customHeight="1">
      <c r="A198" s="201"/>
      <c r="B198" s="43"/>
      <c r="C198" s="43"/>
      <c r="D198" s="43"/>
    </row>
    <row r="199" spans="1:4" ht="15.75" customHeight="1">
      <c r="A199" s="201"/>
      <c r="B199" s="43"/>
      <c r="C199" s="43"/>
      <c r="D199" s="43"/>
    </row>
    <row r="200" spans="1:4" ht="15.75" customHeight="1">
      <c r="A200" s="201"/>
      <c r="B200" s="43"/>
      <c r="C200" s="43"/>
      <c r="D200" s="43"/>
    </row>
    <row r="201" spans="1:4" ht="15.75" customHeight="1">
      <c r="A201" s="201"/>
      <c r="B201" s="43"/>
      <c r="C201" s="43"/>
      <c r="D201" s="43"/>
    </row>
    <row r="202" spans="1:4" ht="15.75" customHeight="1">
      <c r="A202" s="201"/>
      <c r="B202" s="43"/>
      <c r="C202" s="43"/>
      <c r="D202" s="43"/>
    </row>
    <row r="203" spans="1:4" ht="15.75" customHeight="1">
      <c r="A203" s="201"/>
      <c r="B203" s="43"/>
      <c r="C203" s="43"/>
      <c r="D203" s="43"/>
    </row>
    <row r="204" spans="1:4" ht="15.75" customHeight="1">
      <c r="A204" s="201"/>
      <c r="B204" s="43"/>
      <c r="C204" s="43"/>
      <c r="D204" s="43"/>
    </row>
    <row r="205" spans="1:4" ht="15.75" customHeight="1">
      <c r="A205" s="201"/>
      <c r="B205" s="43"/>
      <c r="C205" s="43"/>
      <c r="D205" s="43"/>
    </row>
    <row r="206" spans="1:4" ht="15.75" customHeight="1">
      <c r="A206" s="201"/>
      <c r="B206" s="43"/>
      <c r="C206" s="43"/>
      <c r="D206" s="43"/>
    </row>
    <row r="207" spans="1:4" ht="15.75" customHeight="1">
      <c r="A207" s="201"/>
      <c r="B207" s="43"/>
      <c r="C207" s="43"/>
      <c r="D207" s="43"/>
    </row>
    <row r="208" spans="1:4" ht="15.75" customHeight="1">
      <c r="A208" s="201"/>
      <c r="B208" s="43"/>
      <c r="C208" s="43"/>
      <c r="D208" s="43"/>
    </row>
    <row r="209" spans="1:4" ht="15.75" customHeight="1">
      <c r="A209" s="201"/>
      <c r="B209" s="43"/>
      <c r="C209" s="43"/>
      <c r="D209" s="43"/>
    </row>
    <row r="210" spans="1:4" ht="15.75" customHeight="1">
      <c r="A210" s="201"/>
      <c r="B210" s="43"/>
      <c r="C210" s="43"/>
      <c r="D210" s="43"/>
    </row>
    <row r="211" spans="1:4" ht="15.75" customHeight="1">
      <c r="A211" s="201"/>
      <c r="B211" s="43"/>
      <c r="C211" s="43"/>
      <c r="D211" s="43"/>
    </row>
    <row r="212" spans="1:4" ht="15.75" customHeight="1">
      <c r="A212" s="201"/>
      <c r="B212" s="43"/>
      <c r="C212" s="43"/>
      <c r="D212" s="43"/>
    </row>
    <row r="213" spans="1:4" ht="15.75" customHeight="1">
      <c r="A213" s="201"/>
      <c r="B213" s="43"/>
      <c r="C213" s="43"/>
      <c r="D213" s="43"/>
    </row>
    <row r="214" spans="1:4" ht="15.75" customHeight="1">
      <c r="A214" s="201"/>
      <c r="B214" s="43"/>
      <c r="C214" s="43"/>
      <c r="D214" s="43"/>
    </row>
    <row r="215" spans="1:4" ht="15.75" customHeight="1">
      <c r="A215" s="201"/>
      <c r="B215" s="43"/>
      <c r="C215" s="43"/>
      <c r="D215" s="43"/>
    </row>
    <row r="216" spans="1:4" ht="15.75" customHeight="1">
      <c r="A216" s="201"/>
      <c r="B216" s="43"/>
      <c r="C216" s="43"/>
      <c r="D216" s="43"/>
    </row>
    <row r="217" spans="1:4" ht="15.75" customHeight="1">
      <c r="A217" s="201"/>
      <c r="B217" s="43"/>
      <c r="C217" s="43"/>
      <c r="D217" s="43"/>
    </row>
    <row r="218" spans="1:4" ht="15.75" customHeight="1">
      <c r="A218" s="201"/>
      <c r="B218" s="43"/>
      <c r="C218" s="43"/>
      <c r="D218" s="43"/>
    </row>
    <row r="219" spans="1:4" ht="15.75" customHeight="1">
      <c r="A219" s="201"/>
      <c r="B219" s="43"/>
      <c r="C219" s="43"/>
      <c r="D219" s="43"/>
    </row>
    <row r="220" spans="1:4" ht="15.75" customHeight="1">
      <c r="A220" s="201"/>
      <c r="B220" s="43"/>
      <c r="C220" s="43"/>
      <c r="D220" s="43"/>
    </row>
    <row r="221" spans="1:4" ht="15.75" customHeight="1">
      <c r="A221" s="201"/>
      <c r="B221" s="43"/>
      <c r="C221" s="43"/>
      <c r="D221" s="43"/>
    </row>
    <row r="222" spans="1:4" ht="15.75" customHeight="1">
      <c r="A222" s="201"/>
      <c r="B222" s="43"/>
      <c r="C222" s="43"/>
      <c r="D222" s="43"/>
    </row>
    <row r="223" spans="1:4" ht="15.75" customHeight="1">
      <c r="A223" s="201"/>
      <c r="B223" s="43"/>
      <c r="C223" s="43"/>
      <c r="D223" s="43"/>
    </row>
    <row r="224" spans="1:4" ht="15.75" customHeight="1">
      <c r="A224" s="201"/>
      <c r="B224" s="43"/>
      <c r="C224" s="43"/>
      <c r="D224" s="43"/>
    </row>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hyperlinks>
    <hyperlink ref="D2" r:id="rId1" xr:uid="{00000000-0004-0000-0F00-000000000000}"/>
    <hyperlink ref="D4" r:id="rId2" xr:uid="{00000000-0004-0000-0F00-000001000000}"/>
    <hyperlink ref="D5" r:id="rId3" xr:uid="{00000000-0004-0000-0F00-000002000000}"/>
    <hyperlink ref="D7" r:id="rId4" xr:uid="{00000000-0004-0000-0F00-000003000000}"/>
    <hyperlink ref="D8" r:id="rId5" xr:uid="{00000000-0004-0000-0F00-000004000000}"/>
    <hyperlink ref="D10" r:id="rId6" xr:uid="{00000000-0004-0000-0F00-000005000000}"/>
    <hyperlink ref="D11" r:id="rId7" xr:uid="{00000000-0004-0000-0F00-000006000000}"/>
    <hyperlink ref="D12" r:id="rId8" xr:uid="{00000000-0004-0000-0F00-000007000000}"/>
    <hyperlink ref="D13" r:id="rId9" xr:uid="{00000000-0004-0000-0F00-000008000000}"/>
    <hyperlink ref="D14" r:id="rId10" xr:uid="{00000000-0004-0000-0F00-000009000000}"/>
    <hyperlink ref="D15" r:id="rId11" xr:uid="{00000000-0004-0000-0F00-00000A000000}"/>
    <hyperlink ref="D16" r:id="rId12" xr:uid="{00000000-0004-0000-0F00-00000B000000}"/>
    <hyperlink ref="D17" r:id="rId13" xr:uid="{00000000-0004-0000-0F00-00000C000000}"/>
    <hyperlink ref="D18" r:id="rId14" xr:uid="{00000000-0004-0000-0F00-00000D000000}"/>
    <hyperlink ref="D19" r:id="rId15" xr:uid="{00000000-0004-0000-0F00-00000E000000}"/>
    <hyperlink ref="D20" r:id="rId16" xr:uid="{00000000-0004-0000-0F00-00000F000000}"/>
    <hyperlink ref="D21" r:id="rId17" xr:uid="{00000000-0004-0000-0F00-000010000000}"/>
    <hyperlink ref="D22" r:id="rId18" xr:uid="{00000000-0004-0000-0F00-000011000000}"/>
    <hyperlink ref="D23" r:id="rId19" xr:uid="{00000000-0004-0000-0F00-000012000000}"/>
    <hyperlink ref="D24" r:id="rId20" xr:uid="{00000000-0004-0000-0F00-000013000000}"/>
    <hyperlink ref="D9" r:id="rId21" xr:uid="{02206DED-52F3-4670-8E90-814C752484BE}"/>
  </hyperlink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000"/>
  <sheetViews>
    <sheetView workbookViewId="0">
      <pane ySplit="2" topLeftCell="A3" activePane="bottomLeft" state="frozen"/>
      <selection pane="bottomLeft" activeCell="A5" sqref="A5"/>
    </sheetView>
  </sheetViews>
  <sheetFormatPr defaultColWidth="14.3984375" defaultRowHeight="15" customHeight="1"/>
  <cols>
    <col min="1" max="1" width="10.73046875" customWidth="1"/>
    <col min="2" max="2" width="30.73046875" style="5" customWidth="1"/>
    <col min="3" max="3" width="56.73046875" style="5" customWidth="1"/>
    <col min="4" max="4" width="46.73046875" style="5" customWidth="1"/>
    <col min="5" max="5" width="46.73046875" customWidth="1"/>
    <col min="6" max="7" width="56.73046875" customWidth="1"/>
    <col min="8" max="9" width="52.73046875" customWidth="1"/>
    <col min="10" max="25" width="8.73046875" customWidth="1"/>
  </cols>
  <sheetData>
    <row r="1" spans="1:9" s="285" customFormat="1" ht="15.75">
      <c r="A1" s="327" t="s">
        <v>41</v>
      </c>
      <c r="B1" s="328"/>
      <c r="C1" s="328"/>
      <c r="D1" s="328"/>
      <c r="E1" s="329"/>
      <c r="F1" s="330"/>
      <c r="G1" s="331"/>
      <c r="H1" s="332" t="s">
        <v>42</v>
      </c>
      <c r="I1" s="334" t="s">
        <v>43</v>
      </c>
    </row>
    <row r="2" spans="1:9" s="285" customFormat="1" ht="15.75">
      <c r="A2" s="286" t="s">
        <v>44</v>
      </c>
      <c r="B2" s="287" t="s">
        <v>45</v>
      </c>
      <c r="C2" s="288" t="s">
        <v>46</v>
      </c>
      <c r="D2" s="288" t="s">
        <v>47</v>
      </c>
      <c r="E2" s="288" t="s">
        <v>48</v>
      </c>
      <c r="F2" s="288" t="s">
        <v>1654</v>
      </c>
      <c r="G2" s="288" t="s">
        <v>1655</v>
      </c>
      <c r="H2" s="333"/>
      <c r="I2" s="333"/>
    </row>
    <row r="3" spans="1:9" s="285" customFormat="1" ht="31.5">
      <c r="A3" s="289" t="s">
        <v>49</v>
      </c>
      <c r="B3" s="374" t="s">
        <v>50</v>
      </c>
      <c r="C3" s="375" t="s">
        <v>51</v>
      </c>
      <c r="D3" s="290"/>
      <c r="E3" s="290"/>
      <c r="F3" s="290"/>
      <c r="G3" s="290"/>
      <c r="H3" s="290"/>
      <c r="I3" s="291"/>
    </row>
    <row r="4" spans="1:9" s="285" customFormat="1" ht="63">
      <c r="A4" s="289" t="s">
        <v>52</v>
      </c>
      <c r="B4" s="374" t="s">
        <v>53</v>
      </c>
      <c r="C4" s="375" t="s">
        <v>54</v>
      </c>
      <c r="D4" s="290"/>
      <c r="E4" s="290"/>
      <c r="F4" s="290" t="s">
        <v>36</v>
      </c>
      <c r="G4" s="290" t="s">
        <v>36</v>
      </c>
      <c r="H4" s="290" t="s">
        <v>55</v>
      </c>
      <c r="I4" s="291"/>
    </row>
    <row r="5" spans="1:9" s="285" customFormat="1" ht="63">
      <c r="A5" s="289" t="s">
        <v>56</v>
      </c>
      <c r="B5" s="287" t="s">
        <v>57</v>
      </c>
      <c r="C5" s="292" t="s">
        <v>58</v>
      </c>
      <c r="D5" s="290" t="s">
        <v>1571</v>
      </c>
      <c r="E5" s="290" t="s">
        <v>1572</v>
      </c>
      <c r="F5" s="290" t="s">
        <v>59</v>
      </c>
      <c r="G5" s="290" t="s">
        <v>60</v>
      </c>
      <c r="H5" s="290" t="s">
        <v>61</v>
      </c>
      <c r="I5" s="291"/>
    </row>
    <row r="6" spans="1:9" s="285" customFormat="1" ht="63">
      <c r="A6" s="289" t="s">
        <v>62</v>
      </c>
      <c r="B6" s="287" t="s">
        <v>63</v>
      </c>
      <c r="C6" s="292" t="s">
        <v>64</v>
      </c>
      <c r="D6" s="290" t="s">
        <v>1573</v>
      </c>
      <c r="E6" s="290" t="s">
        <v>1574</v>
      </c>
      <c r="F6" s="290" t="s">
        <v>65</v>
      </c>
      <c r="G6" s="376" t="s">
        <v>66</v>
      </c>
      <c r="H6" s="290" t="s">
        <v>67</v>
      </c>
      <c r="I6" s="291"/>
    </row>
    <row r="7" spans="1:9" s="285" customFormat="1" ht="63">
      <c r="A7" s="289" t="s">
        <v>68</v>
      </c>
      <c r="B7" s="374" t="s">
        <v>69</v>
      </c>
      <c r="C7" s="375" t="s">
        <v>70</v>
      </c>
      <c r="D7" s="376" t="s">
        <v>1575</v>
      </c>
      <c r="E7" s="376" t="s">
        <v>1576</v>
      </c>
      <c r="F7" s="376" t="s">
        <v>71</v>
      </c>
      <c r="G7" s="376" t="s">
        <v>72</v>
      </c>
      <c r="H7" s="292" t="s">
        <v>1577</v>
      </c>
      <c r="I7" s="293" t="str">
        <f>HYPERLINK("https://www.tbs-sct.gc.ca/pol/doc-eng.aspx?id=30678", "TBS Guideline on Identity Assurance Section 3.6")</f>
        <v>TBS Guideline on Identity Assurance Section 3.6</v>
      </c>
    </row>
    <row r="8" spans="1:9" s="285" customFormat="1" ht="94.5">
      <c r="A8" s="289" t="s">
        <v>73</v>
      </c>
      <c r="B8" s="287" t="s">
        <v>74</v>
      </c>
      <c r="C8" s="292" t="s">
        <v>75</v>
      </c>
      <c r="D8" s="290" t="s">
        <v>1578</v>
      </c>
      <c r="E8" s="290" t="s">
        <v>1579</v>
      </c>
      <c r="F8" s="290" t="s">
        <v>76</v>
      </c>
      <c r="G8" s="376" t="s">
        <v>77</v>
      </c>
      <c r="H8" s="290" t="s">
        <v>78</v>
      </c>
      <c r="I8" s="291"/>
    </row>
    <row r="9" spans="1:9" s="285" customFormat="1" ht="94.5">
      <c r="A9" s="289" t="s">
        <v>79</v>
      </c>
      <c r="B9" s="287" t="s">
        <v>80</v>
      </c>
      <c r="C9" s="292" t="s">
        <v>1626</v>
      </c>
      <c r="D9" s="290" t="s">
        <v>1580</v>
      </c>
      <c r="E9" s="290" t="s">
        <v>1581</v>
      </c>
      <c r="F9" s="290" t="s">
        <v>81</v>
      </c>
      <c r="G9" s="376" t="s">
        <v>82</v>
      </c>
      <c r="H9" s="290" t="s">
        <v>83</v>
      </c>
      <c r="I9" s="293" t="str">
        <f>HYPERLINK("https://www.tbs-sct.gc.ca/pol/doc-eng.aspx?id=30678", "TBS Guideline on Identity Assurance Section 3.3")</f>
        <v>TBS Guideline on Identity Assurance Section 3.3</v>
      </c>
    </row>
    <row r="10" spans="1:9" s="285" customFormat="1" ht="94.5">
      <c r="A10" s="289" t="s">
        <v>84</v>
      </c>
      <c r="B10" s="287" t="s">
        <v>85</v>
      </c>
      <c r="C10" s="292" t="s">
        <v>1627</v>
      </c>
      <c r="D10" s="292" t="s">
        <v>1582</v>
      </c>
      <c r="E10" s="292" t="s">
        <v>1583</v>
      </c>
      <c r="F10" s="376" t="s">
        <v>82</v>
      </c>
      <c r="G10" s="376" t="s">
        <v>86</v>
      </c>
      <c r="H10" s="290" t="s">
        <v>87</v>
      </c>
      <c r="I10" s="291"/>
    </row>
    <row r="11" spans="1:9" s="285" customFormat="1" ht="63">
      <c r="A11" s="289" t="s">
        <v>88</v>
      </c>
      <c r="B11" s="287" t="s">
        <v>89</v>
      </c>
      <c r="C11" s="375" t="s">
        <v>90</v>
      </c>
      <c r="D11" s="290" t="s">
        <v>1584</v>
      </c>
      <c r="E11" s="290" t="s">
        <v>1585</v>
      </c>
      <c r="F11" s="376" t="s">
        <v>91</v>
      </c>
      <c r="G11" s="376" t="s">
        <v>92</v>
      </c>
      <c r="H11" s="290" t="s">
        <v>93</v>
      </c>
      <c r="I11" s="293" t="str">
        <f>HYPERLINK("https://www.tbs-sct.gc.ca/pol/doc-eng.aspx?id=30678", "TBS Guideline on Identity Assurance Section 3.3")</f>
        <v>TBS Guideline on Identity Assurance Section 3.3</v>
      </c>
    </row>
    <row r="12" spans="1:9" s="285" customFormat="1" ht="78.75">
      <c r="A12" s="289" t="s">
        <v>94</v>
      </c>
      <c r="B12" s="287" t="s">
        <v>95</v>
      </c>
      <c r="C12" s="292" t="s">
        <v>96</v>
      </c>
      <c r="D12" s="290" t="s">
        <v>1586</v>
      </c>
      <c r="E12" s="290" t="s">
        <v>1587</v>
      </c>
      <c r="F12" s="290" t="s">
        <v>97</v>
      </c>
      <c r="G12" s="290" t="s">
        <v>98</v>
      </c>
      <c r="H12" s="290" t="s">
        <v>1588</v>
      </c>
      <c r="I12" s="291"/>
    </row>
    <row r="13" spans="1:9" s="285" customFormat="1" ht="94.5">
      <c r="A13" s="289" t="s">
        <v>99</v>
      </c>
      <c r="B13" s="287" t="s">
        <v>100</v>
      </c>
      <c r="C13" s="292" t="s">
        <v>101</v>
      </c>
      <c r="D13" s="290" t="s">
        <v>1589</v>
      </c>
      <c r="E13" s="290" t="s">
        <v>1590</v>
      </c>
      <c r="F13" s="290" t="s">
        <v>102</v>
      </c>
      <c r="G13" s="376" t="s">
        <v>103</v>
      </c>
      <c r="H13" s="290"/>
      <c r="I13" s="291"/>
    </row>
    <row r="14" spans="1:9" s="285" customFormat="1" ht="63">
      <c r="A14" s="289" t="s">
        <v>104</v>
      </c>
      <c r="B14" s="374" t="s">
        <v>105</v>
      </c>
      <c r="C14" s="377" t="s">
        <v>106</v>
      </c>
      <c r="D14" s="376" t="s">
        <v>1591</v>
      </c>
      <c r="E14" s="376" t="s">
        <v>1592</v>
      </c>
      <c r="F14" s="376" t="s">
        <v>107</v>
      </c>
      <c r="G14" s="376" t="s">
        <v>108</v>
      </c>
      <c r="H14" s="290"/>
      <c r="I14" s="291"/>
    </row>
    <row r="15" spans="1:9" s="285" customFormat="1" ht="31.5">
      <c r="A15" s="289" t="s">
        <v>109</v>
      </c>
      <c r="B15" s="384" t="s">
        <v>110</v>
      </c>
      <c r="C15" s="385" t="s">
        <v>111</v>
      </c>
      <c r="D15" s="386"/>
      <c r="E15" s="386"/>
      <c r="F15" s="386" t="s">
        <v>36</v>
      </c>
      <c r="G15" s="386" t="s">
        <v>36</v>
      </c>
      <c r="H15" s="290" t="s">
        <v>36</v>
      </c>
      <c r="I15" s="291"/>
    </row>
    <row r="16" spans="1:9" s="285" customFormat="1" ht="47.25">
      <c r="A16" s="289" t="s">
        <v>112</v>
      </c>
      <c r="B16" s="374" t="s">
        <v>113</v>
      </c>
      <c r="C16" s="375" t="s">
        <v>114</v>
      </c>
      <c r="D16" s="375" t="s">
        <v>1593</v>
      </c>
      <c r="E16" s="375" t="s">
        <v>1594</v>
      </c>
      <c r="F16" s="290" t="s">
        <v>1656</v>
      </c>
      <c r="G16" s="290" t="s">
        <v>1658</v>
      </c>
      <c r="H16" s="290"/>
      <c r="I16" s="291"/>
    </row>
    <row r="17" spans="1:9" s="285" customFormat="1" ht="47.25">
      <c r="A17" s="289" t="s">
        <v>115</v>
      </c>
      <c r="B17" s="374" t="s">
        <v>116</v>
      </c>
      <c r="C17" s="375" t="s">
        <v>1628</v>
      </c>
      <c r="D17" s="375" t="s">
        <v>1632</v>
      </c>
      <c r="E17" s="375" t="s">
        <v>1633</v>
      </c>
      <c r="F17" s="290" t="s">
        <v>1656</v>
      </c>
      <c r="G17" s="290" t="s">
        <v>1658</v>
      </c>
      <c r="H17" s="290"/>
      <c r="I17" s="291"/>
    </row>
    <row r="18" spans="1:9" s="285" customFormat="1" ht="47.25">
      <c r="A18" s="289" t="s">
        <v>117</v>
      </c>
      <c r="B18" s="374" t="s">
        <v>118</v>
      </c>
      <c r="C18" s="375" t="s">
        <v>1629</v>
      </c>
      <c r="D18" s="375" t="s">
        <v>1630</v>
      </c>
      <c r="E18" s="375" t="s">
        <v>1631</v>
      </c>
      <c r="F18" s="290" t="s">
        <v>1656</v>
      </c>
      <c r="G18" s="290" t="s">
        <v>1658</v>
      </c>
      <c r="H18" s="290"/>
      <c r="I18" s="291"/>
    </row>
    <row r="19" spans="1:9" s="285" customFormat="1" ht="47.25">
      <c r="A19" s="289" t="s">
        <v>119</v>
      </c>
      <c r="B19" s="374" t="s">
        <v>120</v>
      </c>
      <c r="C19" s="375" t="s">
        <v>1634</v>
      </c>
      <c r="D19" s="375" t="s">
        <v>1595</v>
      </c>
      <c r="E19" s="375" t="s">
        <v>1596</v>
      </c>
      <c r="F19" s="290" t="s">
        <v>1656</v>
      </c>
      <c r="G19" s="290" t="s">
        <v>1658</v>
      </c>
      <c r="H19" s="290"/>
      <c r="I19" s="291"/>
    </row>
    <row r="20" spans="1:9" s="285" customFormat="1" ht="63">
      <c r="A20" s="289" t="s">
        <v>121</v>
      </c>
      <c r="B20" s="374" t="s">
        <v>122</v>
      </c>
      <c r="C20" s="375" t="s">
        <v>1635</v>
      </c>
      <c r="D20" s="375" t="s">
        <v>1636</v>
      </c>
      <c r="E20" s="375" t="s">
        <v>1637</v>
      </c>
      <c r="F20" s="290" t="s">
        <v>1656</v>
      </c>
      <c r="G20" s="290" t="s">
        <v>1658</v>
      </c>
      <c r="H20" s="290"/>
      <c r="I20" s="291"/>
    </row>
    <row r="21" spans="1:9" s="285" customFormat="1" ht="31.5">
      <c r="A21" s="289" t="s">
        <v>123</v>
      </c>
      <c r="B21" s="374" t="s">
        <v>124</v>
      </c>
      <c r="C21" s="375" t="s">
        <v>1638</v>
      </c>
      <c r="D21" s="375" t="s">
        <v>1639</v>
      </c>
      <c r="E21" s="375" t="s">
        <v>1640</v>
      </c>
      <c r="F21" s="290" t="s">
        <v>1656</v>
      </c>
      <c r="G21" s="290" t="s">
        <v>1658</v>
      </c>
      <c r="H21" s="290"/>
      <c r="I21" s="291"/>
    </row>
    <row r="22" spans="1:9" s="285" customFormat="1" ht="47.25">
      <c r="A22" s="289" t="s">
        <v>125</v>
      </c>
      <c r="B22" s="374" t="s">
        <v>126</v>
      </c>
      <c r="C22" s="375" t="s">
        <v>127</v>
      </c>
      <c r="D22" s="375" t="s">
        <v>1597</v>
      </c>
      <c r="E22" s="375" t="s">
        <v>1598</v>
      </c>
      <c r="F22" s="290" t="s">
        <v>1656</v>
      </c>
      <c r="G22" s="290" t="s">
        <v>1658</v>
      </c>
      <c r="H22" s="290"/>
      <c r="I22" s="291"/>
    </row>
    <row r="23" spans="1:9" s="285" customFormat="1" ht="63">
      <c r="A23" s="289" t="s">
        <v>128</v>
      </c>
      <c r="B23" s="374" t="s">
        <v>129</v>
      </c>
      <c r="C23" s="375" t="s">
        <v>1641</v>
      </c>
      <c r="D23" s="375" t="s">
        <v>1642</v>
      </c>
      <c r="E23" s="375" t="s">
        <v>1643</v>
      </c>
      <c r="F23" s="290" t="s">
        <v>1656</v>
      </c>
      <c r="G23" s="290" t="s">
        <v>1658</v>
      </c>
      <c r="H23" s="290"/>
      <c r="I23" s="291"/>
    </row>
    <row r="24" spans="1:9" s="285" customFormat="1" ht="47.25">
      <c r="A24" s="289" t="s">
        <v>130</v>
      </c>
      <c r="B24" s="374" t="s">
        <v>131</v>
      </c>
      <c r="C24" s="375" t="s">
        <v>1644</v>
      </c>
      <c r="D24" s="375" t="s">
        <v>1599</v>
      </c>
      <c r="E24" s="375" t="s">
        <v>1600</v>
      </c>
      <c r="F24" s="290" t="s">
        <v>1656</v>
      </c>
      <c r="G24" s="290" t="s">
        <v>1658</v>
      </c>
      <c r="H24" s="290"/>
      <c r="I24" s="291"/>
    </row>
    <row r="25" spans="1:9" s="285" customFormat="1" ht="31.5">
      <c r="A25" s="289" t="s">
        <v>132</v>
      </c>
      <c r="B25" s="374" t="s">
        <v>133</v>
      </c>
      <c r="C25" s="375" t="s">
        <v>1645</v>
      </c>
      <c r="D25" s="375" t="s">
        <v>1640</v>
      </c>
      <c r="E25" s="375" t="s">
        <v>1646</v>
      </c>
      <c r="F25" s="290" t="s">
        <v>1656</v>
      </c>
      <c r="G25" s="290" t="s">
        <v>1658</v>
      </c>
      <c r="H25" s="290"/>
      <c r="I25" s="291"/>
    </row>
    <row r="26" spans="1:9" s="285" customFormat="1" ht="31.5">
      <c r="A26" s="289" t="s">
        <v>134</v>
      </c>
      <c r="B26" s="374" t="s">
        <v>135</v>
      </c>
      <c r="C26" s="375" t="s">
        <v>1647</v>
      </c>
      <c r="D26" s="375" t="s">
        <v>1648</v>
      </c>
      <c r="E26" s="375" t="s">
        <v>1649</v>
      </c>
      <c r="F26" s="290" t="s">
        <v>1656</v>
      </c>
      <c r="G26" s="290" t="s">
        <v>1658</v>
      </c>
      <c r="H26" s="290"/>
      <c r="I26" s="291"/>
    </row>
    <row r="27" spans="1:9" s="285" customFormat="1" ht="31.5">
      <c r="A27" s="289" t="s">
        <v>136</v>
      </c>
      <c r="B27" s="374" t="s">
        <v>137</v>
      </c>
      <c r="C27" s="375" t="s">
        <v>1650</v>
      </c>
      <c r="D27" s="375" t="s">
        <v>1640</v>
      </c>
      <c r="E27" s="375" t="s">
        <v>1651</v>
      </c>
      <c r="F27" s="290" t="s">
        <v>1656</v>
      </c>
      <c r="G27" s="290" t="s">
        <v>1658</v>
      </c>
      <c r="H27" s="290"/>
      <c r="I27" s="291"/>
    </row>
    <row r="28" spans="1:9" s="285" customFormat="1" ht="31.5">
      <c r="A28" s="289" t="s">
        <v>138</v>
      </c>
      <c r="B28" s="387" t="s">
        <v>139</v>
      </c>
      <c r="C28" s="388" t="s">
        <v>140</v>
      </c>
      <c r="D28" s="386"/>
      <c r="E28" s="386"/>
      <c r="F28" s="389" t="s">
        <v>36</v>
      </c>
      <c r="G28" s="389" t="s">
        <v>36</v>
      </c>
      <c r="H28" s="290"/>
      <c r="I28" s="291"/>
    </row>
    <row r="29" spans="1:9" s="285" customFormat="1" ht="63">
      <c r="A29" s="289" t="s">
        <v>141</v>
      </c>
      <c r="B29" s="287" t="s">
        <v>142</v>
      </c>
      <c r="C29" s="292" t="s">
        <v>143</v>
      </c>
      <c r="D29" s="375" t="s">
        <v>1652</v>
      </c>
      <c r="E29" s="375" t="s">
        <v>1601</v>
      </c>
      <c r="F29" s="376" t="s">
        <v>144</v>
      </c>
      <c r="G29" s="376" t="s">
        <v>145</v>
      </c>
      <c r="H29" s="290"/>
      <c r="I29" s="291"/>
    </row>
    <row r="30" spans="1:9" s="285" customFormat="1" ht="141.75">
      <c r="A30" s="289" t="s">
        <v>146</v>
      </c>
      <c r="B30" s="287" t="s">
        <v>147</v>
      </c>
      <c r="C30" s="375" t="s">
        <v>148</v>
      </c>
      <c r="D30" s="376" t="s">
        <v>1602</v>
      </c>
      <c r="E30" s="376" t="s">
        <v>1603</v>
      </c>
      <c r="F30" s="376" t="s">
        <v>149</v>
      </c>
      <c r="G30" s="376" t="s">
        <v>150</v>
      </c>
      <c r="H30" s="290"/>
      <c r="I30" s="291"/>
    </row>
    <row r="31" spans="1:9" s="285" customFormat="1" ht="63">
      <c r="A31" s="289" t="s">
        <v>151</v>
      </c>
      <c r="B31" s="287" t="s">
        <v>152</v>
      </c>
      <c r="C31" s="375" t="s">
        <v>153</v>
      </c>
      <c r="D31" s="376" t="s">
        <v>1602</v>
      </c>
      <c r="E31" s="376" t="s">
        <v>1604</v>
      </c>
      <c r="F31" s="376" t="s">
        <v>154</v>
      </c>
      <c r="G31" s="376" t="s">
        <v>155</v>
      </c>
      <c r="H31" s="290"/>
      <c r="I31" s="291"/>
    </row>
    <row r="32" spans="1:9" s="285" customFormat="1" ht="94.5">
      <c r="A32" s="289" t="s">
        <v>156</v>
      </c>
      <c r="B32" s="287" t="s">
        <v>157</v>
      </c>
      <c r="C32" s="375" t="s">
        <v>158</v>
      </c>
      <c r="D32" s="376" t="s">
        <v>1605</v>
      </c>
      <c r="E32" s="376" t="s">
        <v>1606</v>
      </c>
      <c r="F32" s="376" t="s">
        <v>159</v>
      </c>
      <c r="G32" s="376" t="s">
        <v>160</v>
      </c>
      <c r="H32" s="290"/>
      <c r="I32" s="291"/>
    </row>
    <row r="33" spans="1:9" s="285" customFormat="1" ht="63">
      <c r="A33" s="289" t="s">
        <v>161</v>
      </c>
      <c r="B33" s="287" t="s">
        <v>162</v>
      </c>
      <c r="C33" s="375" t="s">
        <v>1653</v>
      </c>
      <c r="D33" s="376" t="s">
        <v>1607</v>
      </c>
      <c r="E33" s="376" t="s">
        <v>1608</v>
      </c>
      <c r="F33" s="376" t="s">
        <v>1657</v>
      </c>
      <c r="G33" s="376" t="s">
        <v>160</v>
      </c>
      <c r="H33" s="290"/>
      <c r="I33" s="291"/>
    </row>
    <row r="34" spans="1:9" s="285" customFormat="1" ht="47.25">
      <c r="A34" s="289" t="s">
        <v>163</v>
      </c>
      <c r="B34" s="287" t="s">
        <v>164</v>
      </c>
      <c r="C34" s="375" t="s">
        <v>165</v>
      </c>
      <c r="D34" s="376" t="s">
        <v>1609</v>
      </c>
      <c r="E34" s="376" t="s">
        <v>1610</v>
      </c>
      <c r="F34" s="376" t="s">
        <v>166</v>
      </c>
      <c r="G34" s="376" t="s">
        <v>167</v>
      </c>
      <c r="H34" s="290"/>
      <c r="I34" s="291"/>
    </row>
    <row r="35" spans="1:9" s="285" customFormat="1" ht="63">
      <c r="A35" s="289" t="s">
        <v>168</v>
      </c>
      <c r="B35" s="287" t="s">
        <v>169</v>
      </c>
      <c r="C35" s="375" t="s">
        <v>170</v>
      </c>
      <c r="D35" s="376" t="s">
        <v>1611</v>
      </c>
      <c r="E35" s="376" t="s">
        <v>1612</v>
      </c>
      <c r="F35" s="376" t="s">
        <v>171</v>
      </c>
      <c r="G35" s="376" t="s">
        <v>172</v>
      </c>
      <c r="H35" s="290"/>
      <c r="I35" s="291"/>
    </row>
    <row r="36" spans="1:9" s="285" customFormat="1" ht="63">
      <c r="A36" s="289" t="s">
        <v>173</v>
      </c>
      <c r="B36" s="287" t="s">
        <v>174</v>
      </c>
      <c r="C36" s="375" t="s">
        <v>175</v>
      </c>
      <c r="D36" s="376" t="s">
        <v>1607</v>
      </c>
      <c r="E36" s="376" t="s">
        <v>1613</v>
      </c>
      <c r="F36" s="376" t="s">
        <v>176</v>
      </c>
      <c r="G36" s="376" t="s">
        <v>177</v>
      </c>
      <c r="H36" s="290"/>
      <c r="I36" s="291"/>
    </row>
    <row r="37" spans="1:9" s="285" customFormat="1" ht="31.5">
      <c r="A37" s="289" t="s">
        <v>178</v>
      </c>
      <c r="B37" s="387" t="s">
        <v>179</v>
      </c>
      <c r="C37" s="388" t="s">
        <v>180</v>
      </c>
      <c r="D37" s="386"/>
      <c r="E37" s="386"/>
      <c r="F37" s="389" t="s">
        <v>36</v>
      </c>
      <c r="G37" s="389" t="s">
        <v>36</v>
      </c>
      <c r="H37" s="290"/>
      <c r="I37" s="291"/>
    </row>
    <row r="38" spans="1:9" s="285" customFormat="1" ht="267.75">
      <c r="A38" s="289" t="s">
        <v>181</v>
      </c>
      <c r="B38" s="380" t="s">
        <v>182</v>
      </c>
      <c r="C38" s="375" t="s">
        <v>183</v>
      </c>
      <c r="D38" s="378" t="s">
        <v>1614</v>
      </c>
      <c r="E38" s="378" t="s">
        <v>1615</v>
      </c>
      <c r="F38" s="376" t="s">
        <v>184</v>
      </c>
      <c r="G38" s="376" t="s">
        <v>185</v>
      </c>
      <c r="H38" s="290"/>
      <c r="I38" s="291"/>
    </row>
    <row r="39" spans="1:9" s="285" customFormat="1" ht="47.25">
      <c r="A39" s="289" t="s">
        <v>186</v>
      </c>
      <c r="B39" s="381" t="s">
        <v>187</v>
      </c>
      <c r="C39" s="375" t="s">
        <v>188</v>
      </c>
      <c r="D39" s="378" t="s">
        <v>1615</v>
      </c>
      <c r="E39" s="378" t="s">
        <v>1616</v>
      </c>
      <c r="F39" s="376" t="s">
        <v>189</v>
      </c>
      <c r="G39" s="376" t="s">
        <v>190</v>
      </c>
      <c r="H39" s="290"/>
      <c r="I39" s="291"/>
    </row>
    <row r="40" spans="1:9" s="285" customFormat="1" ht="78.75">
      <c r="A40" s="289" t="s">
        <v>191</v>
      </c>
      <c r="B40" s="288" t="s">
        <v>192</v>
      </c>
      <c r="C40" s="375" t="s">
        <v>193</v>
      </c>
      <c r="D40" s="378" t="s">
        <v>1616</v>
      </c>
      <c r="E40" s="379" t="s">
        <v>1617</v>
      </c>
      <c r="F40" s="290" t="s">
        <v>194</v>
      </c>
      <c r="G40" s="376" t="s">
        <v>195</v>
      </c>
      <c r="H40" s="290"/>
      <c r="I40" s="291"/>
    </row>
    <row r="41" spans="1:9" s="285" customFormat="1" ht="204.75">
      <c r="A41" s="289" t="s">
        <v>196</v>
      </c>
      <c r="B41" s="288" t="s">
        <v>197</v>
      </c>
      <c r="C41" s="375" t="s">
        <v>198</v>
      </c>
      <c r="D41" s="294" t="s">
        <v>1617</v>
      </c>
      <c r="E41" s="294" t="s">
        <v>1618</v>
      </c>
      <c r="F41" s="290" t="s">
        <v>199</v>
      </c>
      <c r="G41" s="376" t="s">
        <v>200</v>
      </c>
      <c r="H41" s="290"/>
      <c r="I41" s="291"/>
    </row>
    <row r="42" spans="1:9" s="285" customFormat="1" ht="204.75">
      <c r="A42" s="289" t="s">
        <v>201</v>
      </c>
      <c r="B42" s="288" t="s">
        <v>202</v>
      </c>
      <c r="C42" s="292" t="s">
        <v>203</v>
      </c>
      <c r="D42" s="294" t="s">
        <v>1618</v>
      </c>
      <c r="E42" s="294" t="s">
        <v>1618</v>
      </c>
      <c r="F42" s="290" t="s">
        <v>204</v>
      </c>
      <c r="G42" s="376" t="s">
        <v>205</v>
      </c>
      <c r="H42" s="290"/>
      <c r="I42" s="291"/>
    </row>
    <row r="43" spans="1:9" s="285" customFormat="1" ht="63">
      <c r="A43" s="289" t="s">
        <v>206</v>
      </c>
      <c r="B43" s="288" t="s">
        <v>207</v>
      </c>
      <c r="C43" s="375" t="s">
        <v>208</v>
      </c>
      <c r="D43" s="294" t="s">
        <v>1618</v>
      </c>
      <c r="E43" s="294" t="s">
        <v>1619</v>
      </c>
      <c r="F43" s="290" t="s">
        <v>209</v>
      </c>
      <c r="G43" s="376" t="s">
        <v>210</v>
      </c>
      <c r="H43" s="290"/>
      <c r="I43" s="291"/>
    </row>
    <row r="44" spans="1:9" s="285" customFormat="1" ht="63">
      <c r="A44" s="289" t="s">
        <v>211</v>
      </c>
      <c r="B44" s="288" t="s">
        <v>212</v>
      </c>
      <c r="C44" s="292" t="s">
        <v>213</v>
      </c>
      <c r="D44" s="294" t="s">
        <v>1618</v>
      </c>
      <c r="E44" s="294" t="s">
        <v>1619</v>
      </c>
      <c r="F44" s="290" t="s">
        <v>214</v>
      </c>
      <c r="G44" s="376" t="s">
        <v>215</v>
      </c>
      <c r="H44" s="290"/>
      <c r="I44" s="291"/>
    </row>
    <row r="45" spans="1:9" s="285" customFormat="1" ht="63">
      <c r="A45" s="289" t="s">
        <v>216</v>
      </c>
      <c r="B45" s="288" t="s">
        <v>217</v>
      </c>
      <c r="C45" s="292" t="s">
        <v>218</v>
      </c>
      <c r="D45" s="294" t="s">
        <v>1618</v>
      </c>
      <c r="E45" s="294" t="s">
        <v>1619</v>
      </c>
      <c r="F45" s="290" t="s">
        <v>219</v>
      </c>
      <c r="G45" s="376" t="s">
        <v>220</v>
      </c>
      <c r="H45" s="290"/>
      <c r="I45" s="291"/>
    </row>
    <row r="46" spans="1:9" s="268" customFormat="1" ht="31.5">
      <c r="A46" s="295" t="s">
        <v>221</v>
      </c>
      <c r="B46" s="296" t="s">
        <v>222</v>
      </c>
      <c r="C46" s="390" t="s">
        <v>223</v>
      </c>
      <c r="D46" s="391"/>
      <c r="E46" s="391"/>
      <c r="F46" s="392" t="s">
        <v>36</v>
      </c>
      <c r="G46" s="392" t="s">
        <v>36</v>
      </c>
      <c r="H46" s="297"/>
      <c r="I46" s="298"/>
    </row>
    <row r="47" spans="1:9" s="268" customFormat="1" ht="15.75">
      <c r="A47" s="295" t="s">
        <v>224</v>
      </c>
      <c r="B47" s="296" t="s">
        <v>225</v>
      </c>
      <c r="C47" s="382" t="s">
        <v>226</v>
      </c>
      <c r="D47" s="383" t="s">
        <v>1620</v>
      </c>
      <c r="E47" s="383" t="s">
        <v>1621</v>
      </c>
      <c r="F47" s="297" t="s">
        <v>1656</v>
      </c>
      <c r="G47" s="297" t="s">
        <v>1658</v>
      </c>
      <c r="H47" s="297"/>
      <c r="I47" s="298"/>
    </row>
    <row r="48" spans="1:9" s="268" customFormat="1" ht="31.5">
      <c r="A48" s="295" t="s">
        <v>227</v>
      </c>
      <c r="B48" s="296" t="s">
        <v>228</v>
      </c>
      <c r="C48" s="382" t="s">
        <v>229</v>
      </c>
      <c r="D48" s="383" t="s">
        <v>1621</v>
      </c>
      <c r="E48" s="383" t="s">
        <v>1622</v>
      </c>
      <c r="F48" s="297" t="s">
        <v>1656</v>
      </c>
      <c r="G48" s="297" t="s">
        <v>1658</v>
      </c>
      <c r="H48" s="297"/>
      <c r="I48" s="298"/>
    </row>
    <row r="49" spans="8:8" ht="12.75" customHeight="1">
      <c r="H49" s="5"/>
    </row>
    <row r="50" spans="8:8" ht="12.75" customHeight="1">
      <c r="H50" s="5"/>
    </row>
    <row r="51" spans="8:8" ht="12.75" customHeight="1">
      <c r="H51" s="5"/>
    </row>
    <row r="52" spans="8:8" ht="12.75" customHeight="1">
      <c r="H52" s="5"/>
    </row>
    <row r="53" spans="8:8" ht="12.75" customHeight="1">
      <c r="H53" s="5"/>
    </row>
    <row r="54" spans="8:8" ht="12.75" customHeight="1">
      <c r="H54" s="5"/>
    </row>
    <row r="55" spans="8:8" ht="12.75" customHeight="1">
      <c r="H55" s="5"/>
    </row>
    <row r="56" spans="8:8" ht="12.75" customHeight="1">
      <c r="H56" s="5"/>
    </row>
    <row r="57" spans="8:8" ht="12.75" customHeight="1">
      <c r="H57" s="5"/>
    </row>
    <row r="58" spans="8:8" ht="12.75" customHeight="1">
      <c r="H58" s="5"/>
    </row>
    <row r="59" spans="8:8" ht="12.75" customHeight="1">
      <c r="H59" s="5"/>
    </row>
    <row r="60" spans="8:8" ht="12.75" customHeight="1">
      <c r="H60" s="5"/>
    </row>
    <row r="61" spans="8:8" ht="12.75" customHeight="1">
      <c r="H61" s="5"/>
    </row>
    <row r="62" spans="8:8" ht="12.75" customHeight="1">
      <c r="H62" s="5"/>
    </row>
    <row r="63" spans="8:8" ht="12.75" customHeight="1">
      <c r="H63" s="5"/>
    </row>
    <row r="64" spans="8:8" ht="12.75" customHeight="1">
      <c r="H64" s="5"/>
    </row>
    <row r="65" spans="8:8" ht="12.75" customHeight="1">
      <c r="H65" s="5"/>
    </row>
    <row r="66" spans="8:8" ht="12.75" customHeight="1">
      <c r="H66" s="5"/>
    </row>
    <row r="67" spans="8:8" ht="12.75" customHeight="1">
      <c r="H67" s="5"/>
    </row>
    <row r="68" spans="8:8" ht="12.75" customHeight="1">
      <c r="H68" s="5"/>
    </row>
    <row r="69" spans="8:8" ht="12.75" customHeight="1">
      <c r="H69" s="5"/>
    </row>
    <row r="70" spans="8:8" ht="12.75" customHeight="1">
      <c r="H70" s="5"/>
    </row>
    <row r="71" spans="8:8" ht="12.75" customHeight="1">
      <c r="H71" s="5"/>
    </row>
    <row r="72" spans="8:8" ht="12.75" customHeight="1">
      <c r="H72" s="5"/>
    </row>
    <row r="73" spans="8:8" ht="12.75" customHeight="1">
      <c r="H73" s="5"/>
    </row>
    <row r="74" spans="8:8" ht="12.75" customHeight="1">
      <c r="H74" s="5"/>
    </row>
    <row r="75" spans="8:8" ht="12.75" customHeight="1">
      <c r="H75" s="5"/>
    </row>
    <row r="76" spans="8:8" ht="12.75" customHeight="1">
      <c r="H76" s="5"/>
    </row>
    <row r="77" spans="8:8" ht="12.75" customHeight="1">
      <c r="H77" s="5"/>
    </row>
    <row r="78" spans="8:8" ht="12.75" customHeight="1">
      <c r="H78" s="5"/>
    </row>
    <row r="79" spans="8:8" ht="12.75" customHeight="1">
      <c r="H79" s="5"/>
    </row>
    <row r="80" spans="8:8" ht="12.75" customHeight="1">
      <c r="H80" s="5"/>
    </row>
    <row r="81" spans="8:8" ht="12.75" customHeight="1">
      <c r="H81" s="5"/>
    </row>
    <row r="82" spans="8:8" ht="12.75" customHeight="1">
      <c r="H82" s="5"/>
    </row>
    <row r="83" spans="8:8" ht="12.75" customHeight="1">
      <c r="H83" s="5"/>
    </row>
    <row r="84" spans="8:8" ht="12.75" customHeight="1">
      <c r="H84" s="5"/>
    </row>
    <row r="85" spans="8:8" ht="12.75" customHeight="1">
      <c r="H85" s="5"/>
    </row>
    <row r="86" spans="8:8" ht="12.75" customHeight="1">
      <c r="H86" s="5"/>
    </row>
    <row r="87" spans="8:8" ht="12.75" customHeight="1">
      <c r="H87" s="5"/>
    </row>
    <row r="88" spans="8:8" ht="12.75" customHeight="1">
      <c r="H88" s="5"/>
    </row>
    <row r="89" spans="8:8" ht="12.75" customHeight="1">
      <c r="H89" s="5"/>
    </row>
    <row r="90" spans="8:8" ht="12.75" customHeight="1">
      <c r="H90" s="5"/>
    </row>
    <row r="91" spans="8:8" ht="12.75" customHeight="1">
      <c r="H91" s="5"/>
    </row>
    <row r="92" spans="8:8" ht="12.75" customHeight="1">
      <c r="H92" s="5"/>
    </row>
    <row r="93" spans="8:8" ht="12.75" customHeight="1">
      <c r="H93" s="5"/>
    </row>
    <row r="94" spans="8:8" ht="12.75" customHeight="1">
      <c r="H94" s="5"/>
    </row>
    <row r="95" spans="8:8" ht="12.75" customHeight="1">
      <c r="H95" s="5"/>
    </row>
    <row r="96" spans="8:8" ht="12.75" customHeight="1">
      <c r="H96" s="5"/>
    </row>
    <row r="97" spans="8:8" ht="12.75" customHeight="1">
      <c r="H97" s="5"/>
    </row>
    <row r="98" spans="8:8" ht="12.75" customHeight="1">
      <c r="H98" s="5"/>
    </row>
    <row r="99" spans="8:8" ht="12.75" customHeight="1">
      <c r="H99" s="5"/>
    </row>
    <row r="100" spans="8:8" ht="12.75" customHeight="1">
      <c r="H100" s="5"/>
    </row>
    <row r="101" spans="8:8" ht="12.75" customHeight="1">
      <c r="H101" s="5"/>
    </row>
    <row r="102" spans="8:8" ht="12.75" customHeight="1">
      <c r="H102" s="5"/>
    </row>
    <row r="103" spans="8:8" ht="12.75" customHeight="1">
      <c r="H103" s="5"/>
    </row>
    <row r="104" spans="8:8" ht="12.75" customHeight="1">
      <c r="H104" s="5"/>
    </row>
    <row r="105" spans="8:8" ht="12.75" customHeight="1">
      <c r="H105" s="5"/>
    </row>
    <row r="106" spans="8:8" ht="12.75" customHeight="1">
      <c r="H106" s="5"/>
    </row>
    <row r="107" spans="8:8" ht="12.75" customHeight="1">
      <c r="H107" s="5"/>
    </row>
    <row r="108" spans="8:8" ht="12.75" customHeight="1">
      <c r="H108" s="5"/>
    </row>
    <row r="109" spans="8:8" ht="12.75" customHeight="1">
      <c r="H109" s="5"/>
    </row>
    <row r="110" spans="8:8" ht="12.75" customHeight="1">
      <c r="H110" s="5"/>
    </row>
    <row r="111" spans="8:8" ht="12.75" customHeight="1">
      <c r="H111" s="5"/>
    </row>
    <row r="112" spans="8:8" ht="12.75" customHeight="1">
      <c r="H112" s="5"/>
    </row>
    <row r="113" spans="8:8" ht="12.75" customHeight="1">
      <c r="H113" s="5"/>
    </row>
    <row r="114" spans="8:8" ht="12.75" customHeight="1">
      <c r="H114" s="5"/>
    </row>
    <row r="115" spans="8:8" ht="12.75" customHeight="1">
      <c r="H115" s="5"/>
    </row>
    <row r="116" spans="8:8" ht="12.75" customHeight="1">
      <c r="H116" s="5"/>
    </row>
    <row r="117" spans="8:8" ht="12.75" customHeight="1">
      <c r="H117" s="5"/>
    </row>
    <row r="118" spans="8:8" ht="12.75" customHeight="1">
      <c r="H118" s="5"/>
    </row>
    <row r="119" spans="8:8" ht="12.75" customHeight="1">
      <c r="H119" s="5"/>
    </row>
    <row r="120" spans="8:8" ht="12.75" customHeight="1">
      <c r="H120" s="5"/>
    </row>
    <row r="121" spans="8:8" ht="12.75" customHeight="1">
      <c r="H121" s="5"/>
    </row>
    <row r="122" spans="8:8" ht="12.75" customHeight="1">
      <c r="H122" s="5"/>
    </row>
    <row r="123" spans="8:8" ht="12.75" customHeight="1">
      <c r="H123" s="5"/>
    </row>
    <row r="124" spans="8:8" ht="12.75" customHeight="1">
      <c r="H124" s="5"/>
    </row>
    <row r="125" spans="8:8" ht="12.75" customHeight="1">
      <c r="H125" s="5"/>
    </row>
    <row r="126" spans="8:8" ht="12.75" customHeight="1">
      <c r="H126" s="5"/>
    </row>
    <row r="127" spans="8:8" ht="12.75" customHeight="1">
      <c r="H127" s="5"/>
    </row>
    <row r="128" spans="8:8" ht="12.75" customHeight="1">
      <c r="H128" s="5"/>
    </row>
    <row r="129" spans="8:8" ht="12.75" customHeight="1">
      <c r="H129" s="5"/>
    </row>
    <row r="130" spans="8:8" ht="12.75" customHeight="1">
      <c r="H130" s="5"/>
    </row>
    <row r="131" spans="8:8" ht="12.75" customHeight="1">
      <c r="H131" s="5"/>
    </row>
    <row r="132" spans="8:8" ht="12.75" customHeight="1">
      <c r="H132" s="5"/>
    </row>
    <row r="133" spans="8:8" ht="12.75" customHeight="1">
      <c r="H133" s="5"/>
    </row>
    <row r="134" spans="8:8" ht="12.75" customHeight="1">
      <c r="H134" s="5"/>
    </row>
    <row r="135" spans="8:8" ht="12.75" customHeight="1">
      <c r="H135" s="5"/>
    </row>
    <row r="136" spans="8:8" ht="12.75" customHeight="1">
      <c r="H136" s="5"/>
    </row>
    <row r="137" spans="8:8" ht="12.75" customHeight="1">
      <c r="H137" s="5"/>
    </row>
    <row r="138" spans="8:8" ht="12.75" customHeight="1">
      <c r="H138" s="5"/>
    </row>
    <row r="139" spans="8:8" ht="12.75" customHeight="1">
      <c r="H139" s="5"/>
    </row>
    <row r="140" spans="8:8" ht="12.75" customHeight="1">
      <c r="H140" s="5"/>
    </row>
    <row r="141" spans="8:8" ht="12.75" customHeight="1">
      <c r="H141" s="5"/>
    </row>
    <row r="142" spans="8:8" ht="12.75" customHeight="1">
      <c r="H142" s="5"/>
    </row>
    <row r="143" spans="8:8" ht="12.75" customHeight="1">
      <c r="H143" s="5"/>
    </row>
    <row r="144" spans="8:8" ht="12.75" customHeight="1">
      <c r="H144" s="5"/>
    </row>
    <row r="145" spans="8:8" ht="12.75" customHeight="1">
      <c r="H145" s="5"/>
    </row>
    <row r="146" spans="8:8" ht="12.75" customHeight="1">
      <c r="H146" s="5"/>
    </row>
    <row r="147" spans="8:8" ht="12.75" customHeight="1">
      <c r="H147" s="5"/>
    </row>
    <row r="148" spans="8:8" ht="12.75" customHeight="1">
      <c r="H148" s="5"/>
    </row>
    <row r="149" spans="8:8" ht="12.75" customHeight="1">
      <c r="H149" s="5"/>
    </row>
    <row r="150" spans="8:8" ht="12.75" customHeight="1">
      <c r="H150" s="5"/>
    </row>
    <row r="151" spans="8:8" ht="12.75" customHeight="1">
      <c r="H151" s="5"/>
    </row>
    <row r="152" spans="8:8" ht="12.75" customHeight="1">
      <c r="H152" s="5"/>
    </row>
    <row r="153" spans="8:8" ht="12.75" customHeight="1">
      <c r="H153" s="5"/>
    </row>
    <row r="154" spans="8:8" ht="12.75" customHeight="1">
      <c r="H154" s="5"/>
    </row>
    <row r="155" spans="8:8" ht="12.75" customHeight="1">
      <c r="H155" s="5"/>
    </row>
    <row r="156" spans="8:8" ht="12.75" customHeight="1">
      <c r="H156" s="5"/>
    </row>
    <row r="157" spans="8:8" ht="12.75" customHeight="1">
      <c r="H157" s="5"/>
    </row>
    <row r="158" spans="8:8" ht="12.75" customHeight="1">
      <c r="H158" s="5"/>
    </row>
    <row r="159" spans="8:8" ht="12.75" customHeight="1">
      <c r="H159" s="5"/>
    </row>
    <row r="160" spans="8:8" ht="12.75" customHeight="1">
      <c r="H160" s="5"/>
    </row>
    <row r="161" spans="8:8" ht="12.75" customHeight="1">
      <c r="H161" s="5"/>
    </row>
    <row r="162" spans="8:8" ht="12.75" customHeight="1">
      <c r="H162" s="5"/>
    </row>
    <row r="163" spans="8:8" ht="12.75" customHeight="1">
      <c r="H163" s="5"/>
    </row>
    <row r="164" spans="8:8" ht="12.75" customHeight="1">
      <c r="H164" s="5"/>
    </row>
    <row r="165" spans="8:8" ht="12.75" customHeight="1">
      <c r="H165" s="5"/>
    </row>
    <row r="166" spans="8:8" ht="12.75" customHeight="1">
      <c r="H166" s="5"/>
    </row>
    <row r="167" spans="8:8" ht="12.75" customHeight="1">
      <c r="H167" s="5"/>
    </row>
    <row r="168" spans="8:8" ht="12.75" customHeight="1">
      <c r="H168" s="5"/>
    </row>
    <row r="169" spans="8:8" ht="12.75" customHeight="1">
      <c r="H169" s="5"/>
    </row>
    <row r="170" spans="8:8" ht="12.75" customHeight="1">
      <c r="H170" s="5"/>
    </row>
    <row r="171" spans="8:8" ht="12.75" customHeight="1">
      <c r="H171" s="5"/>
    </row>
    <row r="172" spans="8:8" ht="12.75" customHeight="1">
      <c r="H172" s="5"/>
    </row>
    <row r="173" spans="8:8" ht="12.75" customHeight="1">
      <c r="H173" s="5"/>
    </row>
    <row r="174" spans="8:8" ht="12.75" customHeight="1">
      <c r="H174" s="5"/>
    </row>
    <row r="175" spans="8:8" ht="12.75" customHeight="1">
      <c r="H175" s="5"/>
    </row>
    <row r="176" spans="8:8" ht="12.75" customHeight="1">
      <c r="H176" s="5"/>
    </row>
    <row r="177" spans="8:8" ht="12.75" customHeight="1">
      <c r="H177" s="5"/>
    </row>
    <row r="178" spans="8:8" ht="12.75" customHeight="1">
      <c r="H178" s="5"/>
    </row>
    <row r="179" spans="8:8" ht="12.75" customHeight="1">
      <c r="H179" s="5"/>
    </row>
    <row r="180" spans="8:8" ht="12.75" customHeight="1">
      <c r="H180" s="5"/>
    </row>
    <row r="181" spans="8:8" ht="12.75" customHeight="1">
      <c r="H181" s="5"/>
    </row>
    <row r="182" spans="8:8" ht="12.75" customHeight="1">
      <c r="H182" s="5"/>
    </row>
    <row r="183" spans="8:8" ht="12.75" customHeight="1">
      <c r="H183" s="5"/>
    </row>
    <row r="184" spans="8:8" ht="12.75" customHeight="1">
      <c r="H184" s="5"/>
    </row>
    <row r="185" spans="8:8" ht="12.75" customHeight="1">
      <c r="H185" s="5"/>
    </row>
    <row r="186" spans="8:8" ht="12.75" customHeight="1">
      <c r="H186" s="5"/>
    </row>
    <row r="187" spans="8:8" ht="12.75" customHeight="1">
      <c r="H187" s="5"/>
    </row>
    <row r="188" spans="8:8" ht="12.75" customHeight="1">
      <c r="H188" s="5"/>
    </row>
    <row r="189" spans="8:8" ht="12.75" customHeight="1">
      <c r="H189" s="5"/>
    </row>
    <row r="190" spans="8:8" ht="12.75" customHeight="1">
      <c r="H190" s="5"/>
    </row>
    <row r="191" spans="8:8" ht="12.75" customHeight="1">
      <c r="H191" s="5"/>
    </row>
    <row r="192" spans="8:8" ht="12.75" customHeight="1">
      <c r="H192" s="5"/>
    </row>
    <row r="193" spans="8:8" ht="12.75" customHeight="1">
      <c r="H193" s="5"/>
    </row>
    <row r="194" spans="8:8" ht="12.75" customHeight="1">
      <c r="H194" s="5"/>
    </row>
    <row r="195" spans="8:8" ht="12.75" customHeight="1">
      <c r="H195" s="5"/>
    </row>
    <row r="196" spans="8:8" ht="12.75" customHeight="1">
      <c r="H196" s="5"/>
    </row>
    <row r="197" spans="8:8" ht="12.75" customHeight="1">
      <c r="H197" s="5"/>
    </row>
    <row r="198" spans="8:8" ht="12.75" customHeight="1">
      <c r="H198" s="5"/>
    </row>
    <row r="199" spans="8:8" ht="12.75" customHeight="1">
      <c r="H199" s="5"/>
    </row>
    <row r="200" spans="8:8" ht="12.75" customHeight="1">
      <c r="H200" s="5"/>
    </row>
    <row r="201" spans="8:8" ht="12.75" customHeight="1">
      <c r="H201" s="5"/>
    </row>
    <row r="202" spans="8:8" ht="12.75" customHeight="1">
      <c r="H202" s="5"/>
    </row>
    <row r="203" spans="8:8" ht="12.75" customHeight="1">
      <c r="H203" s="5"/>
    </row>
    <row r="204" spans="8:8" ht="12.75" customHeight="1">
      <c r="H204" s="5"/>
    </row>
    <row r="205" spans="8:8" ht="12.75" customHeight="1">
      <c r="H205" s="5"/>
    </row>
    <row r="206" spans="8:8" ht="12.75" customHeight="1">
      <c r="H206" s="5"/>
    </row>
    <row r="207" spans="8:8" ht="12.75" customHeight="1">
      <c r="H207" s="5"/>
    </row>
    <row r="208" spans="8:8" ht="12.75" customHeight="1">
      <c r="H208" s="5"/>
    </row>
    <row r="209" spans="8:8" ht="12.75" customHeight="1">
      <c r="H209" s="5"/>
    </row>
    <row r="210" spans="8:8" ht="12.75" customHeight="1">
      <c r="H210" s="5"/>
    </row>
    <row r="211" spans="8:8" ht="12.75" customHeight="1">
      <c r="H211" s="5"/>
    </row>
    <row r="212" spans="8:8" ht="12.75" customHeight="1">
      <c r="H212" s="5"/>
    </row>
    <row r="213" spans="8:8" ht="12.75" customHeight="1">
      <c r="H213" s="5"/>
    </row>
    <row r="214" spans="8:8" ht="12.75" customHeight="1">
      <c r="H214" s="5"/>
    </row>
    <row r="215" spans="8:8" ht="12.75" customHeight="1">
      <c r="H215" s="5"/>
    </row>
    <row r="216" spans="8:8" ht="12.75" customHeight="1">
      <c r="H216" s="5"/>
    </row>
    <row r="217" spans="8:8" ht="12.75" customHeight="1">
      <c r="H217" s="5"/>
    </row>
    <row r="218" spans="8:8" ht="12.75" customHeight="1">
      <c r="H218" s="5"/>
    </row>
    <row r="219" spans="8:8" ht="12.75" customHeight="1">
      <c r="H219" s="5"/>
    </row>
    <row r="220" spans="8:8" ht="12.75" customHeight="1">
      <c r="H220" s="5"/>
    </row>
    <row r="221" spans="8:8" ht="12.75" customHeight="1">
      <c r="H221" s="5"/>
    </row>
    <row r="222" spans="8:8" ht="12.75" customHeight="1">
      <c r="H222" s="5"/>
    </row>
    <row r="223" spans="8:8" ht="12.75" customHeight="1">
      <c r="H223" s="5"/>
    </row>
    <row r="224" spans="8:8" ht="12.75" customHeight="1">
      <c r="H224" s="5"/>
    </row>
    <row r="225" spans="8:8" ht="12.75" customHeight="1">
      <c r="H225" s="5"/>
    </row>
    <row r="226" spans="8:8" ht="12.75" customHeight="1">
      <c r="H226" s="5"/>
    </row>
    <row r="227" spans="8:8" ht="12.75" customHeight="1">
      <c r="H227" s="5"/>
    </row>
    <row r="228" spans="8:8" ht="12.75" customHeight="1">
      <c r="H228" s="5"/>
    </row>
    <row r="229" spans="8:8" ht="12.75" customHeight="1">
      <c r="H229" s="5"/>
    </row>
    <row r="230" spans="8:8" ht="12.75" customHeight="1">
      <c r="H230" s="5"/>
    </row>
    <row r="231" spans="8:8" ht="12.75" customHeight="1">
      <c r="H231" s="5"/>
    </row>
    <row r="232" spans="8:8" ht="12.75" customHeight="1">
      <c r="H232" s="5"/>
    </row>
    <row r="233" spans="8:8" ht="12.75" customHeight="1">
      <c r="H233" s="5"/>
    </row>
    <row r="234" spans="8:8" ht="12.75" customHeight="1">
      <c r="H234" s="5"/>
    </row>
    <row r="235" spans="8:8" ht="12.75" customHeight="1">
      <c r="H235" s="5"/>
    </row>
    <row r="236" spans="8:8" ht="12.75" customHeight="1">
      <c r="H236" s="5"/>
    </row>
    <row r="237" spans="8:8" ht="12.75" customHeight="1">
      <c r="H237" s="5"/>
    </row>
    <row r="238" spans="8:8" ht="12.75" customHeight="1">
      <c r="H238" s="5"/>
    </row>
    <row r="239" spans="8:8" ht="12.75" customHeight="1">
      <c r="H239" s="5"/>
    </row>
    <row r="240" spans="8:8" ht="12.75" customHeight="1">
      <c r="H240" s="5"/>
    </row>
    <row r="241" spans="8:8" ht="12.75" customHeight="1">
      <c r="H241" s="5"/>
    </row>
    <row r="242" spans="8:8" ht="12.75" customHeight="1">
      <c r="H242" s="5"/>
    </row>
    <row r="243" spans="8:8" ht="12.75" customHeight="1">
      <c r="H243" s="5"/>
    </row>
    <row r="244" spans="8:8" ht="12.75" customHeight="1">
      <c r="H244" s="5"/>
    </row>
    <row r="245" spans="8:8" ht="12.75" customHeight="1">
      <c r="H245" s="5"/>
    </row>
    <row r="246" spans="8:8" ht="12.75" customHeight="1">
      <c r="H246" s="5"/>
    </row>
    <row r="247" spans="8:8" ht="12.75" customHeight="1">
      <c r="H247" s="5"/>
    </row>
    <row r="248" spans="8:8" ht="12.75" customHeight="1">
      <c r="H248" s="5"/>
    </row>
    <row r="249" spans="8:8" ht="12.75" customHeight="1">
      <c r="H249" s="5"/>
    </row>
    <row r="250" spans="8:8" ht="12.75" customHeight="1">
      <c r="H250" s="5"/>
    </row>
    <row r="251" spans="8:8" ht="12.75" customHeight="1">
      <c r="H251" s="5"/>
    </row>
    <row r="252" spans="8:8" ht="12.75" customHeight="1">
      <c r="H252" s="5"/>
    </row>
    <row r="253" spans="8:8" ht="12.75" customHeight="1">
      <c r="H253" s="5"/>
    </row>
    <row r="254" spans="8:8" ht="12.75" customHeight="1">
      <c r="H254" s="5"/>
    </row>
    <row r="255" spans="8:8" ht="12.75" customHeight="1">
      <c r="H255" s="5"/>
    </row>
    <row r="256" spans="8:8" ht="12.75" customHeight="1">
      <c r="H256" s="5"/>
    </row>
    <row r="257" spans="8:8" ht="12.75" customHeight="1">
      <c r="H257" s="5"/>
    </row>
    <row r="258" spans="8:8" ht="12.75" customHeight="1">
      <c r="H258" s="5"/>
    </row>
    <row r="259" spans="8:8" ht="12.75" customHeight="1">
      <c r="H259" s="5"/>
    </row>
    <row r="260" spans="8:8" ht="12.75" customHeight="1">
      <c r="H260" s="5"/>
    </row>
    <row r="261" spans="8:8" ht="12.75" customHeight="1">
      <c r="H261" s="5"/>
    </row>
    <row r="262" spans="8:8" ht="12.75" customHeight="1">
      <c r="H262" s="5"/>
    </row>
    <row r="263" spans="8:8" ht="12.75" customHeight="1">
      <c r="H263" s="5"/>
    </row>
    <row r="264" spans="8:8" ht="12.75" customHeight="1">
      <c r="H264" s="5"/>
    </row>
    <row r="265" spans="8:8" ht="12.75" customHeight="1">
      <c r="H265" s="5"/>
    </row>
    <row r="266" spans="8:8" ht="12.75" customHeight="1">
      <c r="H266" s="5"/>
    </row>
    <row r="267" spans="8:8" ht="12.75" customHeight="1">
      <c r="H267" s="5"/>
    </row>
    <row r="268" spans="8:8" ht="12.75" customHeight="1">
      <c r="H268" s="5"/>
    </row>
    <row r="269" spans="8:8" ht="12.75" customHeight="1">
      <c r="H269" s="5"/>
    </row>
    <row r="270" spans="8:8" ht="12.75" customHeight="1">
      <c r="H270" s="5"/>
    </row>
    <row r="271" spans="8:8" ht="12.75" customHeight="1">
      <c r="H271" s="5"/>
    </row>
    <row r="272" spans="8:8" ht="12.75" customHeight="1">
      <c r="H272" s="5"/>
    </row>
    <row r="273" spans="8:8" ht="12.75" customHeight="1">
      <c r="H273" s="5"/>
    </row>
    <row r="274" spans="8:8" ht="12.75" customHeight="1">
      <c r="H274" s="5"/>
    </row>
    <row r="275" spans="8:8" ht="12.75" customHeight="1">
      <c r="H275" s="5"/>
    </row>
    <row r="276" spans="8:8" ht="12.75" customHeight="1">
      <c r="H276" s="5"/>
    </row>
    <row r="277" spans="8:8" ht="12.75" customHeight="1">
      <c r="H277" s="5"/>
    </row>
    <row r="278" spans="8:8" ht="12.75" customHeight="1">
      <c r="H278" s="5"/>
    </row>
    <row r="279" spans="8:8" ht="12.75" customHeight="1">
      <c r="H279" s="5"/>
    </row>
    <row r="280" spans="8:8" ht="12.75" customHeight="1">
      <c r="H280" s="5"/>
    </row>
    <row r="281" spans="8:8" ht="12.75" customHeight="1">
      <c r="H281" s="5"/>
    </row>
    <row r="282" spans="8:8" ht="12.75" customHeight="1">
      <c r="H282" s="5"/>
    </row>
    <row r="283" spans="8:8" ht="12.75" customHeight="1">
      <c r="H283" s="5"/>
    </row>
    <row r="284" spans="8:8" ht="12.75" customHeight="1">
      <c r="H284" s="5"/>
    </row>
    <row r="285" spans="8:8" ht="12.75" customHeight="1">
      <c r="H285" s="5"/>
    </row>
    <row r="286" spans="8:8" ht="12.75" customHeight="1">
      <c r="H286" s="5"/>
    </row>
    <row r="287" spans="8:8" ht="12.75" customHeight="1">
      <c r="H287" s="5"/>
    </row>
    <row r="288" spans="8:8" ht="12.75" customHeight="1">
      <c r="H288" s="5"/>
    </row>
    <row r="289" spans="8:8" ht="12.75" customHeight="1">
      <c r="H289" s="5"/>
    </row>
    <row r="290" spans="8:8" ht="12.75" customHeight="1">
      <c r="H290" s="5"/>
    </row>
    <row r="291" spans="8:8" ht="12.75" customHeight="1">
      <c r="H291" s="5"/>
    </row>
    <row r="292" spans="8:8" ht="12.75" customHeight="1">
      <c r="H292" s="5"/>
    </row>
    <row r="293" spans="8:8" ht="12.75" customHeight="1">
      <c r="H293" s="5"/>
    </row>
    <row r="294" spans="8:8" ht="12.75" customHeight="1">
      <c r="H294" s="5"/>
    </row>
    <row r="295" spans="8:8" ht="12.75" customHeight="1">
      <c r="H295" s="5"/>
    </row>
    <row r="296" spans="8:8" ht="12.75" customHeight="1">
      <c r="H296" s="5"/>
    </row>
    <row r="297" spans="8:8" ht="12.75" customHeight="1">
      <c r="H297" s="5"/>
    </row>
    <row r="298" spans="8:8" ht="12.75" customHeight="1">
      <c r="H298" s="5"/>
    </row>
    <row r="299" spans="8:8" ht="12.75" customHeight="1">
      <c r="H299" s="5"/>
    </row>
    <row r="300" spans="8:8" ht="12.75" customHeight="1">
      <c r="H300" s="5"/>
    </row>
    <row r="301" spans="8:8" ht="12.75" customHeight="1">
      <c r="H301" s="5"/>
    </row>
    <row r="302" spans="8:8" ht="12.75" customHeight="1">
      <c r="H302" s="5"/>
    </row>
    <row r="303" spans="8:8" ht="12.75" customHeight="1">
      <c r="H303" s="5"/>
    </row>
    <row r="304" spans="8:8" ht="12.75" customHeight="1">
      <c r="H304" s="5"/>
    </row>
    <row r="305" spans="8:8" ht="12.75" customHeight="1">
      <c r="H305" s="5"/>
    </row>
    <row r="306" spans="8:8" ht="12.75" customHeight="1">
      <c r="H306" s="5"/>
    </row>
    <row r="307" spans="8:8" ht="12.75" customHeight="1">
      <c r="H307" s="5"/>
    </row>
    <row r="308" spans="8:8" ht="12.75" customHeight="1">
      <c r="H308" s="5"/>
    </row>
    <row r="309" spans="8:8" ht="12.75" customHeight="1">
      <c r="H309" s="5"/>
    </row>
    <row r="310" spans="8:8" ht="12.75" customHeight="1">
      <c r="H310" s="5"/>
    </row>
    <row r="311" spans="8:8" ht="12.75" customHeight="1">
      <c r="H311" s="5"/>
    </row>
    <row r="312" spans="8:8" ht="12.75" customHeight="1">
      <c r="H312" s="5"/>
    </row>
    <row r="313" spans="8:8" ht="12.75" customHeight="1">
      <c r="H313" s="5"/>
    </row>
    <row r="314" spans="8:8" ht="12.75" customHeight="1">
      <c r="H314" s="5"/>
    </row>
    <row r="315" spans="8:8" ht="12.75" customHeight="1">
      <c r="H315" s="5"/>
    </row>
    <row r="316" spans="8:8" ht="12.75" customHeight="1">
      <c r="H316" s="5"/>
    </row>
    <row r="317" spans="8:8" ht="12.75" customHeight="1">
      <c r="H317" s="5"/>
    </row>
    <row r="318" spans="8:8" ht="12.75" customHeight="1">
      <c r="H318" s="5"/>
    </row>
    <row r="319" spans="8:8" ht="12.75" customHeight="1">
      <c r="H319" s="5"/>
    </row>
    <row r="320" spans="8:8" ht="12.75" customHeight="1">
      <c r="H320" s="5"/>
    </row>
    <row r="321" spans="8:8" ht="12.75" customHeight="1">
      <c r="H321" s="5"/>
    </row>
    <row r="322" spans="8:8" ht="12.75" customHeight="1">
      <c r="H322" s="5"/>
    </row>
    <row r="323" spans="8:8" ht="12.75" customHeight="1">
      <c r="H323" s="5"/>
    </row>
    <row r="324" spans="8:8" ht="12.75" customHeight="1">
      <c r="H324" s="5"/>
    </row>
    <row r="325" spans="8:8" ht="12.75" customHeight="1">
      <c r="H325" s="5"/>
    </row>
    <row r="326" spans="8:8" ht="12.75" customHeight="1">
      <c r="H326" s="5"/>
    </row>
    <row r="327" spans="8:8" ht="12.75" customHeight="1">
      <c r="H327" s="5"/>
    </row>
    <row r="328" spans="8:8" ht="12.75" customHeight="1">
      <c r="H328" s="5"/>
    </row>
    <row r="329" spans="8:8" ht="12.75" customHeight="1">
      <c r="H329" s="5"/>
    </row>
    <row r="330" spans="8:8" ht="12.75" customHeight="1">
      <c r="H330" s="5"/>
    </row>
    <row r="331" spans="8:8" ht="12.75" customHeight="1">
      <c r="H331" s="5"/>
    </row>
    <row r="332" spans="8:8" ht="12.75" customHeight="1">
      <c r="H332" s="5"/>
    </row>
    <row r="333" spans="8:8" ht="12.75" customHeight="1">
      <c r="H333" s="5"/>
    </row>
    <row r="334" spans="8:8" ht="12.75" customHeight="1">
      <c r="H334" s="5"/>
    </row>
    <row r="335" spans="8:8" ht="12.75" customHeight="1">
      <c r="H335" s="5"/>
    </row>
    <row r="336" spans="8:8" ht="12.75" customHeight="1">
      <c r="H336" s="5"/>
    </row>
    <row r="337" spans="8:8" ht="12.75" customHeight="1">
      <c r="H337" s="5"/>
    </row>
    <row r="338" spans="8:8" ht="12.75" customHeight="1">
      <c r="H338" s="5"/>
    </row>
    <row r="339" spans="8:8" ht="12.75" customHeight="1">
      <c r="H339" s="5"/>
    </row>
    <row r="340" spans="8:8" ht="12.75" customHeight="1">
      <c r="H340" s="5"/>
    </row>
    <row r="341" spans="8:8" ht="12.75" customHeight="1">
      <c r="H341" s="5"/>
    </row>
    <row r="342" spans="8:8" ht="12.75" customHeight="1">
      <c r="H342" s="5"/>
    </row>
    <row r="343" spans="8:8" ht="12.75" customHeight="1">
      <c r="H343" s="5"/>
    </row>
    <row r="344" spans="8:8" ht="12.75" customHeight="1">
      <c r="H344" s="5"/>
    </row>
    <row r="345" spans="8:8" ht="12.75" customHeight="1">
      <c r="H345" s="5"/>
    </row>
    <row r="346" spans="8:8" ht="12.75" customHeight="1">
      <c r="H346" s="5"/>
    </row>
    <row r="347" spans="8:8" ht="12.75" customHeight="1">
      <c r="H347" s="5"/>
    </row>
    <row r="348" spans="8:8" ht="12.75" customHeight="1">
      <c r="H348" s="5"/>
    </row>
    <row r="349" spans="8:8" ht="12.75" customHeight="1">
      <c r="H349" s="5"/>
    </row>
    <row r="350" spans="8:8" ht="12.75" customHeight="1">
      <c r="H350" s="5"/>
    </row>
    <row r="351" spans="8:8" ht="12.75" customHeight="1">
      <c r="H351" s="5"/>
    </row>
    <row r="352" spans="8:8" ht="12.75" customHeight="1">
      <c r="H352" s="5"/>
    </row>
    <row r="353" spans="8:8" ht="12.75" customHeight="1">
      <c r="H353" s="5"/>
    </row>
    <row r="354" spans="8:8" ht="12.75" customHeight="1">
      <c r="H354" s="5"/>
    </row>
    <row r="355" spans="8:8" ht="12.75" customHeight="1">
      <c r="H355" s="5"/>
    </row>
    <row r="356" spans="8:8" ht="12.75" customHeight="1">
      <c r="H356" s="5"/>
    </row>
    <row r="357" spans="8:8" ht="12.75" customHeight="1">
      <c r="H357" s="5"/>
    </row>
    <row r="358" spans="8:8" ht="12.75" customHeight="1">
      <c r="H358" s="5"/>
    </row>
    <row r="359" spans="8:8" ht="12.75" customHeight="1">
      <c r="H359" s="5"/>
    </row>
    <row r="360" spans="8:8" ht="12.75" customHeight="1">
      <c r="H360" s="5"/>
    </row>
    <row r="361" spans="8:8" ht="12.75" customHeight="1">
      <c r="H361" s="5"/>
    </row>
    <row r="362" spans="8:8" ht="12.75" customHeight="1">
      <c r="H362" s="5"/>
    </row>
    <row r="363" spans="8:8" ht="12.75" customHeight="1">
      <c r="H363" s="5"/>
    </row>
    <row r="364" spans="8:8" ht="12.75" customHeight="1">
      <c r="H364" s="5"/>
    </row>
    <row r="365" spans="8:8" ht="12.75" customHeight="1">
      <c r="H365" s="5"/>
    </row>
    <row r="366" spans="8:8" ht="12.75" customHeight="1">
      <c r="H366" s="5"/>
    </row>
    <row r="367" spans="8:8" ht="12.75" customHeight="1">
      <c r="H367" s="5"/>
    </row>
    <row r="368" spans="8:8" ht="12.75" customHeight="1">
      <c r="H368" s="5"/>
    </row>
    <row r="369" spans="8:8" ht="12.75" customHeight="1">
      <c r="H369" s="5"/>
    </row>
    <row r="370" spans="8:8" ht="12.75" customHeight="1">
      <c r="H370" s="5"/>
    </row>
    <row r="371" spans="8:8" ht="12.75" customHeight="1">
      <c r="H371" s="5"/>
    </row>
    <row r="372" spans="8:8" ht="12.75" customHeight="1">
      <c r="H372" s="5"/>
    </row>
    <row r="373" spans="8:8" ht="12.75" customHeight="1">
      <c r="H373" s="5"/>
    </row>
    <row r="374" spans="8:8" ht="12.75" customHeight="1">
      <c r="H374" s="5"/>
    </row>
    <row r="375" spans="8:8" ht="12.75" customHeight="1">
      <c r="H375" s="5"/>
    </row>
    <row r="376" spans="8:8" ht="12.75" customHeight="1">
      <c r="H376" s="5"/>
    </row>
    <row r="377" spans="8:8" ht="12.75" customHeight="1">
      <c r="H377" s="5"/>
    </row>
    <row r="378" spans="8:8" ht="12.75" customHeight="1">
      <c r="H378" s="5"/>
    </row>
    <row r="379" spans="8:8" ht="12.75" customHeight="1">
      <c r="H379" s="5"/>
    </row>
    <row r="380" spans="8:8" ht="12.75" customHeight="1">
      <c r="H380" s="5"/>
    </row>
    <row r="381" spans="8:8" ht="12.75" customHeight="1">
      <c r="H381" s="5"/>
    </row>
    <row r="382" spans="8:8" ht="12.75" customHeight="1">
      <c r="H382" s="5"/>
    </row>
    <row r="383" spans="8:8" ht="12.75" customHeight="1">
      <c r="H383" s="5"/>
    </row>
    <row r="384" spans="8:8" ht="12.75" customHeight="1">
      <c r="H384" s="5"/>
    </row>
    <row r="385" spans="8:8" ht="12.75" customHeight="1">
      <c r="H385" s="5"/>
    </row>
    <row r="386" spans="8:8" ht="12.75" customHeight="1">
      <c r="H386" s="5"/>
    </row>
    <row r="387" spans="8:8" ht="12.75" customHeight="1">
      <c r="H387" s="5"/>
    </row>
    <row r="388" spans="8:8" ht="12.75" customHeight="1">
      <c r="H388" s="5"/>
    </row>
    <row r="389" spans="8:8" ht="12.75" customHeight="1">
      <c r="H389" s="5"/>
    </row>
    <row r="390" spans="8:8" ht="12.75" customHeight="1">
      <c r="H390" s="5"/>
    </row>
    <row r="391" spans="8:8" ht="12.75" customHeight="1">
      <c r="H391" s="5"/>
    </row>
    <row r="392" spans="8:8" ht="12.75" customHeight="1">
      <c r="H392" s="5"/>
    </row>
    <row r="393" spans="8:8" ht="12.75" customHeight="1">
      <c r="H393" s="5"/>
    </row>
    <row r="394" spans="8:8" ht="12.75" customHeight="1">
      <c r="H394" s="5"/>
    </row>
    <row r="395" spans="8:8" ht="12.75" customHeight="1">
      <c r="H395" s="5"/>
    </row>
    <row r="396" spans="8:8" ht="12.75" customHeight="1">
      <c r="H396" s="5"/>
    </row>
    <row r="397" spans="8:8" ht="12.75" customHeight="1">
      <c r="H397" s="5"/>
    </row>
    <row r="398" spans="8:8" ht="12.75" customHeight="1">
      <c r="H398" s="5"/>
    </row>
    <row r="399" spans="8:8" ht="12.75" customHeight="1">
      <c r="H399" s="5"/>
    </row>
    <row r="400" spans="8:8" ht="12.75" customHeight="1">
      <c r="H400" s="5"/>
    </row>
    <row r="401" spans="8:8" ht="12.75" customHeight="1">
      <c r="H401" s="5"/>
    </row>
    <row r="402" spans="8:8" ht="12.75" customHeight="1">
      <c r="H402" s="5"/>
    </row>
    <row r="403" spans="8:8" ht="12.75" customHeight="1">
      <c r="H403" s="5"/>
    </row>
    <row r="404" spans="8:8" ht="12.75" customHeight="1">
      <c r="H404" s="5"/>
    </row>
    <row r="405" spans="8:8" ht="12.75" customHeight="1">
      <c r="H405" s="5"/>
    </row>
    <row r="406" spans="8:8" ht="12.75" customHeight="1">
      <c r="H406" s="5"/>
    </row>
    <row r="407" spans="8:8" ht="12.75" customHeight="1">
      <c r="H407" s="5"/>
    </row>
    <row r="408" spans="8:8" ht="12.75" customHeight="1">
      <c r="H408" s="5"/>
    </row>
    <row r="409" spans="8:8" ht="12.75" customHeight="1">
      <c r="H409" s="5"/>
    </row>
    <row r="410" spans="8:8" ht="12.75" customHeight="1">
      <c r="H410" s="5"/>
    </row>
    <row r="411" spans="8:8" ht="12.75" customHeight="1">
      <c r="H411" s="5"/>
    </row>
    <row r="412" spans="8:8" ht="12.75" customHeight="1">
      <c r="H412" s="5"/>
    </row>
    <row r="413" spans="8:8" ht="12.75" customHeight="1">
      <c r="H413" s="5"/>
    </row>
    <row r="414" spans="8:8" ht="12.75" customHeight="1">
      <c r="H414" s="5"/>
    </row>
    <row r="415" spans="8:8" ht="12.75" customHeight="1">
      <c r="H415" s="5"/>
    </row>
    <row r="416" spans="8:8" ht="12.75" customHeight="1">
      <c r="H416" s="5"/>
    </row>
    <row r="417" spans="8:8" ht="12.75" customHeight="1">
      <c r="H417" s="5"/>
    </row>
    <row r="418" spans="8:8" ht="12.75" customHeight="1">
      <c r="H418" s="5"/>
    </row>
    <row r="419" spans="8:8" ht="12.75" customHeight="1">
      <c r="H419" s="5"/>
    </row>
    <row r="420" spans="8:8" ht="12.75" customHeight="1">
      <c r="H420" s="5"/>
    </row>
    <row r="421" spans="8:8" ht="12.75" customHeight="1">
      <c r="H421" s="5"/>
    </row>
    <row r="422" spans="8:8" ht="12.75" customHeight="1">
      <c r="H422" s="5"/>
    </row>
    <row r="423" spans="8:8" ht="12.75" customHeight="1">
      <c r="H423" s="5"/>
    </row>
    <row r="424" spans="8:8" ht="12.75" customHeight="1">
      <c r="H424" s="5"/>
    </row>
    <row r="425" spans="8:8" ht="12.75" customHeight="1">
      <c r="H425" s="5"/>
    </row>
    <row r="426" spans="8:8" ht="12.75" customHeight="1">
      <c r="H426" s="5"/>
    </row>
    <row r="427" spans="8:8" ht="12.75" customHeight="1">
      <c r="H427" s="5"/>
    </row>
    <row r="428" spans="8:8" ht="12.75" customHeight="1">
      <c r="H428" s="5"/>
    </row>
    <row r="429" spans="8:8" ht="12.75" customHeight="1">
      <c r="H429" s="5"/>
    </row>
    <row r="430" spans="8:8" ht="12.75" customHeight="1">
      <c r="H430" s="5"/>
    </row>
    <row r="431" spans="8:8" ht="12.75" customHeight="1">
      <c r="H431" s="5"/>
    </row>
    <row r="432" spans="8:8" ht="12.75" customHeight="1">
      <c r="H432" s="5"/>
    </row>
    <row r="433" spans="8:8" ht="12.75" customHeight="1">
      <c r="H433" s="5"/>
    </row>
    <row r="434" spans="8:8" ht="12.75" customHeight="1">
      <c r="H434" s="5"/>
    </row>
    <row r="435" spans="8:8" ht="12.75" customHeight="1">
      <c r="H435" s="5"/>
    </row>
    <row r="436" spans="8:8" ht="12.75" customHeight="1">
      <c r="H436" s="5"/>
    </row>
    <row r="437" spans="8:8" ht="12.75" customHeight="1">
      <c r="H437" s="5"/>
    </row>
    <row r="438" spans="8:8" ht="12.75" customHeight="1">
      <c r="H438" s="5"/>
    </row>
    <row r="439" spans="8:8" ht="12.75" customHeight="1">
      <c r="H439" s="5"/>
    </row>
    <row r="440" spans="8:8" ht="12.75" customHeight="1">
      <c r="H440" s="5"/>
    </row>
    <row r="441" spans="8:8" ht="12.75" customHeight="1">
      <c r="H441" s="5"/>
    </row>
    <row r="442" spans="8:8" ht="12.75" customHeight="1">
      <c r="H442" s="5"/>
    </row>
    <row r="443" spans="8:8" ht="12.75" customHeight="1">
      <c r="H443" s="5"/>
    </row>
    <row r="444" spans="8:8" ht="12.75" customHeight="1">
      <c r="H444" s="5"/>
    </row>
    <row r="445" spans="8:8" ht="12.75" customHeight="1">
      <c r="H445" s="5"/>
    </row>
    <row r="446" spans="8:8" ht="12.75" customHeight="1">
      <c r="H446" s="5"/>
    </row>
    <row r="447" spans="8:8" ht="12.75" customHeight="1">
      <c r="H447" s="5"/>
    </row>
    <row r="448" spans="8:8" ht="12.75" customHeight="1">
      <c r="H448" s="5"/>
    </row>
    <row r="449" spans="8:8" ht="12.75" customHeight="1">
      <c r="H449" s="5"/>
    </row>
    <row r="450" spans="8:8" ht="12.75" customHeight="1">
      <c r="H450" s="5"/>
    </row>
    <row r="451" spans="8:8" ht="12.75" customHeight="1">
      <c r="H451" s="5"/>
    </row>
    <row r="452" spans="8:8" ht="12.75" customHeight="1">
      <c r="H452" s="5"/>
    </row>
    <row r="453" spans="8:8" ht="12.75" customHeight="1">
      <c r="H453" s="5"/>
    </row>
    <row r="454" spans="8:8" ht="12.75" customHeight="1">
      <c r="H454" s="5"/>
    </row>
    <row r="455" spans="8:8" ht="12.75" customHeight="1">
      <c r="H455" s="5"/>
    </row>
    <row r="456" spans="8:8" ht="12.75" customHeight="1">
      <c r="H456" s="5"/>
    </row>
    <row r="457" spans="8:8" ht="12.75" customHeight="1">
      <c r="H457" s="5"/>
    </row>
    <row r="458" spans="8:8" ht="12.75" customHeight="1">
      <c r="H458" s="5"/>
    </row>
    <row r="459" spans="8:8" ht="12.75" customHeight="1">
      <c r="H459" s="5"/>
    </row>
    <row r="460" spans="8:8" ht="12.75" customHeight="1">
      <c r="H460" s="5"/>
    </row>
    <row r="461" spans="8:8" ht="12.75" customHeight="1">
      <c r="H461" s="5"/>
    </row>
    <row r="462" spans="8:8" ht="12.75" customHeight="1">
      <c r="H462" s="5"/>
    </row>
    <row r="463" spans="8:8" ht="12.75" customHeight="1">
      <c r="H463" s="5"/>
    </row>
    <row r="464" spans="8:8" ht="12.75" customHeight="1">
      <c r="H464" s="5"/>
    </row>
    <row r="465" spans="8:8" ht="12.75" customHeight="1">
      <c r="H465" s="5"/>
    </row>
    <row r="466" spans="8:8" ht="12.75" customHeight="1">
      <c r="H466" s="5"/>
    </row>
    <row r="467" spans="8:8" ht="12.75" customHeight="1">
      <c r="H467" s="5"/>
    </row>
    <row r="468" spans="8:8" ht="12.75" customHeight="1">
      <c r="H468" s="5"/>
    </row>
    <row r="469" spans="8:8" ht="12.75" customHeight="1">
      <c r="H469" s="5"/>
    </row>
    <row r="470" spans="8:8" ht="12.75" customHeight="1">
      <c r="H470" s="5"/>
    </row>
    <row r="471" spans="8:8" ht="12.75" customHeight="1">
      <c r="H471" s="5"/>
    </row>
    <row r="472" spans="8:8" ht="12.75" customHeight="1">
      <c r="H472" s="5"/>
    </row>
    <row r="473" spans="8:8" ht="12.75" customHeight="1">
      <c r="H473" s="5"/>
    </row>
    <row r="474" spans="8:8" ht="12.75" customHeight="1">
      <c r="H474" s="5"/>
    </row>
    <row r="475" spans="8:8" ht="12.75" customHeight="1">
      <c r="H475" s="5"/>
    </row>
    <row r="476" spans="8:8" ht="12.75" customHeight="1">
      <c r="H476" s="5"/>
    </row>
    <row r="477" spans="8:8" ht="12.75" customHeight="1">
      <c r="H477" s="5"/>
    </row>
    <row r="478" spans="8:8" ht="12.75" customHeight="1">
      <c r="H478" s="5"/>
    </row>
    <row r="479" spans="8:8" ht="12.75" customHeight="1">
      <c r="H479" s="5"/>
    </row>
    <row r="480" spans="8:8" ht="12.75" customHeight="1">
      <c r="H480" s="5"/>
    </row>
    <row r="481" spans="8:8" ht="12.75" customHeight="1">
      <c r="H481" s="5"/>
    </row>
    <row r="482" spans="8:8" ht="12.75" customHeight="1">
      <c r="H482" s="5"/>
    </row>
    <row r="483" spans="8:8" ht="12.75" customHeight="1">
      <c r="H483" s="5"/>
    </row>
    <row r="484" spans="8:8" ht="12.75" customHeight="1">
      <c r="H484" s="5"/>
    </row>
    <row r="485" spans="8:8" ht="12.75" customHeight="1">
      <c r="H485" s="5"/>
    </row>
    <row r="486" spans="8:8" ht="12.75" customHeight="1">
      <c r="H486" s="5"/>
    </row>
    <row r="487" spans="8:8" ht="12.75" customHeight="1">
      <c r="H487" s="5"/>
    </row>
    <row r="488" spans="8:8" ht="12.75" customHeight="1">
      <c r="H488" s="5"/>
    </row>
    <row r="489" spans="8:8" ht="12.75" customHeight="1">
      <c r="H489" s="5"/>
    </row>
    <row r="490" spans="8:8" ht="12.75" customHeight="1">
      <c r="H490" s="5"/>
    </row>
    <row r="491" spans="8:8" ht="12.75" customHeight="1">
      <c r="H491" s="5"/>
    </row>
    <row r="492" spans="8:8" ht="12.75" customHeight="1">
      <c r="H492" s="5"/>
    </row>
    <row r="493" spans="8:8" ht="12.75" customHeight="1">
      <c r="H493" s="5"/>
    </row>
    <row r="494" spans="8:8" ht="12.75" customHeight="1">
      <c r="H494" s="5"/>
    </row>
    <row r="495" spans="8:8" ht="12.75" customHeight="1">
      <c r="H495" s="5"/>
    </row>
    <row r="496" spans="8:8" ht="12.75" customHeight="1">
      <c r="H496" s="5"/>
    </row>
    <row r="497" spans="8:8" ht="12.75" customHeight="1">
      <c r="H497" s="5"/>
    </row>
    <row r="498" spans="8:8" ht="12.75" customHeight="1">
      <c r="H498" s="5"/>
    </row>
    <row r="499" spans="8:8" ht="12.75" customHeight="1">
      <c r="H499" s="5"/>
    </row>
    <row r="500" spans="8:8" ht="12.75" customHeight="1">
      <c r="H500" s="5"/>
    </row>
    <row r="501" spans="8:8" ht="12.75" customHeight="1">
      <c r="H501" s="5"/>
    </row>
    <row r="502" spans="8:8" ht="12.75" customHeight="1">
      <c r="H502" s="5"/>
    </row>
    <row r="503" spans="8:8" ht="12.75" customHeight="1">
      <c r="H503" s="5"/>
    </row>
    <row r="504" spans="8:8" ht="12.75" customHeight="1">
      <c r="H504" s="5"/>
    </row>
    <row r="505" spans="8:8" ht="12.75" customHeight="1">
      <c r="H505" s="5"/>
    </row>
    <row r="506" spans="8:8" ht="12.75" customHeight="1">
      <c r="H506" s="5"/>
    </row>
    <row r="507" spans="8:8" ht="12.75" customHeight="1">
      <c r="H507" s="5"/>
    </row>
    <row r="508" spans="8:8" ht="12.75" customHeight="1">
      <c r="H508" s="5"/>
    </row>
    <row r="509" spans="8:8" ht="12.75" customHeight="1">
      <c r="H509" s="5"/>
    </row>
    <row r="510" spans="8:8" ht="12.75" customHeight="1">
      <c r="H510" s="5"/>
    </row>
    <row r="511" spans="8:8" ht="12.75" customHeight="1">
      <c r="H511" s="5"/>
    </row>
    <row r="512" spans="8:8" ht="12.75" customHeight="1">
      <c r="H512" s="5"/>
    </row>
    <row r="513" spans="8:8" ht="12.75" customHeight="1">
      <c r="H513" s="5"/>
    </row>
    <row r="514" spans="8:8" ht="12.75" customHeight="1">
      <c r="H514" s="5"/>
    </row>
    <row r="515" spans="8:8" ht="12.75" customHeight="1">
      <c r="H515" s="5"/>
    </row>
    <row r="516" spans="8:8" ht="12.75" customHeight="1">
      <c r="H516" s="5"/>
    </row>
    <row r="517" spans="8:8" ht="12.75" customHeight="1">
      <c r="H517" s="5"/>
    </row>
    <row r="518" spans="8:8" ht="12.75" customHeight="1">
      <c r="H518" s="5"/>
    </row>
    <row r="519" spans="8:8" ht="12.75" customHeight="1">
      <c r="H519" s="5"/>
    </row>
    <row r="520" spans="8:8" ht="12.75" customHeight="1">
      <c r="H520" s="5"/>
    </row>
    <row r="521" spans="8:8" ht="12.75" customHeight="1">
      <c r="H521" s="5"/>
    </row>
    <row r="522" spans="8:8" ht="12.75" customHeight="1">
      <c r="H522" s="5"/>
    </row>
    <row r="523" spans="8:8" ht="12.75" customHeight="1">
      <c r="H523" s="5"/>
    </row>
    <row r="524" spans="8:8" ht="12.75" customHeight="1">
      <c r="H524" s="5"/>
    </row>
    <row r="525" spans="8:8" ht="12.75" customHeight="1">
      <c r="H525" s="5"/>
    </row>
    <row r="526" spans="8:8" ht="12.75" customHeight="1">
      <c r="H526" s="5"/>
    </row>
    <row r="527" spans="8:8" ht="12.75" customHeight="1">
      <c r="H527" s="5"/>
    </row>
    <row r="528" spans="8:8" ht="12.75" customHeight="1">
      <c r="H528" s="5"/>
    </row>
    <row r="529" spans="8:8" ht="12.75" customHeight="1">
      <c r="H529" s="5"/>
    </row>
    <row r="530" spans="8:8" ht="12.75" customHeight="1">
      <c r="H530" s="5"/>
    </row>
    <row r="531" spans="8:8" ht="12.75" customHeight="1">
      <c r="H531" s="5"/>
    </row>
    <row r="532" spans="8:8" ht="12.75" customHeight="1">
      <c r="H532" s="5"/>
    </row>
    <row r="533" spans="8:8" ht="12.75" customHeight="1">
      <c r="H533" s="5"/>
    </row>
    <row r="534" spans="8:8" ht="12.75" customHeight="1">
      <c r="H534" s="5"/>
    </row>
    <row r="535" spans="8:8" ht="12.75" customHeight="1">
      <c r="H535" s="5"/>
    </row>
    <row r="536" spans="8:8" ht="12.75" customHeight="1">
      <c r="H536" s="5"/>
    </row>
    <row r="537" spans="8:8" ht="12.75" customHeight="1">
      <c r="H537" s="5"/>
    </row>
    <row r="538" spans="8:8" ht="12.75" customHeight="1">
      <c r="H538" s="5"/>
    </row>
    <row r="539" spans="8:8" ht="12.75" customHeight="1">
      <c r="H539" s="5"/>
    </row>
    <row r="540" spans="8:8" ht="12.75" customHeight="1">
      <c r="H540" s="5"/>
    </row>
    <row r="541" spans="8:8" ht="12.75" customHeight="1">
      <c r="H541" s="5"/>
    </row>
    <row r="542" spans="8:8" ht="12.75" customHeight="1">
      <c r="H542" s="5"/>
    </row>
    <row r="543" spans="8:8" ht="12.75" customHeight="1">
      <c r="H543" s="5"/>
    </row>
    <row r="544" spans="8:8" ht="12.75" customHeight="1">
      <c r="H544" s="5"/>
    </row>
    <row r="545" spans="8:8" ht="12.75" customHeight="1">
      <c r="H545" s="5"/>
    </row>
    <row r="546" spans="8:8" ht="12.75" customHeight="1">
      <c r="H546" s="5"/>
    </row>
    <row r="547" spans="8:8" ht="12.75" customHeight="1">
      <c r="H547" s="5"/>
    </row>
    <row r="548" spans="8:8" ht="12.75" customHeight="1">
      <c r="H548" s="5"/>
    </row>
    <row r="549" spans="8:8" ht="12.75" customHeight="1">
      <c r="H549" s="5"/>
    </row>
    <row r="550" spans="8:8" ht="12.75" customHeight="1">
      <c r="H550" s="5"/>
    </row>
    <row r="551" spans="8:8" ht="12.75" customHeight="1">
      <c r="H551" s="5"/>
    </row>
    <row r="552" spans="8:8" ht="12.75" customHeight="1">
      <c r="H552" s="5"/>
    </row>
    <row r="553" spans="8:8" ht="12.75" customHeight="1">
      <c r="H553" s="5"/>
    </row>
    <row r="554" spans="8:8" ht="12.75" customHeight="1">
      <c r="H554" s="5"/>
    </row>
    <row r="555" spans="8:8" ht="12.75" customHeight="1">
      <c r="H555" s="5"/>
    </row>
    <row r="556" spans="8:8" ht="12.75" customHeight="1">
      <c r="H556" s="5"/>
    </row>
    <row r="557" spans="8:8" ht="12.75" customHeight="1">
      <c r="H557" s="5"/>
    </row>
    <row r="558" spans="8:8" ht="12.75" customHeight="1">
      <c r="H558" s="5"/>
    </row>
    <row r="559" spans="8:8" ht="12.75" customHeight="1">
      <c r="H559" s="5"/>
    </row>
    <row r="560" spans="8:8" ht="12.75" customHeight="1">
      <c r="H560" s="5"/>
    </row>
    <row r="561" spans="8:8" ht="12.75" customHeight="1">
      <c r="H561" s="5"/>
    </row>
    <row r="562" spans="8:8" ht="12.75" customHeight="1">
      <c r="H562" s="5"/>
    </row>
    <row r="563" spans="8:8" ht="12.75" customHeight="1">
      <c r="H563" s="5"/>
    </row>
    <row r="564" spans="8:8" ht="12.75" customHeight="1">
      <c r="H564" s="5"/>
    </row>
    <row r="565" spans="8:8" ht="12.75" customHeight="1">
      <c r="H565" s="5"/>
    </row>
    <row r="566" spans="8:8" ht="12.75" customHeight="1">
      <c r="H566" s="5"/>
    </row>
    <row r="567" spans="8:8" ht="12.75" customHeight="1">
      <c r="H567" s="5"/>
    </row>
    <row r="568" spans="8:8" ht="12.75" customHeight="1">
      <c r="H568" s="5"/>
    </row>
    <row r="569" spans="8:8" ht="12.75" customHeight="1">
      <c r="H569" s="5"/>
    </row>
    <row r="570" spans="8:8" ht="12.75" customHeight="1">
      <c r="H570" s="5"/>
    </row>
    <row r="571" spans="8:8" ht="12.75" customHeight="1">
      <c r="H571" s="5"/>
    </row>
    <row r="572" spans="8:8" ht="12.75" customHeight="1">
      <c r="H572" s="5"/>
    </row>
    <row r="573" spans="8:8" ht="12.75" customHeight="1">
      <c r="H573" s="5"/>
    </row>
    <row r="574" spans="8:8" ht="12.75" customHeight="1">
      <c r="H574" s="5"/>
    </row>
    <row r="575" spans="8:8" ht="12.75" customHeight="1">
      <c r="H575" s="5"/>
    </row>
    <row r="576" spans="8:8" ht="12.75" customHeight="1">
      <c r="H576" s="5"/>
    </row>
    <row r="577" spans="8:8" ht="12.75" customHeight="1">
      <c r="H577" s="5"/>
    </row>
    <row r="578" spans="8:8" ht="12.75" customHeight="1">
      <c r="H578" s="5"/>
    </row>
    <row r="579" spans="8:8" ht="12.75" customHeight="1">
      <c r="H579" s="5"/>
    </row>
    <row r="580" spans="8:8" ht="12.75" customHeight="1">
      <c r="H580" s="5"/>
    </row>
    <row r="581" spans="8:8" ht="12.75" customHeight="1">
      <c r="H581" s="5"/>
    </row>
    <row r="582" spans="8:8" ht="12.75" customHeight="1">
      <c r="H582" s="5"/>
    </row>
    <row r="583" spans="8:8" ht="12.75" customHeight="1">
      <c r="H583" s="5"/>
    </row>
    <row r="584" spans="8:8" ht="12.75" customHeight="1">
      <c r="H584" s="5"/>
    </row>
    <row r="585" spans="8:8" ht="12.75" customHeight="1">
      <c r="H585" s="5"/>
    </row>
    <row r="586" spans="8:8" ht="12.75" customHeight="1">
      <c r="H586" s="5"/>
    </row>
    <row r="587" spans="8:8" ht="12.75" customHeight="1">
      <c r="H587" s="5"/>
    </row>
    <row r="588" spans="8:8" ht="12.75" customHeight="1">
      <c r="H588" s="5"/>
    </row>
    <row r="589" spans="8:8" ht="12.75" customHeight="1">
      <c r="H589" s="5"/>
    </row>
    <row r="590" spans="8:8" ht="12.75" customHeight="1">
      <c r="H590" s="5"/>
    </row>
    <row r="591" spans="8:8" ht="12.75" customHeight="1">
      <c r="H591" s="5"/>
    </row>
    <row r="592" spans="8:8" ht="12.75" customHeight="1">
      <c r="H592" s="5"/>
    </row>
    <row r="593" spans="8:8" ht="12.75" customHeight="1">
      <c r="H593" s="5"/>
    </row>
    <row r="594" spans="8:8" ht="12.75" customHeight="1">
      <c r="H594" s="5"/>
    </row>
    <row r="595" spans="8:8" ht="12.75" customHeight="1">
      <c r="H595" s="5"/>
    </row>
    <row r="596" spans="8:8" ht="12.75" customHeight="1">
      <c r="H596" s="5"/>
    </row>
    <row r="597" spans="8:8" ht="12.75" customHeight="1">
      <c r="H597" s="5"/>
    </row>
    <row r="598" spans="8:8" ht="12.75" customHeight="1">
      <c r="H598" s="5"/>
    </row>
    <row r="599" spans="8:8" ht="12.75" customHeight="1">
      <c r="H599" s="5"/>
    </row>
    <row r="600" spans="8:8" ht="12.75" customHeight="1">
      <c r="H600" s="5"/>
    </row>
    <row r="601" spans="8:8" ht="12.75" customHeight="1">
      <c r="H601" s="5"/>
    </row>
    <row r="602" spans="8:8" ht="12.75" customHeight="1">
      <c r="H602" s="5"/>
    </row>
    <row r="603" spans="8:8" ht="12.75" customHeight="1">
      <c r="H603" s="5"/>
    </row>
    <row r="604" spans="8:8" ht="12.75" customHeight="1">
      <c r="H604" s="5"/>
    </row>
    <row r="605" spans="8:8" ht="12.75" customHeight="1">
      <c r="H605" s="5"/>
    </row>
    <row r="606" spans="8:8" ht="12.75" customHeight="1">
      <c r="H606" s="5"/>
    </row>
    <row r="607" spans="8:8" ht="12.75" customHeight="1">
      <c r="H607" s="5"/>
    </row>
    <row r="608" spans="8:8" ht="12.75" customHeight="1">
      <c r="H608" s="5"/>
    </row>
    <row r="609" spans="8:8" ht="12.75" customHeight="1">
      <c r="H609" s="5"/>
    </row>
    <row r="610" spans="8:8" ht="12.75" customHeight="1">
      <c r="H610" s="5"/>
    </row>
    <row r="611" spans="8:8" ht="12.75" customHeight="1">
      <c r="H611" s="5"/>
    </row>
    <row r="612" spans="8:8" ht="12.75" customHeight="1">
      <c r="H612" s="5"/>
    </row>
    <row r="613" spans="8:8" ht="12.75" customHeight="1">
      <c r="H613" s="5"/>
    </row>
    <row r="614" spans="8:8" ht="12.75" customHeight="1">
      <c r="H614" s="5"/>
    </row>
    <row r="615" spans="8:8" ht="12.75" customHeight="1">
      <c r="H615" s="5"/>
    </row>
    <row r="616" spans="8:8" ht="12.75" customHeight="1">
      <c r="H616" s="5"/>
    </row>
    <row r="617" spans="8:8" ht="12.75" customHeight="1">
      <c r="H617" s="5"/>
    </row>
    <row r="618" spans="8:8" ht="12.75" customHeight="1">
      <c r="H618" s="5"/>
    </row>
    <row r="619" spans="8:8" ht="12.75" customHeight="1">
      <c r="H619" s="5"/>
    </row>
    <row r="620" spans="8:8" ht="12.75" customHeight="1">
      <c r="H620" s="5"/>
    </row>
    <row r="621" spans="8:8" ht="12.75" customHeight="1">
      <c r="H621" s="5"/>
    </row>
    <row r="622" spans="8:8" ht="12.75" customHeight="1">
      <c r="H622" s="5"/>
    </row>
    <row r="623" spans="8:8" ht="12.75" customHeight="1">
      <c r="H623" s="5"/>
    </row>
    <row r="624" spans="8:8" ht="12.75" customHeight="1">
      <c r="H624" s="5"/>
    </row>
    <row r="625" spans="8:8" ht="12.75" customHeight="1">
      <c r="H625" s="5"/>
    </row>
    <row r="626" spans="8:8" ht="12.75" customHeight="1">
      <c r="H626" s="5"/>
    </row>
    <row r="627" spans="8:8" ht="12.75" customHeight="1">
      <c r="H627" s="5"/>
    </row>
    <row r="628" spans="8:8" ht="12.75" customHeight="1">
      <c r="H628" s="5"/>
    </row>
    <row r="629" spans="8:8" ht="12.75" customHeight="1">
      <c r="H629" s="5"/>
    </row>
    <row r="630" spans="8:8" ht="12.75" customHeight="1">
      <c r="H630" s="5"/>
    </row>
    <row r="631" spans="8:8" ht="12.75" customHeight="1">
      <c r="H631" s="5"/>
    </row>
    <row r="632" spans="8:8" ht="12.75" customHeight="1">
      <c r="H632" s="5"/>
    </row>
    <row r="633" spans="8:8" ht="12.75" customHeight="1">
      <c r="H633" s="5"/>
    </row>
    <row r="634" spans="8:8" ht="12.75" customHeight="1">
      <c r="H634" s="5"/>
    </row>
    <row r="635" spans="8:8" ht="12.75" customHeight="1">
      <c r="H635" s="5"/>
    </row>
    <row r="636" spans="8:8" ht="12.75" customHeight="1">
      <c r="H636" s="5"/>
    </row>
    <row r="637" spans="8:8" ht="12.75" customHeight="1">
      <c r="H637" s="5"/>
    </row>
    <row r="638" spans="8:8" ht="12.75" customHeight="1">
      <c r="H638" s="5"/>
    </row>
    <row r="639" spans="8:8" ht="12.75" customHeight="1">
      <c r="H639" s="5"/>
    </row>
    <row r="640" spans="8:8" ht="12.75" customHeight="1">
      <c r="H640" s="5"/>
    </row>
    <row r="641" spans="8:8" ht="12.75" customHeight="1">
      <c r="H641" s="5"/>
    </row>
    <row r="642" spans="8:8" ht="12.75" customHeight="1">
      <c r="H642" s="5"/>
    </row>
    <row r="643" spans="8:8" ht="12.75" customHeight="1">
      <c r="H643" s="5"/>
    </row>
    <row r="644" spans="8:8" ht="12.75" customHeight="1">
      <c r="H644" s="5"/>
    </row>
    <row r="645" spans="8:8" ht="12.75" customHeight="1">
      <c r="H645" s="5"/>
    </row>
    <row r="646" spans="8:8" ht="12.75" customHeight="1">
      <c r="H646" s="5"/>
    </row>
    <row r="647" spans="8:8" ht="12.75" customHeight="1">
      <c r="H647" s="5"/>
    </row>
    <row r="648" spans="8:8" ht="12.75" customHeight="1">
      <c r="H648" s="5"/>
    </row>
    <row r="649" spans="8:8" ht="12.75" customHeight="1">
      <c r="H649" s="5"/>
    </row>
    <row r="650" spans="8:8" ht="12.75" customHeight="1">
      <c r="H650" s="5"/>
    </row>
    <row r="651" spans="8:8" ht="12.75" customHeight="1">
      <c r="H651" s="5"/>
    </row>
    <row r="652" spans="8:8" ht="12.75" customHeight="1">
      <c r="H652" s="5"/>
    </row>
    <row r="653" spans="8:8" ht="12.75" customHeight="1">
      <c r="H653" s="5"/>
    </row>
    <row r="654" spans="8:8" ht="12.75" customHeight="1">
      <c r="H654" s="5"/>
    </row>
    <row r="655" spans="8:8" ht="12.75" customHeight="1">
      <c r="H655" s="5"/>
    </row>
    <row r="656" spans="8:8" ht="12.75" customHeight="1">
      <c r="H656" s="5"/>
    </row>
    <row r="657" spans="8:8" ht="12.75" customHeight="1">
      <c r="H657" s="5"/>
    </row>
    <row r="658" spans="8:8" ht="12.75" customHeight="1">
      <c r="H658" s="5"/>
    </row>
    <row r="659" spans="8:8" ht="12.75" customHeight="1">
      <c r="H659" s="5"/>
    </row>
    <row r="660" spans="8:8" ht="12.75" customHeight="1">
      <c r="H660" s="5"/>
    </row>
    <row r="661" spans="8:8" ht="12.75" customHeight="1">
      <c r="H661" s="5"/>
    </row>
    <row r="662" spans="8:8" ht="12.75" customHeight="1">
      <c r="H662" s="5"/>
    </row>
    <row r="663" spans="8:8" ht="12.75" customHeight="1">
      <c r="H663" s="5"/>
    </row>
    <row r="664" spans="8:8" ht="12.75" customHeight="1">
      <c r="H664" s="5"/>
    </row>
    <row r="665" spans="8:8" ht="12.75" customHeight="1">
      <c r="H665" s="5"/>
    </row>
    <row r="666" spans="8:8" ht="12.75" customHeight="1">
      <c r="H666" s="5"/>
    </row>
    <row r="667" spans="8:8" ht="12.75" customHeight="1">
      <c r="H667" s="5"/>
    </row>
    <row r="668" spans="8:8" ht="12.75" customHeight="1">
      <c r="H668" s="5"/>
    </row>
    <row r="669" spans="8:8" ht="12.75" customHeight="1">
      <c r="H669" s="5"/>
    </row>
    <row r="670" spans="8:8" ht="12.75" customHeight="1">
      <c r="H670" s="5"/>
    </row>
    <row r="671" spans="8:8" ht="12.75" customHeight="1">
      <c r="H671" s="5"/>
    </row>
    <row r="672" spans="8:8" ht="12.75" customHeight="1">
      <c r="H672" s="5"/>
    </row>
    <row r="673" spans="8:8" ht="12.75" customHeight="1">
      <c r="H673" s="5"/>
    </row>
    <row r="674" spans="8:8" ht="12.75" customHeight="1">
      <c r="H674" s="5"/>
    </row>
    <row r="675" spans="8:8" ht="12.75" customHeight="1">
      <c r="H675" s="5"/>
    </row>
    <row r="676" spans="8:8" ht="12.75" customHeight="1">
      <c r="H676" s="5"/>
    </row>
    <row r="677" spans="8:8" ht="12.75" customHeight="1">
      <c r="H677" s="5"/>
    </row>
    <row r="678" spans="8:8" ht="12.75" customHeight="1">
      <c r="H678" s="5"/>
    </row>
    <row r="679" spans="8:8" ht="12.75" customHeight="1">
      <c r="H679" s="5"/>
    </row>
    <row r="680" spans="8:8" ht="12.75" customHeight="1">
      <c r="H680" s="5"/>
    </row>
    <row r="681" spans="8:8" ht="12.75" customHeight="1">
      <c r="H681" s="5"/>
    </row>
    <row r="682" spans="8:8" ht="12.75" customHeight="1">
      <c r="H682" s="5"/>
    </row>
    <row r="683" spans="8:8" ht="12.75" customHeight="1">
      <c r="H683" s="5"/>
    </row>
    <row r="684" spans="8:8" ht="12.75" customHeight="1">
      <c r="H684" s="5"/>
    </row>
    <row r="685" spans="8:8" ht="12.75" customHeight="1">
      <c r="H685" s="5"/>
    </row>
    <row r="686" spans="8:8" ht="12.75" customHeight="1">
      <c r="H686" s="5"/>
    </row>
    <row r="687" spans="8:8" ht="12.75" customHeight="1">
      <c r="H687" s="5"/>
    </row>
    <row r="688" spans="8:8" ht="12.75" customHeight="1">
      <c r="H688" s="5"/>
    </row>
    <row r="689" spans="8:8" ht="12.75" customHeight="1">
      <c r="H689" s="5"/>
    </row>
    <row r="690" spans="8:8" ht="12.75" customHeight="1">
      <c r="H690" s="5"/>
    </row>
    <row r="691" spans="8:8" ht="12.75" customHeight="1">
      <c r="H691" s="5"/>
    </row>
    <row r="692" spans="8:8" ht="12.75" customHeight="1">
      <c r="H692" s="5"/>
    </row>
    <row r="693" spans="8:8" ht="12.75" customHeight="1">
      <c r="H693" s="5"/>
    </row>
    <row r="694" spans="8:8" ht="12.75" customHeight="1">
      <c r="H694" s="5"/>
    </row>
    <row r="695" spans="8:8" ht="12.75" customHeight="1">
      <c r="H695" s="5"/>
    </row>
    <row r="696" spans="8:8" ht="12.75" customHeight="1">
      <c r="H696" s="5"/>
    </row>
    <row r="697" spans="8:8" ht="12.75" customHeight="1">
      <c r="H697" s="5"/>
    </row>
    <row r="698" spans="8:8" ht="12.75" customHeight="1">
      <c r="H698" s="5"/>
    </row>
    <row r="699" spans="8:8" ht="12.75" customHeight="1">
      <c r="H699" s="5"/>
    </row>
    <row r="700" spans="8:8" ht="12.75" customHeight="1">
      <c r="H700" s="5"/>
    </row>
    <row r="701" spans="8:8" ht="12.75" customHeight="1">
      <c r="H701" s="5"/>
    </row>
    <row r="702" spans="8:8" ht="12.75" customHeight="1">
      <c r="H702" s="5"/>
    </row>
    <row r="703" spans="8:8" ht="12.75" customHeight="1">
      <c r="H703" s="5"/>
    </row>
    <row r="704" spans="8:8" ht="12.75" customHeight="1">
      <c r="H704" s="5"/>
    </row>
    <row r="705" spans="8:8" ht="12.75" customHeight="1">
      <c r="H705" s="5"/>
    </row>
    <row r="706" spans="8:8" ht="12.75" customHeight="1">
      <c r="H706" s="5"/>
    </row>
    <row r="707" spans="8:8" ht="12.75" customHeight="1">
      <c r="H707" s="5"/>
    </row>
    <row r="708" spans="8:8" ht="12.75" customHeight="1">
      <c r="H708" s="5"/>
    </row>
    <row r="709" spans="8:8" ht="12.75" customHeight="1">
      <c r="H709" s="5"/>
    </row>
    <row r="710" spans="8:8" ht="12.75" customHeight="1">
      <c r="H710" s="5"/>
    </row>
    <row r="711" spans="8:8" ht="12.75" customHeight="1">
      <c r="H711" s="5"/>
    </row>
    <row r="712" spans="8:8" ht="12.75" customHeight="1">
      <c r="H712" s="5"/>
    </row>
    <row r="713" spans="8:8" ht="12.75" customHeight="1">
      <c r="H713" s="5"/>
    </row>
    <row r="714" spans="8:8" ht="12.75" customHeight="1">
      <c r="H714" s="5"/>
    </row>
    <row r="715" spans="8:8" ht="12.75" customHeight="1">
      <c r="H715" s="5"/>
    </row>
    <row r="716" spans="8:8" ht="12.75" customHeight="1">
      <c r="H716" s="5"/>
    </row>
    <row r="717" spans="8:8" ht="12.75" customHeight="1">
      <c r="H717" s="5"/>
    </row>
    <row r="718" spans="8:8" ht="12.75" customHeight="1">
      <c r="H718" s="5"/>
    </row>
    <row r="719" spans="8:8" ht="12.75" customHeight="1">
      <c r="H719" s="5"/>
    </row>
    <row r="720" spans="8:8" ht="12.75" customHeight="1">
      <c r="H720" s="5"/>
    </row>
    <row r="721" spans="8:8" ht="12.75" customHeight="1">
      <c r="H721" s="5"/>
    </row>
    <row r="722" spans="8:8" ht="12.75" customHeight="1">
      <c r="H722" s="5"/>
    </row>
    <row r="723" spans="8:8" ht="12.75" customHeight="1">
      <c r="H723" s="5"/>
    </row>
    <row r="724" spans="8:8" ht="12.75" customHeight="1">
      <c r="H724" s="5"/>
    </row>
    <row r="725" spans="8:8" ht="12.75" customHeight="1">
      <c r="H725" s="5"/>
    </row>
    <row r="726" spans="8:8" ht="12.75" customHeight="1">
      <c r="H726" s="5"/>
    </row>
    <row r="727" spans="8:8" ht="12.75" customHeight="1">
      <c r="H727" s="5"/>
    </row>
    <row r="728" spans="8:8" ht="12.75" customHeight="1">
      <c r="H728" s="5"/>
    </row>
    <row r="729" spans="8:8" ht="12.75" customHeight="1">
      <c r="H729" s="5"/>
    </row>
    <row r="730" spans="8:8" ht="12.75" customHeight="1">
      <c r="H730" s="5"/>
    </row>
    <row r="731" spans="8:8" ht="12.75" customHeight="1">
      <c r="H731" s="5"/>
    </row>
    <row r="732" spans="8:8" ht="12.75" customHeight="1">
      <c r="H732" s="5"/>
    </row>
    <row r="733" spans="8:8" ht="12.75" customHeight="1">
      <c r="H733" s="5"/>
    </row>
    <row r="734" spans="8:8" ht="12.75" customHeight="1">
      <c r="H734" s="5"/>
    </row>
    <row r="735" spans="8:8" ht="12.75" customHeight="1">
      <c r="H735" s="5"/>
    </row>
    <row r="736" spans="8:8" ht="12.75" customHeight="1">
      <c r="H736" s="5"/>
    </row>
    <row r="737" spans="8:8" ht="12.75" customHeight="1">
      <c r="H737" s="5"/>
    </row>
    <row r="738" spans="8:8" ht="12.75" customHeight="1">
      <c r="H738" s="5"/>
    </row>
    <row r="739" spans="8:8" ht="12.75" customHeight="1">
      <c r="H739" s="5"/>
    </row>
    <row r="740" spans="8:8" ht="12.75" customHeight="1">
      <c r="H740" s="5"/>
    </row>
    <row r="741" spans="8:8" ht="12.75" customHeight="1">
      <c r="H741" s="5"/>
    </row>
    <row r="742" spans="8:8" ht="12.75" customHeight="1">
      <c r="H742" s="5"/>
    </row>
    <row r="743" spans="8:8" ht="12.75" customHeight="1">
      <c r="H743" s="5"/>
    </row>
    <row r="744" spans="8:8" ht="12.75" customHeight="1">
      <c r="H744" s="5"/>
    </row>
    <row r="745" spans="8:8" ht="12.75" customHeight="1">
      <c r="H745" s="5"/>
    </row>
    <row r="746" spans="8:8" ht="12.75" customHeight="1">
      <c r="H746" s="5"/>
    </row>
    <row r="747" spans="8:8" ht="12.75" customHeight="1">
      <c r="H747" s="5"/>
    </row>
    <row r="748" spans="8:8" ht="12.75" customHeight="1">
      <c r="H748" s="5"/>
    </row>
    <row r="749" spans="8:8" ht="12.75" customHeight="1">
      <c r="H749" s="5"/>
    </row>
    <row r="750" spans="8:8" ht="12.75" customHeight="1">
      <c r="H750" s="5"/>
    </row>
    <row r="751" spans="8:8" ht="12.75" customHeight="1">
      <c r="H751" s="5"/>
    </row>
    <row r="752" spans="8:8" ht="12.75" customHeight="1">
      <c r="H752" s="5"/>
    </row>
    <row r="753" spans="8:8" ht="12.75" customHeight="1">
      <c r="H753" s="5"/>
    </row>
    <row r="754" spans="8:8" ht="12.75" customHeight="1">
      <c r="H754" s="5"/>
    </row>
    <row r="755" spans="8:8" ht="12.75" customHeight="1">
      <c r="H755" s="5"/>
    </row>
    <row r="756" spans="8:8" ht="12.75" customHeight="1">
      <c r="H756" s="5"/>
    </row>
    <row r="757" spans="8:8" ht="12.75" customHeight="1">
      <c r="H757" s="5"/>
    </row>
    <row r="758" spans="8:8" ht="12.75" customHeight="1">
      <c r="H758" s="5"/>
    </row>
    <row r="759" spans="8:8" ht="12.75" customHeight="1">
      <c r="H759" s="5"/>
    </row>
    <row r="760" spans="8:8" ht="12.75" customHeight="1">
      <c r="H760" s="5"/>
    </row>
    <row r="761" spans="8:8" ht="12.75" customHeight="1">
      <c r="H761" s="5"/>
    </row>
    <row r="762" spans="8:8" ht="12.75" customHeight="1">
      <c r="H762" s="5"/>
    </row>
    <row r="763" spans="8:8" ht="12.75" customHeight="1">
      <c r="H763" s="5"/>
    </row>
    <row r="764" spans="8:8" ht="12.75" customHeight="1">
      <c r="H764" s="5"/>
    </row>
    <row r="765" spans="8:8" ht="12.75" customHeight="1">
      <c r="H765" s="5"/>
    </row>
    <row r="766" spans="8:8" ht="12.75" customHeight="1">
      <c r="H766" s="5"/>
    </row>
    <row r="767" spans="8:8" ht="12.75" customHeight="1">
      <c r="H767" s="5"/>
    </row>
    <row r="768" spans="8:8" ht="12.75" customHeight="1">
      <c r="H768" s="5"/>
    </row>
    <row r="769" spans="8:8" ht="12.75" customHeight="1">
      <c r="H769" s="5"/>
    </row>
    <row r="770" spans="8:8" ht="12.75" customHeight="1">
      <c r="H770" s="5"/>
    </row>
    <row r="771" spans="8:8" ht="12.75" customHeight="1">
      <c r="H771" s="5"/>
    </row>
    <row r="772" spans="8:8" ht="12.75" customHeight="1">
      <c r="H772" s="5"/>
    </row>
    <row r="773" spans="8:8" ht="12.75" customHeight="1">
      <c r="H773" s="5"/>
    </row>
    <row r="774" spans="8:8" ht="12.75" customHeight="1">
      <c r="H774" s="5"/>
    </row>
    <row r="775" spans="8:8" ht="12.75" customHeight="1">
      <c r="H775" s="5"/>
    </row>
    <row r="776" spans="8:8" ht="12.75" customHeight="1">
      <c r="H776" s="5"/>
    </row>
    <row r="777" spans="8:8" ht="12.75" customHeight="1">
      <c r="H777" s="5"/>
    </row>
    <row r="778" spans="8:8" ht="12.75" customHeight="1">
      <c r="H778" s="5"/>
    </row>
    <row r="779" spans="8:8" ht="12.75" customHeight="1">
      <c r="H779" s="5"/>
    </row>
    <row r="780" spans="8:8" ht="12.75" customHeight="1">
      <c r="H780" s="5"/>
    </row>
    <row r="781" spans="8:8" ht="12.75" customHeight="1">
      <c r="H781" s="5"/>
    </row>
    <row r="782" spans="8:8" ht="12.75" customHeight="1">
      <c r="H782" s="5"/>
    </row>
    <row r="783" spans="8:8" ht="12.75" customHeight="1">
      <c r="H783" s="5"/>
    </row>
    <row r="784" spans="8:8" ht="12.75" customHeight="1">
      <c r="H784" s="5"/>
    </row>
    <row r="785" spans="8:8" ht="12.75" customHeight="1">
      <c r="H785" s="5"/>
    </row>
    <row r="786" spans="8:8" ht="12.75" customHeight="1">
      <c r="H786" s="5"/>
    </row>
    <row r="787" spans="8:8" ht="12.75" customHeight="1">
      <c r="H787" s="5"/>
    </row>
    <row r="788" spans="8:8" ht="12.75" customHeight="1">
      <c r="H788" s="5"/>
    </row>
    <row r="789" spans="8:8" ht="12.75" customHeight="1">
      <c r="H789" s="5"/>
    </row>
    <row r="790" spans="8:8" ht="12.75" customHeight="1">
      <c r="H790" s="5"/>
    </row>
    <row r="791" spans="8:8" ht="12.75" customHeight="1">
      <c r="H791" s="5"/>
    </row>
    <row r="792" spans="8:8" ht="12.75" customHeight="1">
      <c r="H792" s="5"/>
    </row>
    <row r="793" spans="8:8" ht="12.75" customHeight="1">
      <c r="H793" s="5"/>
    </row>
    <row r="794" spans="8:8" ht="12.75" customHeight="1">
      <c r="H794" s="5"/>
    </row>
    <row r="795" spans="8:8" ht="12.75" customHeight="1">
      <c r="H795" s="5"/>
    </row>
    <row r="796" spans="8:8" ht="12.75" customHeight="1">
      <c r="H796" s="5"/>
    </row>
    <row r="797" spans="8:8" ht="12.75" customHeight="1">
      <c r="H797" s="5"/>
    </row>
    <row r="798" spans="8:8" ht="12.75" customHeight="1">
      <c r="H798" s="5"/>
    </row>
    <row r="799" spans="8:8" ht="12.75" customHeight="1">
      <c r="H799" s="5"/>
    </row>
    <row r="800" spans="8:8" ht="12.75" customHeight="1">
      <c r="H800" s="5"/>
    </row>
    <row r="801" spans="8:8" ht="12.75" customHeight="1">
      <c r="H801" s="5"/>
    </row>
    <row r="802" spans="8:8" ht="12.75" customHeight="1">
      <c r="H802" s="5"/>
    </row>
    <row r="803" spans="8:8" ht="12.75" customHeight="1">
      <c r="H803" s="5"/>
    </row>
    <row r="804" spans="8:8" ht="12.75" customHeight="1">
      <c r="H804" s="5"/>
    </row>
    <row r="805" spans="8:8" ht="12.75" customHeight="1">
      <c r="H805" s="5"/>
    </row>
    <row r="806" spans="8:8" ht="12.75" customHeight="1">
      <c r="H806" s="5"/>
    </row>
    <row r="807" spans="8:8" ht="12.75" customHeight="1">
      <c r="H807" s="5"/>
    </row>
    <row r="808" spans="8:8" ht="12.75" customHeight="1">
      <c r="H808" s="5"/>
    </row>
    <row r="809" spans="8:8" ht="12.75" customHeight="1">
      <c r="H809" s="5"/>
    </row>
    <row r="810" spans="8:8" ht="12.75" customHeight="1">
      <c r="H810" s="5"/>
    </row>
    <row r="811" spans="8:8" ht="12.75" customHeight="1">
      <c r="H811" s="5"/>
    </row>
    <row r="812" spans="8:8" ht="12.75" customHeight="1">
      <c r="H812" s="5"/>
    </row>
    <row r="813" spans="8:8" ht="12.75" customHeight="1">
      <c r="H813" s="5"/>
    </row>
    <row r="814" spans="8:8" ht="12.75" customHeight="1">
      <c r="H814" s="5"/>
    </row>
    <row r="815" spans="8:8" ht="12.75" customHeight="1">
      <c r="H815" s="5"/>
    </row>
    <row r="816" spans="8:8" ht="12.75" customHeight="1">
      <c r="H816" s="5"/>
    </row>
    <row r="817" spans="8:8" ht="12.75" customHeight="1">
      <c r="H817" s="5"/>
    </row>
    <row r="818" spans="8:8" ht="12.75" customHeight="1">
      <c r="H818" s="5"/>
    </row>
    <row r="819" spans="8:8" ht="12.75" customHeight="1">
      <c r="H819" s="5"/>
    </row>
    <row r="820" spans="8:8" ht="12.75" customHeight="1">
      <c r="H820" s="5"/>
    </row>
    <row r="821" spans="8:8" ht="12.75" customHeight="1">
      <c r="H821" s="5"/>
    </row>
    <row r="822" spans="8:8" ht="12.75" customHeight="1">
      <c r="H822" s="5"/>
    </row>
    <row r="823" spans="8:8" ht="12.75" customHeight="1">
      <c r="H823" s="5"/>
    </row>
    <row r="824" spans="8:8" ht="12.75" customHeight="1">
      <c r="H824" s="5"/>
    </row>
    <row r="825" spans="8:8" ht="12.75" customHeight="1">
      <c r="H825" s="5"/>
    </row>
    <row r="826" spans="8:8" ht="12.75" customHeight="1">
      <c r="H826" s="5"/>
    </row>
    <row r="827" spans="8:8" ht="12.75" customHeight="1">
      <c r="H827" s="5"/>
    </row>
    <row r="828" spans="8:8" ht="12.75" customHeight="1">
      <c r="H828" s="5"/>
    </row>
    <row r="829" spans="8:8" ht="12.75" customHeight="1">
      <c r="H829" s="5"/>
    </row>
    <row r="830" spans="8:8" ht="12.75" customHeight="1">
      <c r="H830" s="5"/>
    </row>
    <row r="831" spans="8:8" ht="12.75" customHeight="1">
      <c r="H831" s="5"/>
    </row>
    <row r="832" spans="8:8" ht="12.75" customHeight="1">
      <c r="H832" s="5"/>
    </row>
    <row r="833" spans="8:8" ht="12.75" customHeight="1">
      <c r="H833" s="5"/>
    </row>
    <row r="834" spans="8:8" ht="12.75" customHeight="1">
      <c r="H834" s="5"/>
    </row>
    <row r="835" spans="8:8" ht="12.75" customHeight="1">
      <c r="H835" s="5"/>
    </row>
    <row r="836" spans="8:8" ht="12.75" customHeight="1">
      <c r="H836" s="5"/>
    </row>
    <row r="837" spans="8:8" ht="12.75" customHeight="1">
      <c r="H837" s="5"/>
    </row>
    <row r="838" spans="8:8" ht="12.75" customHeight="1">
      <c r="H838" s="5"/>
    </row>
    <row r="839" spans="8:8" ht="12.75" customHeight="1">
      <c r="H839" s="5"/>
    </row>
    <row r="840" spans="8:8" ht="12.75" customHeight="1">
      <c r="H840" s="5"/>
    </row>
    <row r="841" spans="8:8" ht="12.75" customHeight="1">
      <c r="H841" s="5"/>
    </row>
    <row r="842" spans="8:8" ht="12.75" customHeight="1">
      <c r="H842" s="5"/>
    </row>
    <row r="843" spans="8:8" ht="12.75" customHeight="1">
      <c r="H843" s="5"/>
    </row>
    <row r="844" spans="8:8" ht="12.75" customHeight="1">
      <c r="H844" s="5"/>
    </row>
    <row r="845" spans="8:8" ht="12.75" customHeight="1">
      <c r="H845" s="5"/>
    </row>
    <row r="846" spans="8:8" ht="12.75" customHeight="1">
      <c r="H846" s="5"/>
    </row>
    <row r="847" spans="8:8" ht="12.75" customHeight="1">
      <c r="H847" s="5"/>
    </row>
    <row r="848" spans="8:8" ht="12.75" customHeight="1">
      <c r="H848" s="5"/>
    </row>
    <row r="849" spans="8:8" ht="12.75" customHeight="1">
      <c r="H849" s="5"/>
    </row>
    <row r="850" spans="8:8" ht="12.75" customHeight="1">
      <c r="H850" s="5"/>
    </row>
    <row r="851" spans="8:8" ht="12.75" customHeight="1">
      <c r="H851" s="5"/>
    </row>
    <row r="852" spans="8:8" ht="12.75" customHeight="1">
      <c r="H852" s="5"/>
    </row>
    <row r="853" spans="8:8" ht="12.75" customHeight="1">
      <c r="H853" s="5"/>
    </row>
    <row r="854" spans="8:8" ht="12.75" customHeight="1">
      <c r="H854" s="5"/>
    </row>
    <row r="855" spans="8:8" ht="12.75" customHeight="1">
      <c r="H855" s="5"/>
    </row>
    <row r="856" spans="8:8" ht="12.75" customHeight="1">
      <c r="H856" s="5"/>
    </row>
    <row r="857" spans="8:8" ht="12.75" customHeight="1">
      <c r="H857" s="5"/>
    </row>
    <row r="858" spans="8:8" ht="12.75" customHeight="1">
      <c r="H858" s="5"/>
    </row>
    <row r="859" spans="8:8" ht="12.75" customHeight="1">
      <c r="H859" s="5"/>
    </row>
    <row r="860" spans="8:8" ht="12.75" customHeight="1">
      <c r="H860" s="5"/>
    </row>
    <row r="861" spans="8:8" ht="12.75" customHeight="1">
      <c r="H861" s="5"/>
    </row>
    <row r="862" spans="8:8" ht="12.75" customHeight="1">
      <c r="H862" s="5"/>
    </row>
    <row r="863" spans="8:8" ht="12.75" customHeight="1">
      <c r="H863" s="5"/>
    </row>
    <row r="864" spans="8:8" ht="12.75" customHeight="1">
      <c r="H864" s="5"/>
    </row>
    <row r="865" spans="8:8" ht="12.75" customHeight="1">
      <c r="H865" s="5"/>
    </row>
    <row r="866" spans="8:8" ht="12.75" customHeight="1">
      <c r="H866" s="5"/>
    </row>
    <row r="867" spans="8:8" ht="12.75" customHeight="1">
      <c r="H867" s="5"/>
    </row>
    <row r="868" spans="8:8" ht="12.75" customHeight="1">
      <c r="H868" s="5"/>
    </row>
    <row r="869" spans="8:8" ht="12.75" customHeight="1">
      <c r="H869" s="5"/>
    </row>
    <row r="870" spans="8:8" ht="12.75" customHeight="1">
      <c r="H870" s="5"/>
    </row>
    <row r="871" spans="8:8" ht="12.75" customHeight="1">
      <c r="H871" s="5"/>
    </row>
    <row r="872" spans="8:8" ht="12.75" customHeight="1">
      <c r="H872" s="5"/>
    </row>
    <row r="873" spans="8:8" ht="12.75" customHeight="1">
      <c r="H873" s="5"/>
    </row>
    <row r="874" spans="8:8" ht="12.75" customHeight="1">
      <c r="H874" s="5"/>
    </row>
    <row r="875" spans="8:8" ht="12.75" customHeight="1">
      <c r="H875" s="5"/>
    </row>
    <row r="876" spans="8:8" ht="12.75" customHeight="1">
      <c r="H876" s="5"/>
    </row>
    <row r="877" spans="8:8" ht="12.75" customHeight="1">
      <c r="H877" s="5"/>
    </row>
    <row r="878" spans="8:8" ht="12.75" customHeight="1">
      <c r="H878" s="5"/>
    </row>
    <row r="879" spans="8:8" ht="12.75" customHeight="1">
      <c r="H879" s="5"/>
    </row>
    <row r="880" spans="8:8" ht="12.75" customHeight="1">
      <c r="H880" s="5"/>
    </row>
    <row r="881" spans="8:8" ht="12.75" customHeight="1">
      <c r="H881" s="5"/>
    </row>
    <row r="882" spans="8:8" ht="12.75" customHeight="1">
      <c r="H882" s="5"/>
    </row>
    <row r="883" spans="8:8" ht="12.75" customHeight="1">
      <c r="H883" s="5"/>
    </row>
    <row r="884" spans="8:8" ht="12.75" customHeight="1">
      <c r="H884" s="5"/>
    </row>
    <row r="885" spans="8:8" ht="12.75" customHeight="1">
      <c r="H885" s="5"/>
    </row>
    <row r="886" spans="8:8" ht="12.75" customHeight="1">
      <c r="H886" s="5"/>
    </row>
    <row r="887" spans="8:8" ht="12.75" customHeight="1">
      <c r="H887" s="5"/>
    </row>
    <row r="888" spans="8:8" ht="12.75" customHeight="1">
      <c r="H888" s="5"/>
    </row>
    <row r="889" spans="8:8" ht="12.75" customHeight="1">
      <c r="H889" s="5"/>
    </row>
    <row r="890" spans="8:8" ht="12.75" customHeight="1">
      <c r="H890" s="5"/>
    </row>
    <row r="891" spans="8:8" ht="12.75" customHeight="1">
      <c r="H891" s="5"/>
    </row>
    <row r="892" spans="8:8" ht="12.75" customHeight="1">
      <c r="H892" s="5"/>
    </row>
    <row r="893" spans="8:8" ht="12.75" customHeight="1">
      <c r="H893" s="5"/>
    </row>
    <row r="894" spans="8:8" ht="12.75" customHeight="1">
      <c r="H894" s="5"/>
    </row>
    <row r="895" spans="8:8" ht="12.75" customHeight="1">
      <c r="H895" s="5"/>
    </row>
    <row r="896" spans="8:8" ht="12.75" customHeight="1">
      <c r="H896" s="5"/>
    </row>
    <row r="897" spans="8:8" ht="12.75" customHeight="1">
      <c r="H897" s="5"/>
    </row>
    <row r="898" spans="8:8" ht="12.75" customHeight="1">
      <c r="H898" s="5"/>
    </row>
    <row r="899" spans="8:8" ht="12.75" customHeight="1">
      <c r="H899" s="5"/>
    </row>
    <row r="900" spans="8:8" ht="12.75" customHeight="1">
      <c r="H900" s="5"/>
    </row>
    <row r="901" spans="8:8" ht="12.75" customHeight="1">
      <c r="H901" s="5"/>
    </row>
    <row r="902" spans="8:8" ht="12.75" customHeight="1">
      <c r="H902" s="5"/>
    </row>
    <row r="903" spans="8:8" ht="12.75" customHeight="1">
      <c r="H903" s="5"/>
    </row>
    <row r="904" spans="8:8" ht="12.75" customHeight="1">
      <c r="H904" s="5"/>
    </row>
    <row r="905" spans="8:8" ht="12.75" customHeight="1">
      <c r="H905" s="5"/>
    </row>
    <row r="906" spans="8:8" ht="12.75" customHeight="1">
      <c r="H906" s="5"/>
    </row>
    <row r="907" spans="8:8" ht="12.75" customHeight="1">
      <c r="H907" s="5"/>
    </row>
    <row r="908" spans="8:8" ht="12.75" customHeight="1">
      <c r="H908" s="5"/>
    </row>
    <row r="909" spans="8:8" ht="12.75" customHeight="1">
      <c r="H909" s="5"/>
    </row>
    <row r="910" spans="8:8" ht="12.75" customHeight="1">
      <c r="H910" s="5"/>
    </row>
    <row r="911" spans="8:8" ht="12.75" customHeight="1">
      <c r="H911" s="5"/>
    </row>
    <row r="912" spans="8:8" ht="12.75" customHeight="1">
      <c r="H912" s="5"/>
    </row>
    <row r="913" spans="8:8" ht="12.75" customHeight="1">
      <c r="H913" s="5"/>
    </row>
    <row r="914" spans="8:8" ht="12.75" customHeight="1">
      <c r="H914" s="5"/>
    </row>
    <row r="915" spans="8:8" ht="12.75" customHeight="1">
      <c r="H915" s="5"/>
    </row>
    <row r="916" spans="8:8" ht="12.75" customHeight="1">
      <c r="H916" s="5"/>
    </row>
    <row r="917" spans="8:8" ht="12.75" customHeight="1">
      <c r="H917" s="5"/>
    </row>
    <row r="918" spans="8:8" ht="12.75" customHeight="1">
      <c r="H918" s="5"/>
    </row>
    <row r="919" spans="8:8" ht="12.75" customHeight="1">
      <c r="H919" s="5"/>
    </row>
    <row r="920" spans="8:8" ht="12.75" customHeight="1">
      <c r="H920" s="5"/>
    </row>
    <row r="921" spans="8:8" ht="12.75" customHeight="1">
      <c r="H921" s="5"/>
    </row>
    <row r="922" spans="8:8" ht="12.75" customHeight="1">
      <c r="H922" s="5"/>
    </row>
    <row r="923" spans="8:8" ht="12.75" customHeight="1">
      <c r="H923" s="5"/>
    </row>
    <row r="924" spans="8:8" ht="12.75" customHeight="1">
      <c r="H924" s="5"/>
    </row>
    <row r="925" spans="8:8" ht="12.75" customHeight="1">
      <c r="H925" s="5"/>
    </row>
    <row r="926" spans="8:8" ht="12.75" customHeight="1">
      <c r="H926" s="5"/>
    </row>
    <row r="927" spans="8:8" ht="12.75" customHeight="1">
      <c r="H927" s="5"/>
    </row>
    <row r="928" spans="8:8" ht="12.75" customHeight="1">
      <c r="H928" s="5"/>
    </row>
    <row r="929" spans="8:8" ht="12.75" customHeight="1">
      <c r="H929" s="5"/>
    </row>
    <row r="930" spans="8:8" ht="12.75" customHeight="1">
      <c r="H930" s="5"/>
    </row>
    <row r="931" spans="8:8" ht="12.75" customHeight="1">
      <c r="H931" s="5"/>
    </row>
    <row r="932" spans="8:8" ht="12.75" customHeight="1">
      <c r="H932" s="5"/>
    </row>
    <row r="933" spans="8:8" ht="12.75" customHeight="1">
      <c r="H933" s="5"/>
    </row>
    <row r="934" spans="8:8" ht="12.75" customHeight="1">
      <c r="H934" s="5"/>
    </row>
    <row r="935" spans="8:8" ht="12.75" customHeight="1">
      <c r="H935" s="5"/>
    </row>
    <row r="936" spans="8:8" ht="12.75" customHeight="1">
      <c r="H936" s="5"/>
    </row>
    <row r="937" spans="8:8" ht="12.75" customHeight="1">
      <c r="H937" s="5"/>
    </row>
    <row r="938" spans="8:8" ht="12.75" customHeight="1">
      <c r="H938" s="5"/>
    </row>
    <row r="939" spans="8:8" ht="12.75" customHeight="1">
      <c r="H939" s="5"/>
    </row>
    <row r="940" spans="8:8" ht="12.75" customHeight="1">
      <c r="H940" s="5"/>
    </row>
    <row r="941" spans="8:8" ht="12.75" customHeight="1">
      <c r="H941" s="5"/>
    </row>
    <row r="942" spans="8:8" ht="12.75" customHeight="1">
      <c r="H942" s="5"/>
    </row>
    <row r="943" spans="8:8" ht="12.75" customHeight="1">
      <c r="H943" s="5"/>
    </row>
    <row r="944" spans="8:8" ht="12.75" customHeight="1">
      <c r="H944" s="5"/>
    </row>
    <row r="945" spans="8:8" ht="12.75" customHeight="1">
      <c r="H945" s="5"/>
    </row>
    <row r="946" spans="8:8" ht="12.75" customHeight="1">
      <c r="H946" s="5"/>
    </row>
    <row r="947" spans="8:8" ht="12.75" customHeight="1">
      <c r="H947" s="5"/>
    </row>
    <row r="948" spans="8:8" ht="12.75" customHeight="1">
      <c r="H948" s="5"/>
    </row>
    <row r="949" spans="8:8" ht="12.75" customHeight="1">
      <c r="H949" s="5"/>
    </row>
    <row r="950" spans="8:8" ht="12.75" customHeight="1">
      <c r="H950" s="5"/>
    </row>
    <row r="951" spans="8:8" ht="12.75" customHeight="1">
      <c r="H951" s="5"/>
    </row>
    <row r="952" spans="8:8" ht="12.75" customHeight="1">
      <c r="H952" s="5"/>
    </row>
    <row r="953" spans="8:8" ht="12.75" customHeight="1">
      <c r="H953" s="5"/>
    </row>
    <row r="954" spans="8:8" ht="12.75" customHeight="1">
      <c r="H954" s="5"/>
    </row>
    <row r="955" spans="8:8" ht="12.75" customHeight="1">
      <c r="H955" s="5"/>
    </row>
    <row r="956" spans="8:8" ht="12.75" customHeight="1">
      <c r="H956" s="5"/>
    </row>
    <row r="957" spans="8:8" ht="12.75" customHeight="1">
      <c r="H957" s="5"/>
    </row>
    <row r="958" spans="8:8" ht="12.75" customHeight="1">
      <c r="H958" s="5"/>
    </row>
    <row r="959" spans="8:8" ht="12.75" customHeight="1">
      <c r="H959" s="5"/>
    </row>
    <row r="960" spans="8:8" ht="12.75" customHeight="1">
      <c r="H960" s="5"/>
    </row>
    <row r="961" spans="8:8" ht="12.75" customHeight="1">
      <c r="H961" s="5"/>
    </row>
    <row r="962" spans="8:8" ht="12.75" customHeight="1">
      <c r="H962" s="5"/>
    </row>
    <row r="963" spans="8:8" ht="12.75" customHeight="1">
      <c r="H963" s="5"/>
    </row>
    <row r="964" spans="8:8" ht="12.75" customHeight="1">
      <c r="H964" s="5"/>
    </row>
    <row r="965" spans="8:8" ht="12.75" customHeight="1">
      <c r="H965" s="5"/>
    </row>
    <row r="966" spans="8:8" ht="12.75" customHeight="1">
      <c r="H966" s="5"/>
    </row>
    <row r="967" spans="8:8" ht="12.75" customHeight="1">
      <c r="H967" s="5"/>
    </row>
    <row r="968" spans="8:8" ht="12.75" customHeight="1">
      <c r="H968" s="5"/>
    </row>
    <row r="969" spans="8:8" ht="12.75" customHeight="1">
      <c r="H969" s="5"/>
    </row>
    <row r="970" spans="8:8" ht="12.75" customHeight="1">
      <c r="H970" s="5"/>
    </row>
    <row r="971" spans="8:8" ht="12.75" customHeight="1">
      <c r="H971" s="5"/>
    </row>
    <row r="972" spans="8:8" ht="12.75" customHeight="1">
      <c r="H972" s="5"/>
    </row>
    <row r="973" spans="8:8" ht="12.75" customHeight="1">
      <c r="H973" s="5"/>
    </row>
    <row r="974" spans="8:8" ht="12.75" customHeight="1">
      <c r="H974" s="5"/>
    </row>
    <row r="975" spans="8:8" ht="12.75" customHeight="1">
      <c r="H975" s="5"/>
    </row>
    <row r="976" spans="8:8" ht="12.75" customHeight="1">
      <c r="H976" s="5"/>
    </row>
    <row r="977" spans="8:8" ht="12.75" customHeight="1">
      <c r="H977" s="5"/>
    </row>
    <row r="978" spans="8:8" ht="12.75" customHeight="1">
      <c r="H978" s="5"/>
    </row>
    <row r="979" spans="8:8" ht="12.75" customHeight="1">
      <c r="H979" s="5"/>
    </row>
    <row r="980" spans="8:8" ht="12.75" customHeight="1">
      <c r="H980" s="5"/>
    </row>
    <row r="981" spans="8:8" ht="12.75" customHeight="1">
      <c r="H981" s="5"/>
    </row>
    <row r="982" spans="8:8" ht="12.75" customHeight="1">
      <c r="H982" s="5"/>
    </row>
    <row r="983" spans="8:8" ht="12.75" customHeight="1">
      <c r="H983" s="5"/>
    </row>
    <row r="984" spans="8:8" ht="12.75" customHeight="1">
      <c r="H984" s="5"/>
    </row>
    <row r="985" spans="8:8" ht="12.75" customHeight="1">
      <c r="H985" s="5"/>
    </row>
    <row r="986" spans="8:8" ht="12.75" customHeight="1">
      <c r="H986" s="5"/>
    </row>
    <row r="987" spans="8:8" ht="12.75" customHeight="1">
      <c r="H987" s="5"/>
    </row>
    <row r="988" spans="8:8" ht="12.75" customHeight="1">
      <c r="H988" s="5"/>
    </row>
    <row r="989" spans="8:8" ht="12.75" customHeight="1">
      <c r="H989" s="5"/>
    </row>
    <row r="990" spans="8:8" ht="12.75" customHeight="1">
      <c r="H990" s="5"/>
    </row>
    <row r="991" spans="8:8" ht="12.75" customHeight="1">
      <c r="H991" s="5"/>
    </row>
    <row r="992" spans="8:8" ht="12.75" customHeight="1">
      <c r="H992" s="5"/>
    </row>
    <row r="993" spans="8:8" ht="12.75" customHeight="1">
      <c r="H993" s="5"/>
    </row>
    <row r="994" spans="8:8" ht="12.75" customHeight="1">
      <c r="H994" s="5"/>
    </row>
    <row r="995" spans="8:8" ht="12.75" customHeight="1">
      <c r="H995" s="5"/>
    </row>
    <row r="996" spans="8:8" ht="12.75" customHeight="1">
      <c r="H996" s="5"/>
    </row>
    <row r="997" spans="8:8" ht="12.75" customHeight="1">
      <c r="H997" s="5"/>
    </row>
    <row r="998" spans="8:8" ht="12.75" customHeight="1">
      <c r="H998" s="5"/>
    </row>
    <row r="999" spans="8:8" ht="12.75" customHeight="1">
      <c r="H999" s="5"/>
    </row>
    <row r="1000" spans="8:8" ht="12.75" customHeight="1">
      <c r="H1000" s="5"/>
    </row>
  </sheetData>
  <mergeCells count="4">
    <mergeCell ref="A1:E1"/>
    <mergeCell ref="F1:G1"/>
    <mergeCell ref="H1:H2"/>
    <mergeCell ref="I1:I2"/>
  </mergeCells>
  <pageMargins left="0.7" right="0.7" top="0.75" bottom="0.75" header="0" footer="0"/>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1000"/>
  <sheetViews>
    <sheetView workbookViewId="0">
      <pane ySplit="1" topLeftCell="A2" activePane="bottomLeft" state="frozen"/>
      <selection pane="bottomLeft"/>
    </sheetView>
  </sheetViews>
  <sheetFormatPr defaultColWidth="14.3984375" defaultRowHeight="15" customHeight="1"/>
  <cols>
    <col min="1" max="1" width="10.73046875" customWidth="1"/>
    <col min="2" max="2" width="30.73046875" customWidth="1"/>
    <col min="3" max="3" width="56.73046875" customWidth="1"/>
    <col min="4" max="4" width="66.73046875" customWidth="1"/>
    <col min="5" max="6" width="36.73046875" customWidth="1"/>
  </cols>
  <sheetData>
    <row r="1" spans="1:26" ht="15.75">
      <c r="A1" s="24" t="s">
        <v>44</v>
      </c>
      <c r="B1" s="30" t="s">
        <v>230</v>
      </c>
      <c r="C1" s="30" t="s">
        <v>231</v>
      </c>
      <c r="D1" s="24" t="s">
        <v>232</v>
      </c>
      <c r="E1" s="31" t="s">
        <v>233</v>
      </c>
      <c r="F1" s="31" t="s">
        <v>234</v>
      </c>
    </row>
    <row r="2" spans="1:26" ht="31.5">
      <c r="A2" s="26" t="s">
        <v>49</v>
      </c>
      <c r="B2" s="24" t="str">
        <f t="shared" ref="B2:B47" si="0">VLOOKUP(A2,ProcessDefinitionsTab,2, FALSE)</f>
        <v>Enterprise-Wide Management</v>
      </c>
      <c r="C2" s="10" t="str">
        <f t="shared" ref="C2:C47" si="1">VLOOKUP(A2,ProcessDefinitionsTab,3,FALSE)</f>
        <v xml:space="preserve">General requirements for enterprise-wide management that are applicable to all processes identified in the PCTF </v>
      </c>
      <c r="D2" s="32"/>
      <c r="E2" s="33"/>
      <c r="F2" s="33"/>
    </row>
    <row r="3" spans="1:26" ht="31.5">
      <c r="A3" s="26" t="s">
        <v>52</v>
      </c>
      <c r="B3" s="24" t="str">
        <f t="shared" si="0"/>
        <v>Identity Domain General</v>
      </c>
      <c r="C3" s="34" t="str">
        <f t="shared" si="1"/>
        <v>General requirements for the identity domain atomic processes</v>
      </c>
      <c r="D3" s="32"/>
      <c r="E3" s="33"/>
      <c r="F3" s="33"/>
    </row>
    <row r="4" spans="1:26" ht="47.25">
      <c r="A4" s="28" t="s">
        <v>56</v>
      </c>
      <c r="B4" s="24" t="str">
        <f t="shared" si="0"/>
        <v>Identity Information Determination</v>
      </c>
      <c r="C4" s="34" t="str">
        <f t="shared" si="1"/>
        <v>Identity Information Determination is the process of determining the identity context, the identity information requirements, and the identifier.</v>
      </c>
      <c r="D4" s="34"/>
      <c r="E4" s="33"/>
      <c r="F4" s="33"/>
    </row>
    <row r="5" spans="1:26" ht="47.25">
      <c r="A5" s="28" t="s">
        <v>62</v>
      </c>
      <c r="B5" s="24" t="str">
        <f t="shared" si="0"/>
        <v>Identity Evidence Determination</v>
      </c>
      <c r="C5" s="34" t="str">
        <f t="shared" si="1"/>
        <v>Identity Evidence Determination is the process of determining the acceptable evidence of identity (whether physical or electronic).</v>
      </c>
      <c r="D5" s="34"/>
      <c r="E5" s="33"/>
      <c r="F5" s="33"/>
    </row>
    <row r="6" spans="1:26" ht="47.25">
      <c r="A6" s="28" t="s">
        <v>68</v>
      </c>
      <c r="B6" s="24" t="str">
        <f t="shared" si="0"/>
        <v>Identity Evidence Acceptance</v>
      </c>
      <c r="C6" s="34" t="str">
        <f t="shared" si="1"/>
        <v>Identity Evidence Acceptance is the process of confirming that the evidence of identity presented (whether physical or electronic) is acceptable.</v>
      </c>
      <c r="D6" s="34"/>
      <c r="E6" s="33"/>
      <c r="F6" s="33"/>
      <c r="G6" s="1"/>
      <c r="H6" s="1"/>
      <c r="I6" s="1"/>
      <c r="J6" s="1"/>
      <c r="K6" s="1"/>
      <c r="L6" s="1"/>
      <c r="M6" s="1"/>
      <c r="N6" s="1"/>
      <c r="O6" s="1"/>
      <c r="P6" s="1"/>
      <c r="Q6" s="1"/>
      <c r="R6" s="1"/>
      <c r="S6" s="1"/>
      <c r="T6" s="1"/>
      <c r="U6" s="1"/>
      <c r="V6" s="1"/>
      <c r="W6" s="1"/>
      <c r="X6" s="1"/>
      <c r="Y6" s="1"/>
      <c r="Z6" s="1"/>
    </row>
    <row r="7" spans="1:26" ht="47.25">
      <c r="A7" s="28" t="s">
        <v>73</v>
      </c>
      <c r="B7" s="24" t="str">
        <f t="shared" si="0"/>
        <v>Identity Information Validation</v>
      </c>
      <c r="C7" s="34" t="str">
        <f t="shared" si="1"/>
        <v xml:space="preserve">Identity Information Validation is the process of confirming the accuracy of identity information about a Subject as established by the Issuer. </v>
      </c>
      <c r="D7" s="34"/>
      <c r="E7" s="33"/>
      <c r="F7" s="33"/>
      <c r="G7" s="1"/>
      <c r="H7" s="1"/>
      <c r="I7" s="1"/>
      <c r="J7" s="1"/>
      <c r="K7" s="1"/>
      <c r="L7" s="1"/>
      <c r="M7" s="1"/>
      <c r="N7" s="1"/>
      <c r="O7" s="1"/>
      <c r="P7" s="1"/>
      <c r="Q7" s="1"/>
      <c r="R7" s="1"/>
      <c r="S7" s="1"/>
      <c r="T7" s="1"/>
      <c r="U7" s="1"/>
      <c r="V7" s="1"/>
      <c r="W7" s="1"/>
      <c r="X7" s="1"/>
      <c r="Y7" s="1"/>
      <c r="Z7" s="1"/>
    </row>
    <row r="8" spans="1:26" ht="47.25">
      <c r="A8" s="28" t="s">
        <v>79</v>
      </c>
      <c r="B8" s="24" t="str">
        <f t="shared" si="0"/>
        <v>Identity Resolution</v>
      </c>
      <c r="C8" s="34" t="str">
        <f t="shared" si="1"/>
        <v>Identity Resolution is the process of establishing the uniqueness of a Subject within a population through the use of identity information.</v>
      </c>
      <c r="D8" s="34"/>
      <c r="E8" s="33"/>
      <c r="F8" s="33"/>
    </row>
    <row r="9" spans="1:26" ht="31.5">
      <c r="A9" s="28" t="s">
        <v>84</v>
      </c>
      <c r="B9" s="24" t="str">
        <f t="shared" si="0"/>
        <v>Identity Establishment</v>
      </c>
      <c r="C9" s="34" t="str">
        <f t="shared" si="1"/>
        <v>Identity Establishment is the process of creating a record of identity of a Subject within a population.</v>
      </c>
      <c r="D9" s="34"/>
      <c r="E9" s="33"/>
      <c r="F9" s="33"/>
    </row>
    <row r="10" spans="1:26" ht="31.5">
      <c r="A10" s="28" t="s">
        <v>88</v>
      </c>
      <c r="B10" s="24" t="str">
        <f t="shared" si="0"/>
        <v>Identity Verification</v>
      </c>
      <c r="C10" s="34" t="str">
        <f t="shared" si="1"/>
        <v>Identity Verification is the process of confirming that the identity information is under the control of the Subject.</v>
      </c>
      <c r="D10" s="34"/>
      <c r="E10" s="33"/>
      <c r="F10" s="33"/>
    </row>
    <row r="11" spans="1:26" ht="79.5" customHeight="1">
      <c r="A11" s="28" t="s">
        <v>94</v>
      </c>
      <c r="B11" s="24" t="str">
        <f t="shared" si="0"/>
        <v>Identity Continuity</v>
      </c>
      <c r="C11" s="34" t="str">
        <f t="shared" si="1"/>
        <v>Identity Continuity is the process of dynamically confirming that the Subject has a continuous existence over time (i.e., “genuine presence”). This process can be used to ensure that there is no malicious or fraudulent activity (past or present) and to address identity spoofing concerns.</v>
      </c>
      <c r="D11" s="34"/>
      <c r="E11" s="33"/>
      <c r="F11" s="33"/>
    </row>
    <row r="12" spans="1:26" ht="47.25">
      <c r="A12" s="28" t="s">
        <v>99</v>
      </c>
      <c r="B12" s="24" t="str">
        <f t="shared" si="0"/>
        <v>Identity Maintenance</v>
      </c>
      <c r="C12" s="34" t="str">
        <f t="shared" si="1"/>
        <v>Identity Maintenance is the process of ensuring that a Subject’s identity information is accurate, complete, and up-to-date.</v>
      </c>
      <c r="D12" s="34"/>
      <c r="E12" s="33"/>
      <c r="F12" s="33"/>
    </row>
    <row r="13" spans="1:26" ht="31.5">
      <c r="A13" s="28" t="s">
        <v>104</v>
      </c>
      <c r="B13" s="24" t="str">
        <f t="shared" si="0"/>
        <v>Identity Linking</v>
      </c>
      <c r="C13" s="34" t="str">
        <f t="shared" si="1"/>
        <v>Identity Linking is the process of mapping one or more assigned identifiers to a Subject.</v>
      </c>
      <c r="D13" s="34"/>
      <c r="E13" s="33"/>
      <c r="F13" s="33"/>
    </row>
    <row r="14" spans="1:26" ht="31.5">
      <c r="A14" s="26" t="s">
        <v>109</v>
      </c>
      <c r="B14" s="24" t="str">
        <f t="shared" si="0"/>
        <v>Relationship Domain General</v>
      </c>
      <c r="C14" s="34" t="str">
        <f t="shared" si="1"/>
        <v>General requirements for the relationship domain atomic processes</v>
      </c>
      <c r="D14" s="34"/>
      <c r="E14" s="33"/>
      <c r="F14" s="33"/>
    </row>
    <row r="15" spans="1:26" ht="47.25">
      <c r="A15" s="28" t="s">
        <v>112</v>
      </c>
      <c r="B15" s="24" t="str">
        <f t="shared" si="0"/>
        <v>Relationship Information Determination</v>
      </c>
      <c r="C15" s="34" t="str">
        <f t="shared" si="1"/>
        <v xml:space="preserve">Relationship Information Determination is the process of determining the relationship context, the relationship information requirements, and the relationship identifier. </v>
      </c>
      <c r="D15" s="34"/>
      <c r="E15" s="33"/>
      <c r="F15" s="33"/>
    </row>
    <row r="16" spans="1:26" ht="47.25">
      <c r="A16" s="28" t="s">
        <v>115</v>
      </c>
      <c r="B16" s="24" t="str">
        <f t="shared" si="0"/>
        <v>Relationship Evidence Determination</v>
      </c>
      <c r="C16" s="34" t="str">
        <f t="shared" si="1"/>
        <v>Relationship Evidence Determination is the process of determining the acceptable evidence of a Relationship (whether physical or electronic).</v>
      </c>
      <c r="D16" s="34"/>
      <c r="E16" s="33"/>
      <c r="F16" s="33"/>
    </row>
    <row r="17" spans="1:6" ht="47.25">
      <c r="A17" s="28" t="s">
        <v>117</v>
      </c>
      <c r="B17" s="24" t="str">
        <f t="shared" si="0"/>
        <v>Relationship Evidence Acceptance</v>
      </c>
      <c r="C17" s="34" t="str">
        <f t="shared" si="1"/>
        <v xml:space="preserve">Relationship Evidence Acceptance is the process of confirming that the evidence of a Relationship presented (whether physical or electronic) is acceptable. </v>
      </c>
      <c r="D17" s="34"/>
      <c r="E17" s="33"/>
      <c r="F17" s="33"/>
    </row>
    <row r="18" spans="1:6" ht="48" customHeight="1">
      <c r="A18" s="28" t="s">
        <v>119</v>
      </c>
      <c r="B18" s="24" t="str">
        <f t="shared" si="0"/>
        <v>Relationship Information Validation</v>
      </c>
      <c r="C18" s="34" t="str">
        <f t="shared" si="1"/>
        <v xml:space="preserve">Relationship Information Validation is the process of confirming the accuracy of information about a Relationship between two or more Subjects as established by the Issuer. </v>
      </c>
      <c r="D18" s="34"/>
      <c r="E18" s="33"/>
      <c r="F18" s="33"/>
    </row>
    <row r="19" spans="1:6" ht="63">
      <c r="A19" s="28" t="s">
        <v>121</v>
      </c>
      <c r="B19" s="24" t="str">
        <f t="shared" si="0"/>
        <v>Relationship Resolution</v>
      </c>
      <c r="C19" s="34" t="str">
        <f t="shared" si="1"/>
        <v>Relationship Resolution is the process of establishing the uniqueness of a Relationship instance within a program/service population through the use of relationship information and identity information.</v>
      </c>
      <c r="D19" s="34"/>
      <c r="E19" s="33"/>
      <c r="F19" s="33"/>
    </row>
    <row r="20" spans="1:6" ht="31.5">
      <c r="A20" s="28" t="s">
        <v>123</v>
      </c>
      <c r="B20" s="24" t="str">
        <f t="shared" si="0"/>
        <v>Relationship Establishment</v>
      </c>
      <c r="C20" s="34" t="str">
        <f t="shared" si="1"/>
        <v>Relationship Establishment is the process of creating a record of a Relationship between two or more Subjects.</v>
      </c>
      <c r="D20" s="34"/>
      <c r="E20" s="33"/>
      <c r="F20" s="33"/>
    </row>
    <row r="21" spans="1:6" ht="31.5">
      <c r="A21" s="28" t="s">
        <v>125</v>
      </c>
      <c r="B21" s="24" t="str">
        <f t="shared" si="0"/>
        <v>Relationship Verification</v>
      </c>
      <c r="C21" s="34" t="str">
        <f t="shared" si="1"/>
        <v>Relationship Verification is the process of confirming that the relationship information is under the control of the Subjects.</v>
      </c>
      <c r="D21" s="34"/>
      <c r="E21" s="33"/>
      <c r="F21" s="33"/>
    </row>
    <row r="22" spans="1:6" ht="47.25">
      <c r="A22" s="28" t="s">
        <v>128</v>
      </c>
      <c r="B22" s="24" t="str">
        <f t="shared" si="0"/>
        <v>Relationship Continuity</v>
      </c>
      <c r="C22" s="34" t="str">
        <f t="shared" si="1"/>
        <v>Relationship Continuity is the process of dynamically confirming that a Relationship between two or more Subjects has a continuous existence over time.</v>
      </c>
      <c r="D22" s="34"/>
      <c r="E22" s="33"/>
      <c r="F22" s="33"/>
    </row>
    <row r="23" spans="1:6" ht="47.25">
      <c r="A23" s="28" t="s">
        <v>130</v>
      </c>
      <c r="B23" s="24" t="str">
        <f t="shared" si="0"/>
        <v>Relationship Maintenance</v>
      </c>
      <c r="C23" s="34" t="str">
        <f t="shared" si="1"/>
        <v>Relationship Maintenance is the process of ensuring that the information about a Relationship between two or more Subjects is accurate, complete, and up-to-date.</v>
      </c>
      <c r="D23" s="34"/>
      <c r="E23" s="33"/>
      <c r="F23" s="33"/>
    </row>
    <row r="24" spans="1:6" ht="31.5">
      <c r="A24" s="28" t="s">
        <v>132</v>
      </c>
      <c r="B24" s="24" t="str">
        <f t="shared" si="0"/>
        <v>Relationship Suspension</v>
      </c>
      <c r="C24" s="34" t="str">
        <f t="shared" si="1"/>
        <v xml:space="preserve">Relationship Suspension is the process of flagging a record of a Relationship as temporarily no longer in effect. </v>
      </c>
      <c r="D24" s="34"/>
      <c r="E24" s="33"/>
      <c r="F24" s="33"/>
    </row>
    <row r="25" spans="1:6" ht="31.5">
      <c r="A25" s="28" t="s">
        <v>134</v>
      </c>
      <c r="B25" s="24" t="str">
        <f t="shared" si="0"/>
        <v>Relationship Reinstatement</v>
      </c>
      <c r="C25" s="34" t="str">
        <f t="shared" si="1"/>
        <v>Relationship Reinstatement is the process of transforming a suspended Relationship back to an active state.</v>
      </c>
      <c r="D25" s="34"/>
      <c r="E25" s="33"/>
      <c r="F25" s="33"/>
    </row>
    <row r="26" spans="1:6" ht="31.5">
      <c r="A26" s="28" t="s">
        <v>136</v>
      </c>
      <c r="B26" s="24" t="str">
        <f t="shared" si="0"/>
        <v>Relationship Revocation</v>
      </c>
      <c r="C26" s="34" t="str">
        <f t="shared" si="1"/>
        <v>Relationship Revocation is the process of flagging a record of a Relationship as no longer in effect.</v>
      </c>
      <c r="D26" s="34"/>
      <c r="E26" s="33"/>
      <c r="F26" s="33"/>
    </row>
    <row r="27" spans="1:6" ht="31.5">
      <c r="A27" s="26" t="s">
        <v>138</v>
      </c>
      <c r="B27" s="24" t="str">
        <f t="shared" si="0"/>
        <v>Credential Domain General</v>
      </c>
      <c r="C27" s="34" t="str">
        <f t="shared" si="1"/>
        <v>General requirements for the credential domain atomic processes</v>
      </c>
      <c r="D27" s="34"/>
      <c r="E27" s="33"/>
      <c r="F27" s="33"/>
    </row>
    <row r="28" spans="1:6" ht="31.5">
      <c r="A28" s="28" t="s">
        <v>141</v>
      </c>
      <c r="B28" s="24" t="str">
        <f t="shared" si="0"/>
        <v>Credential Issuance</v>
      </c>
      <c r="C28" s="34" t="str">
        <f t="shared" si="1"/>
        <v>Credential Issuance is the process of creating a Credential from a set of Claims and assigning the Credential to a Holder.</v>
      </c>
      <c r="D28" s="34"/>
      <c r="E28" s="33"/>
      <c r="F28" s="33"/>
    </row>
    <row r="29" spans="1:6" ht="141.75">
      <c r="A29" s="28" t="s">
        <v>146</v>
      </c>
      <c r="B29" s="24" t="str">
        <f t="shared" si="0"/>
        <v>Credential Authenticator Binding</v>
      </c>
      <c r="C29" s="34" t="str">
        <f t="shared" si="1"/>
        <v>Credential Authenticator Binding is the process of associating a Credential issued to a Holder with one or more authenticators. This process also includes authenticator life-cycle activities such as suspending authenticators (caused by a forgotten password or a lockout due to successive failed authentications, inactivity, or suspicious activity), removing authenticators, binding new authenticators, and updating authenticators (e.g., changing a password, updating security questions and answers, having a new facial photo taken).</v>
      </c>
      <c r="D29" s="34"/>
      <c r="E29" s="33"/>
      <c r="F29" s="33"/>
    </row>
    <row r="30" spans="1:6" ht="63">
      <c r="A30" s="28" t="s">
        <v>151</v>
      </c>
      <c r="B30" s="24" t="str">
        <f t="shared" si="0"/>
        <v>Credential Validation</v>
      </c>
      <c r="C30" s="34" t="str">
        <f t="shared" si="1"/>
        <v>Credential Validation is the process of verifying that the issued Credential is valid (e.g., not tampered with, corrupted, modified, suspended, or revoked). The validity of the issued Credential can be used to generate a level of assurance.</v>
      </c>
      <c r="D30" s="34"/>
      <c r="E30" s="33"/>
      <c r="F30" s="33"/>
    </row>
    <row r="31" spans="1:6" ht="79.5" customHeight="1">
      <c r="A31" s="28" t="s">
        <v>156</v>
      </c>
      <c r="B31" s="24" t="str">
        <f t="shared" si="0"/>
        <v>Credential Verification</v>
      </c>
      <c r="C31" s="34" t="str">
        <f t="shared" si="1"/>
        <v xml:space="preserve">Credential Verification is the process of verifying that a Holder has control over an issued Credential. Control of an issued Credential is verified by means of one or more authenticators. The degree of control over the issued Credential can be used to generate a level of assurance.
</v>
      </c>
      <c r="D31" s="34"/>
      <c r="E31" s="33"/>
      <c r="F31" s="33"/>
    </row>
    <row r="32" spans="1:6" ht="47.25">
      <c r="A32" s="28" t="s">
        <v>161</v>
      </c>
      <c r="B32" s="24" t="str">
        <f t="shared" si="0"/>
        <v>Credential Maintenance</v>
      </c>
      <c r="C32" s="34" t="str">
        <f t="shared" si="1"/>
        <v>Credential Maintenance is the process of updating the Credential attributes (e.g., expiry date, status of the Credential) of an issued Credential.</v>
      </c>
      <c r="D32" s="34"/>
      <c r="E32" s="33"/>
      <c r="F32" s="33"/>
    </row>
    <row r="33" spans="1:6" ht="47.25">
      <c r="A33" s="35" t="s">
        <v>163</v>
      </c>
      <c r="B33" s="36" t="str">
        <f t="shared" si="0"/>
        <v>Credential Suspension</v>
      </c>
      <c r="C33" s="34" t="str">
        <f t="shared" si="1"/>
        <v xml:space="preserve">Credential Suspension is the process of transforming an issued Credential into a suspended Credential by flagging the issued Credential as temporarily unusable. </v>
      </c>
      <c r="D33" s="37"/>
      <c r="E33" s="38"/>
      <c r="F33" s="38"/>
    </row>
    <row r="34" spans="1:6" ht="47.25">
      <c r="A34" s="28" t="s">
        <v>168</v>
      </c>
      <c r="B34" s="36" t="str">
        <f t="shared" si="0"/>
        <v>Credential Recovery</v>
      </c>
      <c r="C34" s="34" t="str">
        <f t="shared" si="1"/>
        <v>Credential Recovery is the process of transforming a suspended Credential back to a usable state (i.e., an issued Credential).</v>
      </c>
      <c r="D34" s="39"/>
      <c r="E34" s="40"/>
      <c r="F34" s="40"/>
    </row>
    <row r="35" spans="1:6" ht="31.5">
      <c r="A35" s="28" t="s">
        <v>173</v>
      </c>
      <c r="B35" s="36" t="str">
        <f t="shared" si="0"/>
        <v>Credential Revocation</v>
      </c>
      <c r="C35" s="34" t="str">
        <f t="shared" si="1"/>
        <v>Credential Revocation is the process of ensuring that an issued Credential is permanently flagged as unusable.</v>
      </c>
      <c r="D35" s="39"/>
      <c r="E35" s="40"/>
      <c r="F35" s="40"/>
    </row>
    <row r="36" spans="1:6" ht="31.5">
      <c r="A36" s="26" t="s">
        <v>178</v>
      </c>
      <c r="B36" s="36" t="str">
        <f t="shared" si="0"/>
        <v>Consent Domain General</v>
      </c>
      <c r="C36" s="34" t="str">
        <f t="shared" si="1"/>
        <v>General requirements for the consent domain atomic processes</v>
      </c>
      <c r="D36" s="39"/>
      <c r="E36" s="40"/>
      <c r="F36" s="40"/>
    </row>
    <row r="37" spans="1:6" ht="220.5">
      <c r="A37" s="26" t="s">
        <v>181</v>
      </c>
      <c r="B37" s="36" t="str">
        <f t="shared" si="0"/>
        <v>Consent Notice Formulation</v>
      </c>
      <c r="C37" s="34" t="str">
        <f t="shared" si="1"/>
        <v>Consent Notice Formulation is the process of producing a consent notice statement that describes what personal information is being, or may be, collected; with which parties the personal information is being shared and what type of personal information is being shared (as known at the time of presentation); for what purposes the personal information is being collected, used, or disclosed; the risk of harm and other consequences as a result of the collection, use, or disclosure; how the personal information will be handled and protected; the time period for which the consent notice statement is applicable; and under whose jurisdiction or authority the consent notice statement is issued. This process should be carried out in accordance with any requirements of jurisdictional legislation and regulation.</v>
      </c>
      <c r="D37" s="39"/>
      <c r="E37" s="40"/>
      <c r="F37" s="40"/>
    </row>
    <row r="38" spans="1:6" ht="31.5">
      <c r="A38" s="26" t="s">
        <v>186</v>
      </c>
      <c r="B38" s="36" t="str">
        <f t="shared" si="0"/>
        <v>Consent Notice Presentation</v>
      </c>
      <c r="C38" s="34" t="str">
        <f t="shared" si="1"/>
        <v>Consent Notice Presentation is the process of presenting a consent notice statement to a person.</v>
      </c>
      <c r="D38" s="39"/>
      <c r="E38" s="40"/>
      <c r="F38" s="40"/>
    </row>
    <row r="39" spans="1:6" ht="78.75">
      <c r="A39" s="28" t="s">
        <v>191</v>
      </c>
      <c r="B39" s="36" t="str">
        <f t="shared" si="0"/>
        <v>Consent Request</v>
      </c>
      <c r="C39" s="34" t="str">
        <f t="shared" si="1"/>
        <v>Consent Request is the process of asking a person to agree to provide consent (“Yes”) or decline to provide consent (“No”) based on the contents of a presented consent notice statement, resulting in either a “yes” or “no” consent decision.</v>
      </c>
      <c r="D39" s="39"/>
      <c r="E39" s="40"/>
      <c r="F39" s="40"/>
    </row>
    <row r="40" spans="1:6" ht="141.75">
      <c r="A40" s="28" t="s">
        <v>196</v>
      </c>
      <c r="B40" s="36" t="str">
        <f t="shared" si="0"/>
        <v>Consent Registration</v>
      </c>
      <c r="C40" s="34" t="str">
        <f t="shared" si="1"/>
        <v>Consent Registration is the process of storing the consent notice statement and the person’s related consent decision. In addition, information about the person, the version of the consent notice statement that was presented, the date and time that the consent notice statement was presented, and, if applicable, the expiration date for the consent decision may be stored. Once the consent information has been stored, a notification on the consent decision made is issued to the relevant parties to the consent decision.</v>
      </c>
      <c r="D40" s="39"/>
      <c r="E40" s="40"/>
      <c r="F40" s="40"/>
    </row>
    <row r="41" spans="1:6" ht="47.25">
      <c r="A41" s="28" t="s">
        <v>201</v>
      </c>
      <c r="B41" s="36" t="str">
        <f t="shared" si="0"/>
        <v>Consent Review</v>
      </c>
      <c r="C41" s="34" t="str">
        <f t="shared" si="1"/>
        <v>Consent Review is the process of making the details of a stored consent decision visible to the person who provided the consent.</v>
      </c>
      <c r="D41" s="39"/>
      <c r="E41" s="40"/>
      <c r="F41" s="40"/>
    </row>
    <row r="42" spans="1:6" ht="47.25">
      <c r="A42" s="28" t="s">
        <v>206</v>
      </c>
      <c r="B42" s="36" t="str">
        <f t="shared" si="0"/>
        <v>Consent Renewal</v>
      </c>
      <c r="C42" s="34" t="str">
        <f t="shared" si="1"/>
        <v>Consent Renewal is the process of extending the validity period of a “yes” consent decision by means of increasing an expiration date limit.</v>
      </c>
      <c r="D42" s="39"/>
      <c r="E42" s="40"/>
      <c r="F42" s="40"/>
    </row>
    <row r="43" spans="1:6" ht="47.25">
      <c r="A43" s="28" t="s">
        <v>211</v>
      </c>
      <c r="B43" s="36" t="str">
        <f t="shared" si="0"/>
        <v>Consent Expiration</v>
      </c>
      <c r="C43" s="34" t="str">
        <f t="shared" si="1"/>
        <v>Consent Expiration is the process of suspending the validity of a “yes” consent decision as a result of exceeding an expiration date limit.</v>
      </c>
      <c r="D43" s="39"/>
      <c r="E43" s="40"/>
      <c r="F43" s="40"/>
    </row>
    <row r="44" spans="1:6" ht="64.5" customHeight="1">
      <c r="A44" s="28" t="s">
        <v>216</v>
      </c>
      <c r="B44" s="36" t="str">
        <f t="shared" si="0"/>
        <v>Consent Revocation</v>
      </c>
      <c r="C44" s="34" t="str">
        <f t="shared" si="1"/>
        <v>Consent Revocation is the process of suspending the validity of a “yes” consent decision as a result of an explicit withdrawal of consent by the person (i.e., a “yes” consent decision is converted into a “no” consent decision).</v>
      </c>
      <c r="D44" s="39"/>
      <c r="E44" s="40"/>
      <c r="F44" s="40"/>
    </row>
    <row r="45" spans="1:6" ht="31.5">
      <c r="A45" s="26" t="s">
        <v>221</v>
      </c>
      <c r="B45" s="36" t="str">
        <f t="shared" si="0"/>
        <v>Signature Domain General</v>
      </c>
      <c r="C45" s="34" t="str">
        <f t="shared" si="1"/>
        <v>General requirements for the signature domain atomic processes</v>
      </c>
      <c r="D45" s="39"/>
      <c r="E45" s="40"/>
      <c r="F45" s="40"/>
    </row>
    <row r="46" spans="1:6" ht="15.75">
      <c r="A46" s="28" t="s">
        <v>224</v>
      </c>
      <c r="B46" s="36" t="str">
        <f t="shared" si="0"/>
        <v>Signature Creation</v>
      </c>
      <c r="C46" s="34" t="str">
        <f t="shared" si="1"/>
        <v>Signature Creation is the process of creating a signature.</v>
      </c>
      <c r="D46" s="39"/>
      <c r="E46" s="40"/>
      <c r="F46" s="40"/>
    </row>
    <row r="47" spans="1:6" ht="31.5">
      <c r="A47" s="28" t="s">
        <v>227</v>
      </c>
      <c r="B47" s="24" t="str">
        <f t="shared" si="0"/>
        <v>Signature Checking</v>
      </c>
      <c r="C47" s="34" t="str">
        <f t="shared" si="1"/>
        <v xml:space="preserve">Signature Checking is the process of confirming that the signature is valid.  </v>
      </c>
      <c r="D47" s="39"/>
      <c r="E47" s="40"/>
      <c r="F47" s="40"/>
    </row>
    <row r="48" spans="1:6" ht="15.75" customHeight="1">
      <c r="A48" s="41"/>
      <c r="B48" s="42"/>
      <c r="C48" s="43"/>
      <c r="D48" s="43"/>
      <c r="E48" s="2"/>
      <c r="F48" s="2"/>
    </row>
    <row r="49" spans="1:6" ht="15.75" customHeight="1">
      <c r="A49" s="41"/>
      <c r="B49" s="42"/>
      <c r="C49" s="43"/>
      <c r="D49" s="43"/>
      <c r="E49" s="2"/>
      <c r="F49" s="2"/>
    </row>
    <row r="50" spans="1:6" ht="15.75" customHeight="1">
      <c r="A50" s="41"/>
      <c r="B50" s="42"/>
      <c r="C50" s="43"/>
      <c r="D50" s="43"/>
      <c r="E50" s="2"/>
      <c r="F50" s="2"/>
    </row>
    <row r="51" spans="1:6" ht="15.75" customHeight="1">
      <c r="A51" s="41"/>
      <c r="B51" s="42"/>
      <c r="C51" s="43"/>
      <c r="D51" s="43"/>
      <c r="E51" s="2"/>
      <c r="F51" s="2"/>
    </row>
    <row r="52" spans="1:6" ht="15.75" customHeight="1">
      <c r="A52" s="41"/>
      <c r="B52" s="42"/>
      <c r="C52" s="43"/>
      <c r="D52" s="43"/>
      <c r="E52" s="2"/>
      <c r="F52" s="2"/>
    </row>
    <row r="53" spans="1:6" ht="15.75" customHeight="1">
      <c r="A53" s="41"/>
      <c r="B53" s="42"/>
      <c r="C53" s="43"/>
      <c r="D53" s="43"/>
      <c r="E53" s="2"/>
      <c r="F53" s="2"/>
    </row>
    <row r="54" spans="1:6" ht="15.75" customHeight="1">
      <c r="A54" s="41"/>
      <c r="B54" s="42"/>
      <c r="C54" s="43"/>
      <c r="D54" s="43"/>
      <c r="E54" s="2"/>
      <c r="F54" s="2"/>
    </row>
    <row r="55" spans="1:6" ht="15.75" customHeight="1">
      <c r="A55" s="41"/>
      <c r="B55" s="42"/>
      <c r="C55" s="43"/>
      <c r="D55" s="43"/>
      <c r="E55" s="2"/>
      <c r="F55" s="2"/>
    </row>
    <row r="56" spans="1:6" ht="15.75" customHeight="1">
      <c r="A56" s="41"/>
      <c r="B56" s="42"/>
      <c r="C56" s="43"/>
      <c r="D56" s="43"/>
      <c r="E56" s="2"/>
      <c r="F56" s="2"/>
    </row>
    <row r="57" spans="1:6" ht="15.75" customHeight="1">
      <c r="A57" s="41"/>
      <c r="B57" s="42"/>
      <c r="C57" s="43"/>
      <c r="D57" s="43"/>
      <c r="E57" s="2"/>
      <c r="F57" s="2"/>
    </row>
    <row r="58" spans="1:6" ht="15.75" customHeight="1">
      <c r="A58" s="41"/>
      <c r="B58" s="42"/>
      <c r="C58" s="43"/>
      <c r="D58" s="43"/>
      <c r="E58" s="2"/>
      <c r="F58" s="2"/>
    </row>
    <row r="59" spans="1:6" ht="15.75" customHeight="1">
      <c r="A59" s="41"/>
      <c r="B59" s="42"/>
      <c r="C59" s="43"/>
      <c r="D59" s="43"/>
      <c r="E59" s="2"/>
      <c r="F59" s="2"/>
    </row>
    <row r="60" spans="1:6" ht="15.75" customHeight="1">
      <c r="A60" s="41"/>
      <c r="B60" s="42"/>
      <c r="C60" s="43"/>
      <c r="D60" s="43"/>
      <c r="E60" s="2"/>
      <c r="F60" s="2"/>
    </row>
    <row r="61" spans="1:6" ht="15.75" customHeight="1">
      <c r="A61" s="41"/>
      <c r="B61" s="42"/>
      <c r="C61" s="43"/>
      <c r="D61" s="43"/>
      <c r="E61" s="2"/>
      <c r="F61" s="2"/>
    </row>
    <row r="62" spans="1:6" ht="15.75" customHeight="1">
      <c r="A62" s="41"/>
      <c r="B62" s="42"/>
      <c r="C62" s="43"/>
      <c r="D62" s="43"/>
      <c r="E62" s="2"/>
      <c r="F62" s="2"/>
    </row>
    <row r="63" spans="1:6" ht="15.75" customHeight="1">
      <c r="A63" s="41"/>
      <c r="B63" s="42"/>
      <c r="C63" s="43"/>
      <c r="D63" s="43"/>
      <c r="E63" s="2"/>
      <c r="F63" s="2"/>
    </row>
    <row r="64" spans="1:6" ht="15.75" customHeight="1">
      <c r="A64" s="41"/>
      <c r="B64" s="42"/>
      <c r="C64" s="43"/>
      <c r="D64" s="43"/>
      <c r="E64" s="2"/>
      <c r="F64" s="2"/>
    </row>
    <row r="65" spans="1:6" ht="15.75" customHeight="1">
      <c r="A65" s="41"/>
      <c r="B65" s="42"/>
      <c r="C65" s="43"/>
      <c r="D65" s="43"/>
      <c r="E65" s="2"/>
      <c r="F65" s="2"/>
    </row>
    <row r="66" spans="1:6" ht="15.75" customHeight="1">
      <c r="A66" s="41"/>
      <c r="B66" s="42"/>
      <c r="C66" s="43"/>
      <c r="D66" s="43"/>
      <c r="E66" s="2"/>
      <c r="F66" s="2"/>
    </row>
    <row r="67" spans="1:6" ht="15.75" customHeight="1">
      <c r="A67" s="41"/>
      <c r="B67" s="42"/>
      <c r="C67" s="43"/>
      <c r="D67" s="43"/>
      <c r="E67" s="2"/>
      <c r="F67" s="2"/>
    </row>
    <row r="68" spans="1:6" ht="15.75" customHeight="1">
      <c r="A68" s="41"/>
      <c r="B68" s="42"/>
      <c r="C68" s="43"/>
      <c r="D68" s="43"/>
      <c r="E68" s="2"/>
      <c r="F68" s="2"/>
    </row>
    <row r="69" spans="1:6" ht="15.75" customHeight="1">
      <c r="A69" s="41"/>
      <c r="B69" s="42"/>
      <c r="C69" s="43"/>
      <c r="D69" s="43"/>
      <c r="E69" s="2"/>
      <c r="F69" s="2"/>
    </row>
    <row r="70" spans="1:6" ht="15.75" customHeight="1">
      <c r="A70" s="41"/>
      <c r="B70" s="42"/>
      <c r="C70" s="43"/>
      <c r="D70" s="43"/>
      <c r="E70" s="2"/>
      <c r="F70" s="2"/>
    </row>
    <row r="71" spans="1:6" ht="15.75" customHeight="1">
      <c r="A71" s="41"/>
      <c r="B71" s="42"/>
      <c r="C71" s="43"/>
      <c r="D71" s="43"/>
      <c r="E71" s="2"/>
      <c r="F71" s="2"/>
    </row>
    <row r="72" spans="1:6" ht="15.75" customHeight="1">
      <c r="A72" s="41"/>
      <c r="B72" s="42"/>
      <c r="C72" s="43"/>
      <c r="D72" s="43"/>
      <c r="E72" s="2"/>
      <c r="F72" s="2"/>
    </row>
    <row r="73" spans="1:6" ht="15.75" customHeight="1">
      <c r="A73" s="41"/>
      <c r="B73" s="42"/>
      <c r="C73" s="43"/>
      <c r="D73" s="43"/>
      <c r="E73" s="2"/>
      <c r="F73" s="2"/>
    </row>
    <row r="74" spans="1:6" ht="15.75" customHeight="1">
      <c r="A74" s="41"/>
      <c r="B74" s="42"/>
      <c r="C74" s="43"/>
      <c r="D74" s="43"/>
      <c r="E74" s="2"/>
      <c r="F74" s="2"/>
    </row>
    <row r="75" spans="1:6" ht="15.75" customHeight="1">
      <c r="A75" s="41"/>
      <c r="B75" s="42"/>
      <c r="C75" s="43"/>
      <c r="D75" s="43"/>
      <c r="E75" s="2"/>
      <c r="F75" s="2"/>
    </row>
    <row r="76" spans="1:6" ht="15.75" customHeight="1">
      <c r="A76" s="41"/>
      <c r="B76" s="42"/>
      <c r="C76" s="43"/>
      <c r="D76" s="43"/>
      <c r="E76" s="2"/>
      <c r="F76" s="2"/>
    </row>
    <row r="77" spans="1:6" ht="15.75" customHeight="1">
      <c r="A77" s="41"/>
      <c r="B77" s="42"/>
      <c r="C77" s="43"/>
      <c r="D77" s="43"/>
      <c r="E77" s="2"/>
      <c r="F77" s="2"/>
    </row>
    <row r="78" spans="1:6" ht="15.75" customHeight="1">
      <c r="A78" s="41"/>
      <c r="B78" s="42"/>
      <c r="C78" s="43"/>
      <c r="D78" s="43"/>
      <c r="E78" s="2"/>
      <c r="F78" s="2"/>
    </row>
    <row r="79" spans="1:6" ht="15.75" customHeight="1">
      <c r="A79" s="41"/>
      <c r="B79" s="42"/>
      <c r="C79" s="43"/>
      <c r="D79" s="43"/>
      <c r="E79" s="2"/>
      <c r="F79" s="2"/>
    </row>
    <row r="80" spans="1:6" ht="15.75" customHeight="1">
      <c r="A80" s="41"/>
      <c r="B80" s="42"/>
      <c r="C80" s="43"/>
      <c r="D80" s="43"/>
      <c r="E80" s="2"/>
      <c r="F80" s="2"/>
    </row>
    <row r="81" spans="1:6" ht="15.75" customHeight="1">
      <c r="A81" s="41"/>
      <c r="B81" s="42"/>
      <c r="C81" s="43"/>
      <c r="D81" s="43"/>
      <c r="E81" s="2"/>
      <c r="F81" s="2"/>
    </row>
    <row r="82" spans="1:6" ht="15.75" customHeight="1">
      <c r="A82" s="41"/>
      <c r="B82" s="42"/>
      <c r="C82" s="43"/>
      <c r="D82" s="43"/>
      <c r="E82" s="2"/>
      <c r="F82" s="2"/>
    </row>
    <row r="83" spans="1:6" ht="15.75" customHeight="1">
      <c r="A83" s="41"/>
      <c r="B83" s="42"/>
      <c r="C83" s="43"/>
      <c r="D83" s="43"/>
      <c r="E83" s="2"/>
      <c r="F83" s="2"/>
    </row>
    <row r="84" spans="1:6" ht="15.75" customHeight="1">
      <c r="A84" s="41"/>
      <c r="B84" s="42"/>
      <c r="C84" s="43"/>
      <c r="D84" s="43"/>
      <c r="E84" s="2"/>
      <c r="F84" s="2"/>
    </row>
    <row r="85" spans="1:6" ht="15.75" customHeight="1">
      <c r="A85" s="41"/>
      <c r="B85" s="42"/>
      <c r="C85" s="43"/>
      <c r="D85" s="43"/>
      <c r="E85" s="2"/>
      <c r="F85" s="2"/>
    </row>
    <row r="86" spans="1:6" ht="15.75" customHeight="1">
      <c r="A86" s="41"/>
      <c r="B86" s="42"/>
      <c r="C86" s="43"/>
      <c r="D86" s="43"/>
      <c r="E86" s="2"/>
      <c r="F86" s="2"/>
    </row>
    <row r="87" spans="1:6" ht="15.75" customHeight="1">
      <c r="A87" s="41"/>
      <c r="B87" s="42"/>
      <c r="C87" s="43"/>
      <c r="D87" s="43"/>
      <c r="E87" s="2"/>
      <c r="F87" s="2"/>
    </row>
    <row r="88" spans="1:6" ht="15.75" customHeight="1">
      <c r="A88" s="41"/>
      <c r="B88" s="42"/>
      <c r="C88" s="43"/>
      <c r="D88" s="43"/>
      <c r="E88" s="2"/>
      <c r="F88" s="2"/>
    </row>
    <row r="89" spans="1:6" ht="15.75" customHeight="1">
      <c r="A89" s="41"/>
      <c r="B89" s="42"/>
      <c r="C89" s="43"/>
      <c r="D89" s="43"/>
      <c r="E89" s="2"/>
      <c r="F89" s="2"/>
    </row>
    <row r="90" spans="1:6" ht="15.75" customHeight="1">
      <c r="A90" s="41"/>
      <c r="B90" s="42"/>
      <c r="C90" s="43"/>
      <c r="D90" s="43"/>
      <c r="E90" s="2"/>
      <c r="F90" s="2"/>
    </row>
    <row r="91" spans="1:6" ht="15.75" customHeight="1">
      <c r="A91" s="41"/>
      <c r="B91" s="42"/>
      <c r="C91" s="43"/>
      <c r="D91" s="43"/>
      <c r="E91" s="2"/>
      <c r="F91" s="2"/>
    </row>
    <row r="92" spans="1:6" ht="15.75" customHeight="1">
      <c r="A92" s="41"/>
      <c r="B92" s="42"/>
      <c r="C92" s="43"/>
      <c r="D92" s="43"/>
      <c r="E92" s="2"/>
      <c r="F92" s="2"/>
    </row>
    <row r="93" spans="1:6" ht="15.75" customHeight="1">
      <c r="A93" s="41"/>
      <c r="B93" s="42"/>
      <c r="C93" s="43"/>
      <c r="D93" s="43"/>
      <c r="E93" s="2"/>
      <c r="F93" s="2"/>
    </row>
    <row r="94" spans="1:6" ht="15.75" customHeight="1">
      <c r="A94" s="41"/>
      <c r="B94" s="42"/>
      <c r="C94" s="43"/>
      <c r="D94" s="43"/>
      <c r="E94" s="2"/>
      <c r="F94" s="2"/>
    </row>
    <row r="95" spans="1:6" ht="15.75" customHeight="1">
      <c r="A95" s="41"/>
      <c r="B95" s="42"/>
      <c r="C95" s="43"/>
      <c r="D95" s="43"/>
      <c r="E95" s="2"/>
      <c r="F95" s="2"/>
    </row>
    <row r="96" spans="1:6" ht="15.75" customHeight="1">
      <c r="A96" s="41"/>
      <c r="B96" s="42"/>
      <c r="C96" s="43"/>
      <c r="D96" s="43"/>
      <c r="E96" s="2"/>
      <c r="F96" s="2"/>
    </row>
    <row r="97" spans="1:6" ht="15.75" customHeight="1">
      <c r="A97" s="41"/>
      <c r="B97" s="42"/>
      <c r="C97" s="43"/>
      <c r="D97" s="43"/>
      <c r="E97" s="2"/>
      <c r="F97" s="2"/>
    </row>
    <row r="98" spans="1:6" ht="15.75" customHeight="1">
      <c r="A98" s="41"/>
      <c r="B98" s="42"/>
      <c r="C98" s="43"/>
      <c r="D98" s="43"/>
      <c r="E98" s="2"/>
      <c r="F98" s="2"/>
    </row>
    <row r="99" spans="1:6" ht="15.75" customHeight="1">
      <c r="A99" s="41"/>
      <c r="B99" s="42"/>
      <c r="C99" s="43"/>
      <c r="D99" s="43"/>
      <c r="E99" s="2"/>
      <c r="F99" s="2"/>
    </row>
    <row r="100" spans="1:6" ht="15.75" customHeight="1">
      <c r="A100" s="41"/>
      <c r="B100" s="42"/>
      <c r="C100" s="43"/>
      <c r="D100" s="43"/>
      <c r="E100" s="2"/>
      <c r="F100" s="2"/>
    </row>
    <row r="101" spans="1:6" ht="15.75" customHeight="1">
      <c r="A101" s="41"/>
      <c r="B101" s="42"/>
      <c r="C101" s="43"/>
      <c r="D101" s="43"/>
      <c r="E101" s="2"/>
      <c r="F101" s="2"/>
    </row>
    <row r="102" spans="1:6" ht="15.75" customHeight="1">
      <c r="A102" s="41"/>
      <c r="B102" s="42"/>
      <c r="C102" s="43"/>
      <c r="D102" s="43"/>
      <c r="E102" s="2"/>
      <c r="F102" s="2"/>
    </row>
    <row r="103" spans="1:6" ht="15.75" customHeight="1">
      <c r="A103" s="41"/>
      <c r="B103" s="42"/>
      <c r="C103" s="43"/>
      <c r="D103" s="43"/>
      <c r="E103" s="2"/>
      <c r="F103" s="2"/>
    </row>
    <row r="104" spans="1:6" ht="15.75" customHeight="1">
      <c r="A104" s="41"/>
      <c r="B104" s="42"/>
      <c r="C104" s="43"/>
      <c r="D104" s="43"/>
      <c r="E104" s="2"/>
      <c r="F104" s="2"/>
    </row>
    <row r="105" spans="1:6" ht="15.75" customHeight="1">
      <c r="A105" s="41"/>
      <c r="B105" s="42"/>
      <c r="C105" s="43"/>
      <c r="D105" s="43"/>
      <c r="E105" s="2"/>
      <c r="F105" s="2"/>
    </row>
    <row r="106" spans="1:6" ht="15.75" customHeight="1">
      <c r="A106" s="41"/>
      <c r="B106" s="42"/>
      <c r="C106" s="43"/>
      <c r="D106" s="43"/>
      <c r="E106" s="2"/>
      <c r="F106" s="2"/>
    </row>
    <row r="107" spans="1:6" ht="15.75" customHeight="1">
      <c r="A107" s="41"/>
      <c r="B107" s="42"/>
      <c r="C107" s="43"/>
      <c r="D107" s="43"/>
      <c r="E107" s="2"/>
      <c r="F107" s="2"/>
    </row>
    <row r="108" spans="1:6" ht="15.75" customHeight="1">
      <c r="A108" s="41"/>
      <c r="B108" s="42"/>
      <c r="C108" s="43"/>
      <c r="D108" s="43"/>
      <c r="E108" s="2"/>
      <c r="F108" s="2"/>
    </row>
    <row r="109" spans="1:6" ht="15.75" customHeight="1">
      <c r="A109" s="41"/>
      <c r="B109" s="42"/>
      <c r="C109" s="43"/>
      <c r="D109" s="43"/>
      <c r="E109" s="2"/>
      <c r="F109" s="2"/>
    </row>
    <row r="110" spans="1:6" ht="15.75" customHeight="1">
      <c r="A110" s="41"/>
      <c r="B110" s="42"/>
      <c r="C110" s="43"/>
      <c r="D110" s="43"/>
      <c r="E110" s="2"/>
      <c r="F110" s="2"/>
    </row>
    <row r="111" spans="1:6" ht="15.75" customHeight="1">
      <c r="A111" s="41"/>
      <c r="B111" s="42"/>
      <c r="C111" s="43"/>
      <c r="D111" s="43"/>
      <c r="E111" s="2"/>
      <c r="F111" s="2"/>
    </row>
    <row r="112" spans="1:6" ht="15.75" customHeight="1">
      <c r="A112" s="41"/>
      <c r="B112" s="42"/>
      <c r="C112" s="43"/>
      <c r="D112" s="43"/>
      <c r="E112" s="2"/>
      <c r="F112" s="2"/>
    </row>
    <row r="113" spans="1:6" ht="15.75" customHeight="1">
      <c r="A113" s="41"/>
      <c r="B113" s="42"/>
      <c r="C113" s="43"/>
      <c r="D113" s="43"/>
      <c r="E113" s="2"/>
      <c r="F113" s="2"/>
    </row>
    <row r="114" spans="1:6" ht="15.75" customHeight="1">
      <c r="A114" s="41"/>
      <c r="B114" s="42"/>
      <c r="C114" s="43"/>
      <c r="D114" s="43"/>
      <c r="E114" s="2"/>
      <c r="F114" s="2"/>
    </row>
    <row r="115" spans="1:6" ht="15.75" customHeight="1">
      <c r="A115" s="41"/>
      <c r="B115" s="42"/>
      <c r="C115" s="43"/>
      <c r="D115" s="43"/>
      <c r="E115" s="2"/>
      <c r="F115" s="2"/>
    </row>
    <row r="116" spans="1:6" ht="15.75" customHeight="1">
      <c r="A116" s="41"/>
      <c r="B116" s="42"/>
      <c r="C116" s="43"/>
      <c r="D116" s="43"/>
      <c r="E116" s="2"/>
      <c r="F116" s="2"/>
    </row>
    <row r="117" spans="1:6" ht="15.75" customHeight="1">
      <c r="A117" s="41"/>
      <c r="B117" s="42"/>
      <c r="C117" s="43"/>
      <c r="D117" s="43"/>
      <c r="E117" s="2"/>
      <c r="F117" s="2"/>
    </row>
    <row r="118" spans="1:6" ht="15.75" customHeight="1">
      <c r="A118" s="41"/>
      <c r="B118" s="42"/>
      <c r="C118" s="43"/>
      <c r="D118" s="43"/>
      <c r="E118" s="2"/>
      <c r="F118" s="2"/>
    </row>
    <row r="119" spans="1:6" ht="15.75" customHeight="1">
      <c r="A119" s="41"/>
      <c r="B119" s="42"/>
      <c r="C119" s="43"/>
      <c r="D119" s="43"/>
      <c r="E119" s="2"/>
      <c r="F119" s="2"/>
    </row>
    <row r="120" spans="1:6" ht="15.75" customHeight="1">
      <c r="A120" s="41"/>
      <c r="B120" s="42"/>
      <c r="C120" s="43"/>
      <c r="D120" s="43"/>
      <c r="E120" s="2"/>
      <c r="F120" s="2"/>
    </row>
    <row r="121" spans="1:6" ht="15.75" customHeight="1">
      <c r="A121" s="41"/>
      <c r="B121" s="42"/>
      <c r="C121" s="43"/>
      <c r="D121" s="43"/>
      <c r="E121" s="2"/>
      <c r="F121" s="2"/>
    </row>
    <row r="122" spans="1:6" ht="15.75" customHeight="1">
      <c r="A122" s="41"/>
      <c r="B122" s="42"/>
      <c r="C122" s="43"/>
      <c r="D122" s="43"/>
      <c r="E122" s="2"/>
      <c r="F122" s="2"/>
    </row>
    <row r="123" spans="1:6" ht="15.75" customHeight="1">
      <c r="A123" s="41"/>
      <c r="B123" s="42"/>
      <c r="C123" s="43"/>
      <c r="D123" s="43"/>
      <c r="E123" s="2"/>
      <c r="F123" s="2"/>
    </row>
    <row r="124" spans="1:6" ht="15.75" customHeight="1">
      <c r="A124" s="41"/>
      <c r="B124" s="42"/>
      <c r="C124" s="43"/>
      <c r="D124" s="43"/>
      <c r="E124" s="2"/>
      <c r="F124" s="2"/>
    </row>
    <row r="125" spans="1:6" ht="15.75" customHeight="1">
      <c r="A125" s="41"/>
      <c r="B125" s="42"/>
      <c r="C125" s="43"/>
      <c r="D125" s="43"/>
      <c r="E125" s="2"/>
      <c r="F125" s="2"/>
    </row>
    <row r="126" spans="1:6" ht="15.75" customHeight="1">
      <c r="A126" s="41"/>
      <c r="B126" s="42"/>
      <c r="C126" s="43"/>
      <c r="D126" s="43"/>
      <c r="E126" s="2"/>
      <c r="F126" s="2"/>
    </row>
    <row r="127" spans="1:6" ht="15.75" customHeight="1">
      <c r="A127" s="41"/>
      <c r="B127" s="42"/>
      <c r="C127" s="43"/>
      <c r="D127" s="43"/>
      <c r="E127" s="2"/>
      <c r="F127" s="2"/>
    </row>
    <row r="128" spans="1:6" ht="15.75" customHeight="1">
      <c r="A128" s="41"/>
      <c r="B128" s="42"/>
      <c r="C128" s="43"/>
      <c r="D128" s="43"/>
      <c r="E128" s="2"/>
      <c r="F128" s="2"/>
    </row>
    <row r="129" spans="1:6" ht="15.75" customHeight="1">
      <c r="A129" s="41"/>
      <c r="B129" s="42"/>
      <c r="C129" s="43"/>
      <c r="D129" s="43"/>
      <c r="E129" s="2"/>
      <c r="F129" s="2"/>
    </row>
    <row r="130" spans="1:6" ht="15.75" customHeight="1">
      <c r="A130" s="41"/>
      <c r="B130" s="42"/>
      <c r="C130" s="43"/>
      <c r="D130" s="43"/>
      <c r="E130" s="2"/>
      <c r="F130" s="2"/>
    </row>
    <row r="131" spans="1:6" ht="15.75" customHeight="1">
      <c r="A131" s="41"/>
      <c r="B131" s="42"/>
      <c r="C131" s="43"/>
      <c r="D131" s="43"/>
      <c r="E131" s="2"/>
      <c r="F131" s="2"/>
    </row>
    <row r="132" spans="1:6" ht="15.75" customHeight="1">
      <c r="A132" s="41"/>
      <c r="B132" s="42"/>
      <c r="C132" s="43"/>
      <c r="D132" s="43"/>
      <c r="E132" s="2"/>
      <c r="F132" s="2"/>
    </row>
    <row r="133" spans="1:6" ht="15.75" customHeight="1">
      <c r="A133" s="41"/>
      <c r="B133" s="42"/>
      <c r="C133" s="43"/>
      <c r="D133" s="43"/>
      <c r="E133" s="2"/>
      <c r="F133" s="2"/>
    </row>
    <row r="134" spans="1:6" ht="15.75" customHeight="1">
      <c r="A134" s="41"/>
      <c r="B134" s="42"/>
      <c r="C134" s="43"/>
      <c r="D134" s="43"/>
      <c r="E134" s="2"/>
      <c r="F134" s="2"/>
    </row>
    <row r="135" spans="1:6" ht="15.75" customHeight="1">
      <c r="A135" s="41"/>
      <c r="B135" s="42"/>
      <c r="C135" s="43"/>
      <c r="D135" s="43"/>
      <c r="E135" s="2"/>
      <c r="F135" s="2"/>
    </row>
    <row r="136" spans="1:6" ht="15.75" customHeight="1">
      <c r="A136" s="41"/>
      <c r="B136" s="42"/>
      <c r="C136" s="43"/>
      <c r="D136" s="43"/>
      <c r="E136" s="2"/>
      <c r="F136" s="2"/>
    </row>
    <row r="137" spans="1:6" ht="15.75" customHeight="1">
      <c r="A137" s="41"/>
      <c r="B137" s="42"/>
      <c r="C137" s="43"/>
      <c r="D137" s="43"/>
      <c r="E137" s="2"/>
      <c r="F137" s="2"/>
    </row>
    <row r="138" spans="1:6" ht="15.75" customHeight="1">
      <c r="A138" s="41"/>
      <c r="B138" s="42"/>
      <c r="C138" s="43"/>
      <c r="D138" s="43"/>
      <c r="E138" s="2"/>
      <c r="F138" s="2"/>
    </row>
    <row r="139" spans="1:6" ht="15.75" customHeight="1">
      <c r="A139" s="41"/>
      <c r="B139" s="42"/>
      <c r="C139" s="43"/>
      <c r="D139" s="43"/>
      <c r="E139" s="2"/>
      <c r="F139" s="2"/>
    </row>
    <row r="140" spans="1:6" ht="15.75" customHeight="1">
      <c r="A140" s="41"/>
      <c r="B140" s="42"/>
      <c r="C140" s="43"/>
      <c r="D140" s="43"/>
      <c r="E140" s="2"/>
      <c r="F140" s="2"/>
    </row>
    <row r="141" spans="1:6" ht="15.75" customHeight="1">
      <c r="A141" s="41"/>
      <c r="B141" s="42"/>
      <c r="C141" s="43"/>
      <c r="D141" s="43"/>
      <c r="E141" s="2"/>
      <c r="F141" s="2"/>
    </row>
    <row r="142" spans="1:6" ht="15.75" customHeight="1">
      <c r="A142" s="41"/>
      <c r="B142" s="42"/>
      <c r="C142" s="43"/>
      <c r="D142" s="43"/>
      <c r="E142" s="2"/>
      <c r="F142" s="2"/>
    </row>
    <row r="143" spans="1:6" ht="15.75" customHeight="1">
      <c r="A143" s="41"/>
      <c r="B143" s="42"/>
      <c r="C143" s="43"/>
      <c r="D143" s="43"/>
      <c r="E143" s="2"/>
      <c r="F143" s="2"/>
    </row>
    <row r="144" spans="1:6" ht="15.75" customHeight="1">
      <c r="A144" s="41"/>
      <c r="B144" s="42"/>
      <c r="C144" s="43"/>
      <c r="D144" s="43"/>
      <c r="E144" s="2"/>
      <c r="F144" s="2"/>
    </row>
    <row r="145" spans="1:6" ht="15.75" customHeight="1">
      <c r="A145" s="41"/>
      <c r="B145" s="42"/>
      <c r="C145" s="43"/>
      <c r="D145" s="43"/>
      <c r="E145" s="2"/>
      <c r="F145" s="2"/>
    </row>
    <row r="146" spans="1:6" ht="15.75" customHeight="1">
      <c r="A146" s="41"/>
      <c r="B146" s="42"/>
      <c r="C146" s="43"/>
      <c r="D146" s="43"/>
      <c r="E146" s="2"/>
      <c r="F146" s="2"/>
    </row>
    <row r="147" spans="1:6" ht="15.75" customHeight="1">
      <c r="A147" s="41"/>
      <c r="B147" s="42"/>
      <c r="C147" s="43"/>
      <c r="D147" s="43"/>
      <c r="E147" s="2"/>
      <c r="F147" s="2"/>
    </row>
    <row r="148" spans="1:6" ht="15.75" customHeight="1">
      <c r="A148" s="41"/>
      <c r="B148" s="42"/>
      <c r="C148" s="43"/>
      <c r="D148" s="43"/>
      <c r="E148" s="2"/>
      <c r="F148" s="2"/>
    </row>
    <row r="149" spans="1:6" ht="15.75" customHeight="1">
      <c r="A149" s="41"/>
      <c r="B149" s="42"/>
      <c r="C149" s="43"/>
      <c r="D149" s="43"/>
      <c r="E149" s="2"/>
      <c r="F149" s="2"/>
    </row>
    <row r="150" spans="1:6" ht="15.75" customHeight="1">
      <c r="A150" s="41"/>
      <c r="B150" s="42"/>
      <c r="C150" s="43"/>
      <c r="D150" s="43"/>
      <c r="E150" s="2"/>
      <c r="F150" s="2"/>
    </row>
    <row r="151" spans="1:6" ht="15.75" customHeight="1">
      <c r="A151" s="41"/>
      <c r="B151" s="42"/>
      <c r="C151" s="43"/>
      <c r="D151" s="43"/>
      <c r="E151" s="2"/>
      <c r="F151" s="2"/>
    </row>
    <row r="152" spans="1:6" ht="15.75" customHeight="1">
      <c r="A152" s="41"/>
      <c r="B152" s="42"/>
      <c r="C152" s="43"/>
      <c r="D152" s="43"/>
      <c r="E152" s="2"/>
      <c r="F152" s="2"/>
    </row>
    <row r="153" spans="1:6" ht="15.75" customHeight="1">
      <c r="A153" s="41"/>
      <c r="B153" s="42"/>
      <c r="C153" s="43"/>
      <c r="D153" s="43"/>
      <c r="E153" s="2"/>
      <c r="F153" s="2"/>
    </row>
    <row r="154" spans="1:6" ht="15.75" customHeight="1">
      <c r="A154" s="41"/>
      <c r="B154" s="42"/>
      <c r="C154" s="43"/>
      <c r="D154" s="43"/>
      <c r="E154" s="2"/>
      <c r="F154" s="2"/>
    </row>
    <row r="155" spans="1:6" ht="15.75" customHeight="1">
      <c r="A155" s="41"/>
      <c r="B155" s="42"/>
      <c r="C155" s="43"/>
      <c r="D155" s="43"/>
      <c r="E155" s="2"/>
      <c r="F155" s="2"/>
    </row>
    <row r="156" spans="1:6" ht="15.75" customHeight="1">
      <c r="A156" s="41"/>
      <c r="B156" s="42"/>
      <c r="C156" s="43"/>
      <c r="D156" s="43"/>
      <c r="E156" s="2"/>
      <c r="F156" s="2"/>
    </row>
    <row r="157" spans="1:6" ht="15.75" customHeight="1">
      <c r="A157" s="41"/>
      <c r="B157" s="42"/>
      <c r="C157" s="43"/>
      <c r="D157" s="43"/>
      <c r="E157" s="2"/>
      <c r="F157" s="2"/>
    </row>
    <row r="158" spans="1:6" ht="15.75" customHeight="1">
      <c r="A158" s="41"/>
      <c r="B158" s="42"/>
      <c r="C158" s="43"/>
      <c r="D158" s="43"/>
      <c r="E158" s="2"/>
      <c r="F158" s="2"/>
    </row>
    <row r="159" spans="1:6" ht="15.75" customHeight="1">
      <c r="A159" s="41"/>
      <c r="B159" s="42"/>
      <c r="C159" s="43"/>
      <c r="D159" s="43"/>
      <c r="E159" s="2"/>
      <c r="F159" s="2"/>
    </row>
    <row r="160" spans="1:6" ht="15.75" customHeight="1">
      <c r="A160" s="41"/>
      <c r="B160" s="42"/>
      <c r="C160" s="43"/>
      <c r="D160" s="43"/>
      <c r="E160" s="2"/>
      <c r="F160" s="2"/>
    </row>
    <row r="161" spans="1:6" ht="15.75" customHeight="1">
      <c r="A161" s="41"/>
      <c r="B161" s="42"/>
      <c r="C161" s="43"/>
      <c r="D161" s="43"/>
      <c r="E161" s="2"/>
      <c r="F161" s="2"/>
    </row>
    <row r="162" spans="1:6" ht="15.75" customHeight="1">
      <c r="A162" s="41"/>
      <c r="B162" s="42"/>
      <c r="C162" s="43"/>
      <c r="D162" s="43"/>
      <c r="E162" s="2"/>
      <c r="F162" s="2"/>
    </row>
    <row r="163" spans="1:6" ht="15.75" customHeight="1">
      <c r="A163" s="41"/>
      <c r="B163" s="42"/>
      <c r="C163" s="43"/>
      <c r="D163" s="43"/>
      <c r="E163" s="2"/>
      <c r="F163" s="2"/>
    </row>
    <row r="164" spans="1:6" ht="15.75" customHeight="1">
      <c r="A164" s="41"/>
      <c r="B164" s="42"/>
      <c r="C164" s="43"/>
      <c r="D164" s="43"/>
      <c r="E164" s="2"/>
      <c r="F164" s="2"/>
    </row>
    <row r="165" spans="1:6" ht="15.75" customHeight="1">
      <c r="A165" s="41"/>
      <c r="B165" s="42"/>
      <c r="C165" s="43"/>
      <c r="D165" s="43"/>
      <c r="E165" s="2"/>
      <c r="F165" s="2"/>
    </row>
    <row r="166" spans="1:6" ht="15.75" customHeight="1">
      <c r="A166" s="41"/>
      <c r="B166" s="42"/>
      <c r="C166" s="43"/>
      <c r="D166" s="43"/>
      <c r="E166" s="2"/>
      <c r="F166" s="2"/>
    </row>
    <row r="167" spans="1:6" ht="15.75" customHeight="1">
      <c r="A167" s="41"/>
      <c r="B167" s="42"/>
      <c r="C167" s="43"/>
      <c r="D167" s="43"/>
      <c r="E167" s="2"/>
      <c r="F167" s="2"/>
    </row>
    <row r="168" spans="1:6" ht="15.75" customHeight="1">
      <c r="A168" s="41"/>
      <c r="B168" s="42"/>
      <c r="C168" s="43"/>
      <c r="D168" s="43"/>
      <c r="E168" s="2"/>
      <c r="F168" s="2"/>
    </row>
    <row r="169" spans="1:6" ht="15.75" customHeight="1">
      <c r="A169" s="41"/>
      <c r="B169" s="42"/>
      <c r="C169" s="43"/>
      <c r="D169" s="43"/>
      <c r="E169" s="2"/>
      <c r="F169" s="2"/>
    </row>
    <row r="170" spans="1:6" ht="15.75" customHeight="1">
      <c r="A170" s="41"/>
      <c r="B170" s="42"/>
      <c r="C170" s="43"/>
      <c r="D170" s="43"/>
      <c r="E170" s="2"/>
      <c r="F170" s="2"/>
    </row>
    <row r="171" spans="1:6" ht="15.75" customHeight="1">
      <c r="A171" s="41"/>
      <c r="B171" s="42"/>
      <c r="C171" s="43"/>
      <c r="D171" s="43"/>
      <c r="E171" s="2"/>
      <c r="F171" s="2"/>
    </row>
    <row r="172" spans="1:6" ht="15.75" customHeight="1">
      <c r="A172" s="41"/>
      <c r="B172" s="42"/>
      <c r="C172" s="43"/>
      <c r="D172" s="43"/>
      <c r="E172" s="2"/>
      <c r="F172" s="2"/>
    </row>
    <row r="173" spans="1:6" ht="15.75" customHeight="1">
      <c r="A173" s="41"/>
      <c r="B173" s="42"/>
      <c r="C173" s="43"/>
      <c r="D173" s="43"/>
      <c r="E173" s="2"/>
      <c r="F173" s="2"/>
    </row>
    <row r="174" spans="1:6" ht="15.75" customHeight="1">
      <c r="A174" s="41"/>
      <c r="B174" s="42"/>
      <c r="C174" s="43"/>
      <c r="D174" s="43"/>
      <c r="E174" s="2"/>
      <c r="F174" s="2"/>
    </row>
    <row r="175" spans="1:6" ht="15.75" customHeight="1">
      <c r="A175" s="41"/>
      <c r="B175" s="42"/>
      <c r="C175" s="43"/>
      <c r="D175" s="43"/>
      <c r="E175" s="2"/>
      <c r="F175" s="2"/>
    </row>
    <row r="176" spans="1:6" ht="15.75" customHeight="1">
      <c r="A176" s="41"/>
      <c r="B176" s="42"/>
      <c r="C176" s="43"/>
      <c r="D176" s="43"/>
      <c r="E176" s="2"/>
      <c r="F176" s="2"/>
    </row>
    <row r="177" spans="1:6" ht="15.75" customHeight="1">
      <c r="A177" s="41"/>
      <c r="B177" s="42"/>
      <c r="C177" s="43"/>
      <c r="D177" s="43"/>
      <c r="E177" s="2"/>
      <c r="F177" s="2"/>
    </row>
    <row r="178" spans="1:6" ht="15.75" customHeight="1">
      <c r="A178" s="41"/>
      <c r="B178" s="42"/>
      <c r="C178" s="43"/>
      <c r="D178" s="43"/>
      <c r="E178" s="2"/>
      <c r="F178" s="2"/>
    </row>
    <row r="179" spans="1:6" ht="15.75" customHeight="1">
      <c r="A179" s="41"/>
      <c r="B179" s="42"/>
      <c r="C179" s="43"/>
      <c r="D179" s="43"/>
      <c r="E179" s="2"/>
      <c r="F179" s="2"/>
    </row>
    <row r="180" spans="1:6" ht="15.75" customHeight="1">
      <c r="A180" s="41"/>
      <c r="B180" s="42"/>
      <c r="C180" s="43"/>
      <c r="D180" s="43"/>
      <c r="E180" s="2"/>
      <c r="F180" s="2"/>
    </row>
    <row r="181" spans="1:6" ht="15.75" customHeight="1">
      <c r="A181" s="41"/>
      <c r="B181" s="42"/>
      <c r="C181" s="43"/>
      <c r="D181" s="43"/>
      <c r="E181" s="2"/>
      <c r="F181" s="2"/>
    </row>
    <row r="182" spans="1:6" ht="15.75" customHeight="1">
      <c r="A182" s="41"/>
      <c r="B182" s="42"/>
      <c r="C182" s="43"/>
      <c r="D182" s="43"/>
      <c r="E182" s="2"/>
      <c r="F182" s="2"/>
    </row>
    <row r="183" spans="1:6" ht="15.75" customHeight="1">
      <c r="A183" s="41"/>
      <c r="B183" s="42"/>
      <c r="C183" s="43"/>
      <c r="D183" s="43"/>
      <c r="E183" s="2"/>
      <c r="F183" s="2"/>
    </row>
    <row r="184" spans="1:6" ht="15.75" customHeight="1">
      <c r="A184" s="41"/>
      <c r="B184" s="42"/>
      <c r="C184" s="43"/>
      <c r="D184" s="43"/>
      <c r="E184" s="2"/>
      <c r="F184" s="2"/>
    </row>
    <row r="185" spans="1:6" ht="15.75" customHeight="1">
      <c r="A185" s="41"/>
      <c r="B185" s="42"/>
      <c r="C185" s="43"/>
      <c r="D185" s="43"/>
      <c r="E185" s="2"/>
      <c r="F185" s="2"/>
    </row>
    <row r="186" spans="1:6" ht="15.75" customHeight="1">
      <c r="A186" s="41"/>
      <c r="B186" s="42"/>
      <c r="C186" s="43"/>
      <c r="D186" s="43"/>
      <c r="E186" s="2"/>
      <c r="F186" s="2"/>
    </row>
    <row r="187" spans="1:6" ht="15.75" customHeight="1">
      <c r="A187" s="41"/>
      <c r="B187" s="42"/>
      <c r="C187" s="43"/>
      <c r="D187" s="43"/>
      <c r="E187" s="2"/>
      <c r="F187" s="2"/>
    </row>
    <row r="188" spans="1:6" ht="15.75" customHeight="1">
      <c r="A188" s="41"/>
      <c r="B188" s="42"/>
      <c r="C188" s="43"/>
      <c r="D188" s="43"/>
      <c r="E188" s="2"/>
      <c r="F188" s="2"/>
    </row>
    <row r="189" spans="1:6" ht="15.75" customHeight="1">
      <c r="A189" s="41"/>
      <c r="B189" s="42"/>
      <c r="C189" s="43"/>
      <c r="D189" s="43"/>
      <c r="E189" s="2"/>
      <c r="F189" s="2"/>
    </row>
    <row r="190" spans="1:6" ht="15.75" customHeight="1">
      <c r="A190" s="41"/>
      <c r="B190" s="42"/>
      <c r="C190" s="43"/>
      <c r="D190" s="43"/>
      <c r="E190" s="2"/>
      <c r="F190" s="2"/>
    </row>
    <row r="191" spans="1:6" ht="15.75" customHeight="1">
      <c r="A191" s="41"/>
      <c r="B191" s="42"/>
      <c r="C191" s="43"/>
      <c r="D191" s="43"/>
      <c r="E191" s="2"/>
      <c r="F191" s="2"/>
    </row>
    <row r="192" spans="1:6" ht="15.75" customHeight="1">
      <c r="A192" s="41"/>
      <c r="B192" s="42"/>
      <c r="C192" s="43"/>
      <c r="D192" s="43"/>
      <c r="E192" s="2"/>
      <c r="F192" s="2"/>
    </row>
    <row r="193" spans="1:6" ht="15.75" customHeight="1">
      <c r="A193" s="41"/>
      <c r="B193" s="42"/>
      <c r="C193" s="43"/>
      <c r="D193" s="43"/>
      <c r="E193" s="2"/>
      <c r="F193" s="2"/>
    </row>
    <row r="194" spans="1:6" ht="15.75" customHeight="1">
      <c r="A194" s="41"/>
      <c r="B194" s="42"/>
      <c r="C194" s="43"/>
      <c r="D194" s="43"/>
      <c r="E194" s="2"/>
      <c r="F194" s="2"/>
    </row>
    <row r="195" spans="1:6" ht="15.75" customHeight="1">
      <c r="A195" s="41"/>
      <c r="B195" s="42"/>
      <c r="C195" s="43"/>
      <c r="D195" s="43"/>
      <c r="E195" s="2"/>
      <c r="F195" s="2"/>
    </row>
    <row r="196" spans="1:6" ht="15.75" customHeight="1">
      <c r="A196" s="41"/>
      <c r="B196" s="42"/>
      <c r="C196" s="43"/>
      <c r="D196" s="43"/>
      <c r="E196" s="2"/>
      <c r="F196" s="2"/>
    </row>
    <row r="197" spans="1:6" ht="15.75" customHeight="1">
      <c r="A197" s="41"/>
      <c r="B197" s="42"/>
      <c r="C197" s="43"/>
      <c r="D197" s="43"/>
      <c r="E197" s="2"/>
      <c r="F197" s="2"/>
    </row>
    <row r="198" spans="1:6" ht="15.75" customHeight="1">
      <c r="A198" s="41"/>
      <c r="B198" s="42"/>
      <c r="C198" s="43"/>
      <c r="D198" s="43"/>
      <c r="E198" s="2"/>
      <c r="F198" s="2"/>
    </row>
    <row r="199" spans="1:6" ht="15.75" customHeight="1">
      <c r="A199" s="41"/>
      <c r="B199" s="42"/>
      <c r="C199" s="43"/>
      <c r="D199" s="43"/>
      <c r="E199" s="2"/>
      <c r="F199" s="2"/>
    </row>
    <row r="200" spans="1:6" ht="15.75" customHeight="1">
      <c r="A200" s="41"/>
      <c r="B200" s="42"/>
      <c r="C200" s="43"/>
      <c r="D200" s="43"/>
      <c r="E200" s="2"/>
      <c r="F200" s="2"/>
    </row>
    <row r="201" spans="1:6" ht="15.75" customHeight="1">
      <c r="A201" s="41"/>
      <c r="B201" s="42"/>
      <c r="C201" s="43"/>
      <c r="D201" s="43"/>
      <c r="E201" s="2"/>
      <c r="F201" s="2"/>
    </row>
    <row r="202" spans="1:6" ht="15.75" customHeight="1">
      <c r="A202" s="41"/>
      <c r="B202" s="42"/>
      <c r="C202" s="43"/>
      <c r="D202" s="43"/>
      <c r="E202" s="2"/>
      <c r="F202" s="2"/>
    </row>
    <row r="203" spans="1:6" ht="15.75" customHeight="1">
      <c r="A203" s="41"/>
      <c r="B203" s="42"/>
      <c r="C203" s="43"/>
      <c r="D203" s="43"/>
      <c r="E203" s="2"/>
      <c r="F203" s="2"/>
    </row>
    <row r="204" spans="1:6" ht="15.75" customHeight="1">
      <c r="A204" s="41"/>
      <c r="B204" s="42"/>
      <c r="C204" s="43"/>
      <c r="D204" s="43"/>
      <c r="E204" s="2"/>
      <c r="F204" s="2"/>
    </row>
    <row r="205" spans="1:6" ht="15.75" customHeight="1">
      <c r="A205" s="41"/>
      <c r="B205" s="42"/>
      <c r="C205" s="43"/>
      <c r="D205" s="43"/>
      <c r="E205" s="2"/>
      <c r="F205" s="2"/>
    </row>
    <row r="206" spans="1:6" ht="15.75" customHeight="1">
      <c r="A206" s="41"/>
      <c r="B206" s="42"/>
      <c r="C206" s="43"/>
      <c r="D206" s="43"/>
      <c r="E206" s="2"/>
      <c r="F206" s="2"/>
    </row>
    <row r="207" spans="1:6" ht="15.75" customHeight="1">
      <c r="A207" s="41"/>
      <c r="B207" s="42"/>
      <c r="C207" s="43"/>
      <c r="D207" s="43"/>
      <c r="E207" s="2"/>
      <c r="F207" s="2"/>
    </row>
    <row r="208" spans="1:6" ht="15.75" customHeight="1">
      <c r="A208" s="41"/>
      <c r="B208" s="42"/>
      <c r="C208" s="43"/>
      <c r="D208" s="43"/>
      <c r="E208" s="2"/>
      <c r="F208" s="2"/>
    </row>
    <row r="209" spans="1:6" ht="15.75" customHeight="1">
      <c r="A209" s="41"/>
      <c r="B209" s="42"/>
      <c r="C209" s="43"/>
      <c r="D209" s="43"/>
      <c r="E209" s="2"/>
      <c r="F209" s="2"/>
    </row>
    <row r="210" spans="1:6" ht="15.75" customHeight="1">
      <c r="A210" s="41"/>
      <c r="B210" s="42"/>
      <c r="C210" s="43"/>
      <c r="D210" s="43"/>
      <c r="E210" s="2"/>
      <c r="F210" s="2"/>
    </row>
    <row r="211" spans="1:6" ht="15.75" customHeight="1">
      <c r="A211" s="41"/>
      <c r="B211" s="42"/>
      <c r="C211" s="43"/>
      <c r="D211" s="43"/>
      <c r="E211" s="2"/>
      <c r="F211" s="2"/>
    </row>
    <row r="212" spans="1:6" ht="15.75" customHeight="1">
      <c r="A212" s="41"/>
      <c r="B212" s="42"/>
      <c r="C212" s="43"/>
      <c r="D212" s="43"/>
      <c r="E212" s="2"/>
      <c r="F212" s="2"/>
    </row>
    <row r="213" spans="1:6" ht="15.75" customHeight="1">
      <c r="A213" s="41"/>
      <c r="B213" s="42"/>
      <c r="C213" s="43"/>
      <c r="D213" s="43"/>
      <c r="E213" s="2"/>
      <c r="F213" s="2"/>
    </row>
    <row r="214" spans="1:6" ht="15.75" customHeight="1">
      <c r="A214" s="41"/>
      <c r="B214" s="42"/>
      <c r="C214" s="43"/>
      <c r="D214" s="43"/>
      <c r="E214" s="2"/>
      <c r="F214" s="2"/>
    </row>
    <row r="215" spans="1:6" ht="15.75" customHeight="1">
      <c r="A215" s="41"/>
      <c r="B215" s="42"/>
      <c r="C215" s="43"/>
      <c r="D215" s="43"/>
      <c r="E215" s="2"/>
      <c r="F215" s="2"/>
    </row>
    <row r="216" spans="1:6" ht="15.75" customHeight="1">
      <c r="A216" s="41"/>
      <c r="B216" s="42"/>
      <c r="C216" s="43"/>
      <c r="D216" s="43"/>
      <c r="E216" s="2"/>
      <c r="F216" s="2"/>
    </row>
    <row r="217" spans="1:6" ht="15.75" customHeight="1">
      <c r="A217" s="41"/>
      <c r="B217" s="42"/>
      <c r="C217" s="43"/>
      <c r="D217" s="43"/>
      <c r="E217" s="2"/>
      <c r="F217" s="2"/>
    </row>
    <row r="218" spans="1:6" ht="15.75" customHeight="1">
      <c r="A218" s="41"/>
      <c r="B218" s="42"/>
      <c r="C218" s="43"/>
      <c r="D218" s="43"/>
      <c r="E218" s="2"/>
      <c r="F218" s="2"/>
    </row>
    <row r="219" spans="1:6" ht="15.75" customHeight="1">
      <c r="A219" s="41"/>
      <c r="B219" s="42"/>
      <c r="C219" s="43"/>
      <c r="D219" s="43"/>
      <c r="E219" s="2"/>
      <c r="F219" s="2"/>
    </row>
    <row r="220" spans="1:6" ht="15.75" customHeight="1">
      <c r="A220" s="41"/>
      <c r="B220" s="42"/>
      <c r="C220" s="43"/>
      <c r="D220" s="43"/>
      <c r="E220" s="2"/>
      <c r="F220" s="2"/>
    </row>
    <row r="221" spans="1:6" ht="15.75" customHeight="1">
      <c r="A221" s="41"/>
      <c r="B221" s="42"/>
      <c r="C221" s="43"/>
      <c r="D221" s="43"/>
      <c r="E221" s="2"/>
      <c r="F221" s="2"/>
    </row>
    <row r="222" spans="1:6" ht="15.75" customHeight="1">
      <c r="A222" s="41"/>
      <c r="B222" s="42"/>
      <c r="C222" s="43"/>
      <c r="D222" s="43"/>
      <c r="E222" s="2"/>
      <c r="F222" s="2"/>
    </row>
    <row r="223" spans="1:6" ht="15.75" customHeight="1">
      <c r="A223" s="41"/>
      <c r="B223" s="42"/>
      <c r="C223" s="43"/>
      <c r="D223" s="43"/>
      <c r="E223" s="2"/>
      <c r="F223" s="2"/>
    </row>
    <row r="224" spans="1:6" ht="15.75" customHeight="1">
      <c r="A224" s="41"/>
      <c r="B224" s="42"/>
      <c r="C224" s="43"/>
      <c r="D224" s="43"/>
      <c r="E224" s="2"/>
      <c r="F224" s="2"/>
    </row>
    <row r="225" spans="1:6" ht="15.75" customHeight="1">
      <c r="A225" s="41"/>
      <c r="B225" s="42"/>
      <c r="C225" s="43"/>
      <c r="D225" s="43"/>
      <c r="E225" s="2"/>
      <c r="F225" s="2"/>
    </row>
    <row r="226" spans="1:6" ht="15.75" customHeight="1">
      <c r="A226" s="41"/>
      <c r="B226" s="42"/>
      <c r="C226" s="43"/>
      <c r="D226" s="43"/>
      <c r="E226" s="2"/>
      <c r="F226" s="2"/>
    </row>
    <row r="227" spans="1:6" ht="15.75" customHeight="1">
      <c r="A227" s="41"/>
      <c r="B227" s="42"/>
      <c r="C227" s="43"/>
      <c r="D227" s="43"/>
      <c r="E227" s="2"/>
      <c r="F227" s="2"/>
    </row>
    <row r="228" spans="1:6" ht="15.75" customHeight="1">
      <c r="A228" s="41"/>
      <c r="B228" s="42"/>
      <c r="C228" s="43"/>
      <c r="D228" s="43"/>
      <c r="E228" s="2"/>
      <c r="F228" s="2"/>
    </row>
    <row r="229" spans="1:6" ht="15.75" customHeight="1">
      <c r="A229" s="41"/>
      <c r="B229" s="42"/>
      <c r="C229" s="43"/>
      <c r="D229" s="43"/>
      <c r="E229" s="2"/>
      <c r="F229" s="2"/>
    </row>
    <row r="230" spans="1:6" ht="15.75" customHeight="1">
      <c r="A230" s="41"/>
      <c r="B230" s="42"/>
      <c r="C230" s="43"/>
      <c r="D230" s="43"/>
      <c r="E230" s="2"/>
      <c r="F230" s="2"/>
    </row>
    <row r="231" spans="1:6" ht="15.75" customHeight="1">
      <c r="A231" s="41"/>
      <c r="B231" s="42"/>
      <c r="C231" s="43"/>
      <c r="D231" s="43"/>
      <c r="E231" s="2"/>
      <c r="F231" s="2"/>
    </row>
    <row r="232" spans="1:6" ht="15.75" customHeight="1">
      <c r="A232" s="41"/>
      <c r="B232" s="42"/>
      <c r="C232" s="43"/>
      <c r="D232" s="43"/>
      <c r="E232" s="2"/>
      <c r="F232" s="2"/>
    </row>
    <row r="233" spans="1:6" ht="15.75" customHeight="1">
      <c r="A233" s="41"/>
      <c r="B233" s="42"/>
      <c r="C233" s="43"/>
      <c r="D233" s="43"/>
      <c r="E233" s="2"/>
      <c r="F233" s="2"/>
    </row>
    <row r="234" spans="1:6" ht="15.75" customHeight="1">
      <c r="A234" s="41"/>
      <c r="B234" s="42"/>
      <c r="C234" s="43"/>
      <c r="D234" s="43"/>
      <c r="E234" s="2"/>
      <c r="F234" s="2"/>
    </row>
    <row r="235" spans="1:6" ht="15.75" customHeight="1">
      <c r="A235" s="41"/>
      <c r="B235" s="42"/>
      <c r="C235" s="43"/>
      <c r="D235" s="43"/>
      <c r="E235" s="2"/>
      <c r="F235" s="2"/>
    </row>
    <row r="236" spans="1:6" ht="15.75" customHeight="1">
      <c r="A236" s="41"/>
      <c r="B236" s="42"/>
      <c r="C236" s="43"/>
      <c r="D236" s="43"/>
      <c r="E236" s="2"/>
      <c r="F236" s="2"/>
    </row>
    <row r="237" spans="1:6" ht="15.75" customHeight="1">
      <c r="A237" s="41"/>
      <c r="B237" s="42"/>
      <c r="C237" s="43"/>
      <c r="D237" s="43"/>
      <c r="E237" s="2"/>
      <c r="F237" s="2"/>
    </row>
    <row r="238" spans="1:6" ht="15.75" customHeight="1">
      <c r="A238" s="41"/>
      <c r="B238" s="42"/>
      <c r="C238" s="43"/>
      <c r="D238" s="43"/>
      <c r="E238" s="2"/>
      <c r="F238" s="2"/>
    </row>
    <row r="239" spans="1:6" ht="15.75" customHeight="1">
      <c r="A239" s="41"/>
      <c r="B239" s="42"/>
      <c r="C239" s="43"/>
      <c r="D239" s="43"/>
      <c r="E239" s="2"/>
      <c r="F239" s="2"/>
    </row>
    <row r="240" spans="1:6" ht="15.75" customHeight="1">
      <c r="A240" s="41"/>
      <c r="B240" s="42"/>
      <c r="C240" s="43"/>
      <c r="D240" s="43"/>
      <c r="E240" s="2"/>
      <c r="F240" s="2"/>
    </row>
    <row r="241" spans="1:6" ht="15.75" customHeight="1">
      <c r="A241" s="41"/>
      <c r="B241" s="42"/>
      <c r="C241" s="43"/>
      <c r="D241" s="43"/>
      <c r="E241" s="2"/>
      <c r="F241" s="2"/>
    </row>
    <row r="242" spans="1:6" ht="15.75" customHeight="1">
      <c r="A242" s="41"/>
      <c r="B242" s="42"/>
      <c r="C242" s="43"/>
      <c r="D242" s="43"/>
      <c r="E242" s="2"/>
      <c r="F242" s="2"/>
    </row>
    <row r="243" spans="1:6" ht="15.75" customHeight="1">
      <c r="A243" s="41"/>
      <c r="B243" s="42"/>
      <c r="C243" s="43"/>
      <c r="D243" s="43"/>
      <c r="E243" s="2"/>
      <c r="F243" s="2"/>
    </row>
    <row r="244" spans="1:6" ht="15.75" customHeight="1">
      <c r="A244" s="41"/>
      <c r="B244" s="42"/>
      <c r="C244" s="43"/>
      <c r="D244" s="43"/>
      <c r="E244" s="2"/>
      <c r="F244" s="2"/>
    </row>
    <row r="245" spans="1:6" ht="15.75" customHeight="1">
      <c r="A245" s="41"/>
      <c r="B245" s="42"/>
      <c r="C245" s="43"/>
      <c r="D245" s="43"/>
      <c r="E245" s="2"/>
      <c r="F245" s="2"/>
    </row>
    <row r="246" spans="1:6" ht="15.75" customHeight="1">
      <c r="A246" s="41"/>
      <c r="B246" s="42"/>
      <c r="C246" s="43"/>
      <c r="D246" s="43"/>
      <c r="E246" s="2"/>
      <c r="F246" s="2"/>
    </row>
    <row r="247" spans="1:6" ht="15.75" customHeight="1">
      <c r="A247" s="41"/>
      <c r="B247" s="42"/>
      <c r="C247" s="43"/>
      <c r="D247" s="43"/>
      <c r="E247" s="2"/>
      <c r="F247" s="2"/>
    </row>
    <row r="248" spans="1:6" ht="15.75" customHeight="1"/>
    <row r="249" spans="1:6" ht="15.75" customHeight="1"/>
    <row r="250" spans="1:6" ht="15.75" customHeight="1"/>
    <row r="251" spans="1:6" ht="15.75" customHeight="1"/>
    <row r="252" spans="1:6" ht="15.75" customHeight="1"/>
    <row r="253" spans="1:6" ht="15.75" customHeight="1"/>
    <row r="254" spans="1:6" ht="15.75" customHeight="1"/>
    <row r="255" spans="1:6" ht="15.75" customHeight="1"/>
    <row r="256" spans="1: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Z1011"/>
  <sheetViews>
    <sheetView workbookViewId="0">
      <selection sqref="A1:D1"/>
    </sheetView>
  </sheetViews>
  <sheetFormatPr defaultColWidth="14.3984375" defaultRowHeight="15" customHeight="1"/>
  <cols>
    <col min="1" max="1" width="36.73046875" customWidth="1"/>
    <col min="2" max="2" width="56.73046875" customWidth="1"/>
    <col min="3" max="3" width="26.73046875" customWidth="1"/>
    <col min="4" max="4" width="80.73046875" customWidth="1"/>
    <col min="5" max="6" width="14.3984375" customWidth="1"/>
  </cols>
  <sheetData>
    <row r="1" spans="1:4" ht="18">
      <c r="A1" s="350" t="s">
        <v>235</v>
      </c>
      <c r="B1" s="351"/>
      <c r="C1" s="351"/>
      <c r="D1" s="352"/>
    </row>
    <row r="2" spans="1:4" ht="15.75">
      <c r="A2" s="44" t="s">
        <v>236</v>
      </c>
      <c r="B2" s="353"/>
      <c r="C2" s="354"/>
      <c r="D2" s="355"/>
    </row>
    <row r="3" spans="1:4" ht="15.75">
      <c r="A3" s="45" t="s">
        <v>237</v>
      </c>
      <c r="B3" s="356"/>
      <c r="C3" s="351"/>
      <c r="D3" s="352"/>
    </row>
    <row r="4" spans="1:4" ht="15.75">
      <c r="A4" s="335" t="s">
        <v>238</v>
      </c>
      <c r="B4" s="356"/>
      <c r="C4" s="351"/>
      <c r="D4" s="352"/>
    </row>
    <row r="5" spans="1:4" ht="15.75">
      <c r="A5" s="336"/>
      <c r="B5" s="349"/>
      <c r="C5" s="317"/>
      <c r="D5" s="345"/>
    </row>
    <row r="6" spans="1:4" ht="15.75">
      <c r="A6" s="336"/>
      <c r="B6" s="349"/>
      <c r="C6" s="317"/>
      <c r="D6" s="345"/>
    </row>
    <row r="7" spans="1:4" ht="15.75">
      <c r="A7" s="336"/>
      <c r="B7" s="349"/>
      <c r="C7" s="317"/>
      <c r="D7" s="345"/>
    </row>
    <row r="8" spans="1:4" ht="15.75">
      <c r="A8" s="336"/>
      <c r="B8" s="349"/>
      <c r="C8" s="317"/>
      <c r="D8" s="345"/>
    </row>
    <row r="9" spans="1:4" ht="15.75">
      <c r="A9" s="336"/>
      <c r="B9" s="349"/>
      <c r="C9" s="317"/>
      <c r="D9" s="345"/>
    </row>
    <row r="10" spans="1:4" ht="15.75">
      <c r="A10" s="336"/>
      <c r="B10" s="349"/>
      <c r="C10" s="317"/>
      <c r="D10" s="345"/>
    </row>
    <row r="11" spans="1:4" ht="15.75">
      <c r="A11" s="336"/>
      <c r="B11" s="349"/>
      <c r="C11" s="317"/>
      <c r="D11" s="345"/>
    </row>
    <row r="12" spans="1:4" ht="15.75">
      <c r="A12" s="336"/>
      <c r="B12" s="349"/>
      <c r="C12" s="317"/>
      <c r="D12" s="345"/>
    </row>
    <row r="13" spans="1:4" ht="15.75">
      <c r="A13" s="336"/>
      <c r="B13" s="349"/>
      <c r="C13" s="317"/>
      <c r="D13" s="345"/>
    </row>
    <row r="14" spans="1:4" ht="15.75">
      <c r="A14" s="336"/>
      <c r="B14" s="349"/>
      <c r="C14" s="317"/>
      <c r="D14" s="345"/>
    </row>
    <row r="15" spans="1:4" ht="15.75">
      <c r="A15" s="337"/>
      <c r="B15" s="338"/>
      <c r="C15" s="339"/>
      <c r="D15" s="340"/>
    </row>
    <row r="16" spans="1:4" ht="15.75">
      <c r="A16" s="46" t="s">
        <v>239</v>
      </c>
      <c r="B16" s="338"/>
      <c r="C16" s="339"/>
      <c r="D16" s="340"/>
    </row>
    <row r="17" spans="1:26" ht="15.75">
      <c r="A17" s="45" t="s">
        <v>237</v>
      </c>
      <c r="B17" s="356"/>
      <c r="C17" s="351"/>
      <c r="D17" s="352"/>
    </row>
    <row r="18" spans="1:26" ht="15.75">
      <c r="A18" s="335" t="s">
        <v>240</v>
      </c>
      <c r="B18" s="356"/>
      <c r="C18" s="351"/>
      <c r="D18" s="352"/>
    </row>
    <row r="19" spans="1:26" ht="15.75">
      <c r="A19" s="336"/>
      <c r="B19" s="349"/>
      <c r="C19" s="317"/>
      <c r="D19" s="345"/>
      <c r="E19" s="1"/>
      <c r="F19" s="1"/>
      <c r="G19" s="1"/>
      <c r="H19" s="1"/>
      <c r="I19" s="1"/>
      <c r="J19" s="1"/>
      <c r="K19" s="1"/>
      <c r="L19" s="1"/>
      <c r="M19" s="1"/>
      <c r="N19" s="1"/>
      <c r="O19" s="1"/>
      <c r="P19" s="1"/>
      <c r="Q19" s="1"/>
      <c r="R19" s="1"/>
      <c r="S19" s="1"/>
      <c r="T19" s="1"/>
      <c r="U19" s="1"/>
      <c r="V19" s="1"/>
      <c r="W19" s="1"/>
      <c r="X19" s="1"/>
      <c r="Y19" s="1"/>
      <c r="Z19" s="1"/>
    </row>
    <row r="20" spans="1:26" ht="15.75">
      <c r="A20" s="336"/>
      <c r="B20" s="349"/>
      <c r="C20" s="317"/>
      <c r="D20" s="345"/>
      <c r="E20" s="1"/>
      <c r="F20" s="1"/>
      <c r="G20" s="1"/>
      <c r="H20" s="1"/>
      <c r="I20" s="1"/>
      <c r="J20" s="1"/>
      <c r="K20" s="1"/>
      <c r="L20" s="1"/>
      <c r="M20" s="1"/>
      <c r="N20" s="1"/>
      <c r="O20" s="1"/>
      <c r="P20" s="1"/>
      <c r="Q20" s="1"/>
      <c r="R20" s="1"/>
      <c r="S20" s="1"/>
      <c r="T20" s="1"/>
      <c r="U20" s="1"/>
      <c r="V20" s="1"/>
      <c r="W20" s="1"/>
      <c r="X20" s="1"/>
      <c r="Y20" s="1"/>
      <c r="Z20" s="1"/>
    </row>
    <row r="21" spans="1:26" ht="15.75">
      <c r="A21" s="337"/>
      <c r="B21" s="338"/>
      <c r="C21" s="339"/>
      <c r="D21" s="340"/>
    </row>
    <row r="22" spans="1:26" ht="15.75">
      <c r="A22" s="47" t="s">
        <v>241</v>
      </c>
      <c r="B22" s="338"/>
      <c r="C22" s="339"/>
      <c r="D22" s="340"/>
    </row>
    <row r="23" spans="1:26" ht="15.75">
      <c r="A23" s="341"/>
      <c r="B23" s="339"/>
      <c r="C23" s="339"/>
      <c r="D23" s="340"/>
    </row>
    <row r="24" spans="1:26" ht="15.75">
      <c r="A24" s="48"/>
      <c r="B24" s="49" t="s">
        <v>242</v>
      </c>
      <c r="C24" s="50" t="s">
        <v>243</v>
      </c>
      <c r="D24" s="49" t="s">
        <v>244</v>
      </c>
    </row>
    <row r="25" spans="1:26" ht="13.15">
      <c r="A25" s="342" t="s">
        <v>245</v>
      </c>
      <c r="B25" s="51"/>
      <c r="C25" s="343" t="s">
        <v>246</v>
      </c>
      <c r="D25" s="52"/>
      <c r="E25" s="53"/>
      <c r="F25" s="53"/>
      <c r="G25" s="53"/>
      <c r="H25" s="53"/>
      <c r="I25" s="53"/>
      <c r="J25" s="53"/>
      <c r="K25" s="53"/>
      <c r="L25" s="53"/>
      <c r="M25" s="53"/>
      <c r="N25" s="53"/>
      <c r="O25" s="53"/>
      <c r="P25" s="53"/>
      <c r="Q25" s="53"/>
      <c r="R25" s="53"/>
      <c r="S25" s="53"/>
      <c r="T25" s="53"/>
      <c r="U25" s="53"/>
      <c r="V25" s="53"/>
      <c r="W25" s="53"/>
      <c r="X25" s="53"/>
      <c r="Y25" s="53"/>
      <c r="Z25" s="53"/>
    </row>
    <row r="26" spans="1:26" ht="13.15">
      <c r="A26" s="317"/>
      <c r="B26" s="54"/>
      <c r="C26" s="317"/>
      <c r="D26" s="55"/>
      <c r="E26" s="53"/>
      <c r="F26" s="53"/>
      <c r="G26" s="53"/>
      <c r="H26" s="53"/>
      <c r="I26" s="53"/>
      <c r="J26" s="53"/>
      <c r="K26" s="53"/>
      <c r="L26" s="53"/>
      <c r="M26" s="53"/>
      <c r="N26" s="53"/>
      <c r="O26" s="53"/>
      <c r="P26" s="53"/>
      <c r="Q26" s="53"/>
      <c r="R26" s="53"/>
      <c r="S26" s="53"/>
      <c r="T26" s="53"/>
      <c r="U26" s="53"/>
      <c r="V26" s="53"/>
      <c r="W26" s="53"/>
      <c r="X26" s="53"/>
      <c r="Y26" s="53"/>
      <c r="Z26" s="53"/>
    </row>
    <row r="27" spans="1:26" ht="13.15">
      <c r="A27" s="317"/>
      <c r="B27" s="54"/>
      <c r="C27" s="317"/>
      <c r="D27" s="55"/>
      <c r="E27" s="53"/>
      <c r="F27" s="53"/>
      <c r="G27" s="53"/>
      <c r="H27" s="53"/>
      <c r="I27" s="53"/>
      <c r="J27" s="53"/>
      <c r="K27" s="53"/>
      <c r="L27" s="53"/>
      <c r="M27" s="53"/>
      <c r="N27" s="53"/>
      <c r="O27" s="53"/>
      <c r="P27" s="53"/>
      <c r="Q27" s="53"/>
      <c r="R27" s="53"/>
      <c r="S27" s="53"/>
      <c r="T27" s="53"/>
      <c r="U27" s="53"/>
      <c r="V27" s="53"/>
      <c r="W27" s="53"/>
      <c r="X27" s="53"/>
      <c r="Y27" s="53"/>
      <c r="Z27" s="53"/>
    </row>
    <row r="28" spans="1:26" ht="13.15">
      <c r="A28" s="339"/>
      <c r="B28" s="56"/>
      <c r="C28" s="339"/>
      <c r="D28" s="57"/>
      <c r="E28" s="53"/>
      <c r="F28" s="53"/>
      <c r="G28" s="53"/>
      <c r="H28" s="53"/>
      <c r="I28" s="53"/>
      <c r="J28" s="53"/>
      <c r="K28" s="53"/>
      <c r="L28" s="53"/>
      <c r="M28" s="53"/>
      <c r="N28" s="53"/>
      <c r="O28" s="53"/>
      <c r="P28" s="53"/>
      <c r="Q28" s="53"/>
      <c r="R28" s="53"/>
      <c r="S28" s="53"/>
      <c r="T28" s="53"/>
      <c r="U28" s="53"/>
      <c r="V28" s="53"/>
      <c r="W28" s="53"/>
      <c r="X28" s="53"/>
      <c r="Y28" s="53"/>
      <c r="Z28" s="53"/>
    </row>
    <row r="29" spans="1:26" ht="15.75">
      <c r="A29" s="335" t="s">
        <v>247</v>
      </c>
      <c r="B29" s="58" t="s">
        <v>36</v>
      </c>
      <c r="C29" s="347" t="s">
        <v>248</v>
      </c>
      <c r="D29" s="59"/>
    </row>
    <row r="30" spans="1:26" ht="15.75">
      <c r="A30" s="336"/>
      <c r="B30" s="60"/>
      <c r="C30" s="317"/>
      <c r="D30" s="61"/>
    </row>
    <row r="31" spans="1:26" ht="15.75">
      <c r="A31" s="336"/>
      <c r="B31" s="60"/>
      <c r="C31" s="317"/>
      <c r="D31" s="61"/>
    </row>
    <row r="32" spans="1:26" ht="15.75">
      <c r="A32" s="337"/>
      <c r="B32" s="62"/>
      <c r="C32" s="317"/>
      <c r="D32" s="63"/>
    </row>
    <row r="33" spans="1:26" ht="15.75">
      <c r="A33" s="335" t="s">
        <v>249</v>
      </c>
      <c r="B33" s="58" t="s">
        <v>36</v>
      </c>
      <c r="C33" s="348" t="s">
        <v>250</v>
      </c>
      <c r="D33" s="64"/>
    </row>
    <row r="34" spans="1:26" ht="15.75">
      <c r="A34" s="336"/>
      <c r="B34" s="61"/>
      <c r="C34" s="336"/>
      <c r="D34" s="61"/>
    </row>
    <row r="35" spans="1:26" ht="15.75">
      <c r="A35" s="336"/>
      <c r="B35" s="61"/>
      <c r="C35" s="336"/>
      <c r="D35" s="61"/>
    </row>
    <row r="36" spans="1:26" ht="15.75">
      <c r="A36" s="337"/>
      <c r="B36" s="63"/>
      <c r="C36" s="337"/>
      <c r="D36" s="63"/>
    </row>
    <row r="37" spans="1:26" ht="15.75">
      <c r="A37" s="358" t="s">
        <v>251</v>
      </c>
      <c r="B37" s="58" t="s">
        <v>36</v>
      </c>
      <c r="C37" s="348" t="s">
        <v>252</v>
      </c>
      <c r="D37" s="60"/>
    </row>
    <row r="38" spans="1:26" ht="15.75">
      <c r="A38" s="336"/>
      <c r="B38" s="11"/>
      <c r="C38" s="336"/>
      <c r="D38" s="60"/>
    </row>
    <row r="39" spans="1:26" ht="15.75">
      <c r="A39" s="336"/>
      <c r="B39" s="9"/>
      <c r="C39" s="336"/>
      <c r="D39" s="60"/>
    </row>
    <row r="40" spans="1:26" ht="15.75">
      <c r="A40" s="337"/>
      <c r="B40" s="65"/>
      <c r="C40" s="337"/>
      <c r="D40" s="66"/>
    </row>
    <row r="41" spans="1:26" ht="15.75">
      <c r="A41" s="358" t="s">
        <v>253</v>
      </c>
      <c r="B41" s="67"/>
      <c r="C41" s="359" t="s">
        <v>246</v>
      </c>
      <c r="D41" s="60"/>
    </row>
    <row r="42" spans="1:26" ht="15.75">
      <c r="A42" s="336"/>
      <c r="B42" s="68"/>
      <c r="C42" s="345"/>
      <c r="D42" s="60"/>
    </row>
    <row r="43" spans="1:26" ht="15.75">
      <c r="A43" s="336"/>
      <c r="B43" s="67"/>
      <c r="C43" s="345"/>
      <c r="D43" s="60"/>
    </row>
    <row r="44" spans="1:26" ht="15.75">
      <c r="A44" s="336"/>
      <c r="B44" s="67"/>
      <c r="C44" s="340"/>
      <c r="D44" s="60"/>
    </row>
    <row r="45" spans="1:26" ht="13.15">
      <c r="A45" s="360" t="s">
        <v>254</v>
      </c>
      <c r="B45" s="69"/>
      <c r="C45" s="343" t="s">
        <v>255</v>
      </c>
      <c r="D45" s="52"/>
      <c r="E45" s="53"/>
      <c r="F45" s="53"/>
      <c r="G45" s="53"/>
      <c r="H45" s="53"/>
      <c r="I45" s="53"/>
      <c r="J45" s="53"/>
      <c r="K45" s="53"/>
      <c r="L45" s="53"/>
      <c r="M45" s="53"/>
      <c r="N45" s="53"/>
      <c r="O45" s="53"/>
      <c r="P45" s="53"/>
      <c r="Q45" s="53"/>
      <c r="R45" s="53"/>
      <c r="S45" s="53"/>
      <c r="T45" s="53"/>
      <c r="U45" s="53"/>
      <c r="V45" s="53"/>
      <c r="W45" s="53"/>
      <c r="X45" s="53"/>
      <c r="Y45" s="53"/>
      <c r="Z45" s="53"/>
    </row>
    <row r="46" spans="1:26" ht="13.15">
      <c r="A46" s="361"/>
      <c r="B46" s="70"/>
      <c r="C46" s="317"/>
      <c r="D46" s="55"/>
      <c r="E46" s="53"/>
      <c r="F46" s="53"/>
      <c r="G46" s="53"/>
      <c r="H46" s="53"/>
      <c r="I46" s="53"/>
      <c r="J46" s="53"/>
      <c r="K46" s="53"/>
      <c r="L46" s="53"/>
      <c r="M46" s="53"/>
      <c r="N46" s="53"/>
      <c r="O46" s="53"/>
      <c r="P46" s="53"/>
      <c r="Q46" s="53"/>
      <c r="R46" s="53"/>
      <c r="S46" s="53"/>
      <c r="T46" s="53"/>
      <c r="U46" s="53"/>
      <c r="V46" s="53"/>
      <c r="W46" s="53"/>
      <c r="X46" s="53"/>
      <c r="Y46" s="53"/>
      <c r="Z46" s="53"/>
    </row>
    <row r="47" spans="1:26" ht="13.15">
      <c r="A47" s="361"/>
      <c r="B47" s="70"/>
      <c r="C47" s="317"/>
      <c r="D47" s="55"/>
      <c r="E47" s="53"/>
      <c r="F47" s="53"/>
      <c r="G47" s="53"/>
      <c r="H47" s="53"/>
      <c r="I47" s="53"/>
      <c r="J47" s="53"/>
      <c r="K47" s="53"/>
      <c r="L47" s="53"/>
      <c r="M47" s="53"/>
      <c r="N47" s="53"/>
      <c r="O47" s="53"/>
      <c r="P47" s="53"/>
      <c r="Q47" s="53"/>
      <c r="R47" s="53"/>
      <c r="S47" s="53"/>
      <c r="T47" s="53"/>
      <c r="U47" s="53"/>
      <c r="V47" s="53"/>
      <c r="W47" s="53"/>
      <c r="X47" s="53"/>
      <c r="Y47" s="53"/>
      <c r="Z47" s="53"/>
    </row>
    <row r="48" spans="1:26" ht="13.15">
      <c r="A48" s="362"/>
      <c r="B48" s="71"/>
      <c r="C48" s="339"/>
      <c r="D48" s="57"/>
      <c r="E48" s="53"/>
      <c r="F48" s="53"/>
      <c r="G48" s="53"/>
      <c r="H48" s="53"/>
      <c r="I48" s="53"/>
      <c r="J48" s="53"/>
      <c r="K48" s="53"/>
      <c r="L48" s="53"/>
      <c r="M48" s="53"/>
      <c r="N48" s="53"/>
      <c r="O48" s="53"/>
      <c r="P48" s="53"/>
      <c r="Q48" s="53"/>
      <c r="R48" s="53"/>
      <c r="S48" s="53"/>
      <c r="T48" s="53"/>
      <c r="U48" s="53"/>
      <c r="V48" s="53"/>
      <c r="W48" s="53"/>
      <c r="X48" s="53"/>
      <c r="Y48" s="53"/>
      <c r="Z48" s="53"/>
    </row>
    <row r="49" spans="1:26" ht="15.75">
      <c r="A49" s="335" t="s">
        <v>256</v>
      </c>
      <c r="B49" s="67"/>
      <c r="C49" s="344" t="s">
        <v>36</v>
      </c>
      <c r="D49" s="72"/>
    </row>
    <row r="50" spans="1:26" ht="15.75">
      <c r="A50" s="336"/>
      <c r="B50" s="67"/>
      <c r="C50" s="345"/>
      <c r="D50" s="72"/>
    </row>
    <row r="51" spans="1:26" ht="15.75">
      <c r="A51" s="336"/>
      <c r="B51" s="67"/>
      <c r="C51" s="345"/>
      <c r="D51" s="60"/>
    </row>
    <row r="52" spans="1:26" ht="15.75">
      <c r="A52" s="337"/>
      <c r="B52" s="62"/>
      <c r="C52" s="340"/>
      <c r="D52" s="60"/>
    </row>
    <row r="53" spans="1:26" ht="15.75">
      <c r="A53" s="358" t="s">
        <v>257</v>
      </c>
      <c r="B53" s="73"/>
      <c r="C53" s="346" t="s">
        <v>36</v>
      </c>
      <c r="D53" s="74"/>
    </row>
    <row r="54" spans="1:26" ht="15.75">
      <c r="A54" s="336"/>
      <c r="B54" s="73"/>
      <c r="C54" s="345"/>
      <c r="D54" s="72"/>
    </row>
    <row r="55" spans="1:26" ht="15.75">
      <c r="A55" s="336"/>
      <c r="B55" s="73"/>
      <c r="C55" s="345"/>
      <c r="D55" s="72"/>
    </row>
    <row r="56" spans="1:26" ht="15.75">
      <c r="A56" s="337"/>
      <c r="B56" s="62"/>
      <c r="C56" s="340"/>
      <c r="D56" s="66"/>
    </row>
    <row r="57" spans="1:26" ht="15.75">
      <c r="A57" s="341"/>
      <c r="B57" s="339"/>
      <c r="C57" s="339"/>
      <c r="D57" s="340"/>
    </row>
    <row r="58" spans="1:26" ht="15.75">
      <c r="A58" s="23"/>
      <c r="B58" s="75" t="s">
        <v>258</v>
      </c>
      <c r="C58" s="75" t="s">
        <v>259</v>
      </c>
      <c r="D58" s="76" t="s">
        <v>260</v>
      </c>
    </row>
    <row r="59" spans="1:26" ht="15.75">
      <c r="A59" s="357" t="s">
        <v>261</v>
      </c>
      <c r="B59" s="77"/>
      <c r="C59" s="78"/>
      <c r="D59" s="79"/>
    </row>
    <row r="60" spans="1:26" ht="15.75">
      <c r="A60" s="339"/>
      <c r="B60" s="80"/>
      <c r="C60" s="78"/>
      <c r="D60" s="79"/>
      <c r="E60" s="1"/>
      <c r="F60" s="1"/>
      <c r="G60" s="1"/>
      <c r="H60" s="1"/>
      <c r="I60" s="1"/>
      <c r="J60" s="1"/>
      <c r="K60" s="1"/>
      <c r="L60" s="1"/>
      <c r="M60" s="1"/>
      <c r="N60" s="1"/>
      <c r="O60" s="1"/>
      <c r="P60" s="1"/>
      <c r="Q60" s="1"/>
      <c r="R60" s="1"/>
      <c r="S60" s="1"/>
      <c r="T60" s="1"/>
      <c r="U60" s="1"/>
      <c r="V60" s="1"/>
      <c r="W60" s="1"/>
      <c r="X60" s="1"/>
      <c r="Y60" s="1"/>
      <c r="Z60" s="1"/>
    </row>
    <row r="61" spans="1:26" ht="15.75">
      <c r="A61" s="335" t="s">
        <v>262</v>
      </c>
      <c r="B61" s="77"/>
      <c r="C61" s="77"/>
      <c r="D61" s="79"/>
    </row>
    <row r="62" spans="1:26" ht="15.75">
      <c r="A62" s="337"/>
      <c r="B62" s="78"/>
      <c r="C62" s="78"/>
      <c r="D62" s="79"/>
    </row>
    <row r="63" spans="1:26" ht="15.75" customHeight="1">
      <c r="B63" s="81"/>
    </row>
    <row r="64" spans="1:26"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sheetData>
  <mergeCells count="44">
    <mergeCell ref="A57:D57"/>
    <mergeCell ref="A59:A60"/>
    <mergeCell ref="A61:A62"/>
    <mergeCell ref="B16:D16"/>
    <mergeCell ref="B17:D17"/>
    <mergeCell ref="A18:A21"/>
    <mergeCell ref="B18:D18"/>
    <mergeCell ref="B19:D19"/>
    <mergeCell ref="B20:D20"/>
    <mergeCell ref="A49:A52"/>
    <mergeCell ref="A53:A56"/>
    <mergeCell ref="A37:A40"/>
    <mergeCell ref="C37:C40"/>
    <mergeCell ref="A41:A44"/>
    <mergeCell ref="C41:C44"/>
    <mergeCell ref="A45:A48"/>
    <mergeCell ref="B12:D12"/>
    <mergeCell ref="B13:D13"/>
    <mergeCell ref="B14:D14"/>
    <mergeCell ref="A1:D1"/>
    <mergeCell ref="B2:D2"/>
    <mergeCell ref="B3:D3"/>
    <mergeCell ref="A4:A15"/>
    <mergeCell ref="B4:D4"/>
    <mergeCell ref="B5:D5"/>
    <mergeCell ref="B6:D6"/>
    <mergeCell ref="B15:D15"/>
    <mergeCell ref="B7:D7"/>
    <mergeCell ref="B8:D8"/>
    <mergeCell ref="B9:D9"/>
    <mergeCell ref="B10:D10"/>
    <mergeCell ref="B11:D11"/>
    <mergeCell ref="C45:C48"/>
    <mergeCell ref="C49:C52"/>
    <mergeCell ref="C53:C56"/>
    <mergeCell ref="C29:C32"/>
    <mergeCell ref="C33:C36"/>
    <mergeCell ref="A29:A32"/>
    <mergeCell ref="A33:A36"/>
    <mergeCell ref="B21:D21"/>
    <mergeCell ref="B22:D22"/>
    <mergeCell ref="A23:D23"/>
    <mergeCell ref="A25:A28"/>
    <mergeCell ref="C25:C28"/>
  </mergeCells>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988"/>
  <sheetViews>
    <sheetView workbookViewId="0">
      <pane ySplit="2" topLeftCell="A3" activePane="bottomLeft" state="frozen"/>
      <selection pane="bottomLeft" activeCell="I1" sqref="I1"/>
    </sheetView>
  </sheetViews>
  <sheetFormatPr defaultColWidth="14.3984375" defaultRowHeight="15" customHeight="1"/>
  <cols>
    <col min="1" max="1" width="10.73046875" customWidth="1"/>
    <col min="2" max="2" width="56.73046875" customWidth="1"/>
    <col min="3" max="4" width="16.73046875" customWidth="1"/>
    <col min="5" max="5" width="20.73046875" customWidth="1"/>
    <col min="6" max="6" width="74" customWidth="1"/>
    <col min="7" max="7" width="57.59765625" customWidth="1"/>
    <col min="8" max="8" width="32.73046875" customWidth="1"/>
    <col min="9" max="9" width="66.73046875" customWidth="1"/>
    <col min="10" max="21" width="8.73046875" customWidth="1"/>
  </cols>
  <sheetData>
    <row r="1" spans="1:9" ht="15.75" customHeight="1">
      <c r="A1" s="364" t="s">
        <v>263</v>
      </c>
      <c r="B1" s="352"/>
      <c r="C1" s="421" t="s">
        <v>1664</v>
      </c>
      <c r="D1" s="424"/>
      <c r="E1" s="425"/>
      <c r="F1" s="425"/>
      <c r="G1" s="425"/>
      <c r="H1" s="425"/>
      <c r="I1" s="425"/>
    </row>
    <row r="2" spans="1:9" ht="31.5" customHeight="1">
      <c r="A2" s="82" t="s">
        <v>44</v>
      </c>
      <c r="B2" s="82" t="s">
        <v>267</v>
      </c>
      <c r="C2" s="83" t="s">
        <v>1659</v>
      </c>
      <c r="D2" s="84" t="s">
        <v>1663</v>
      </c>
      <c r="E2" s="423" t="s">
        <v>19</v>
      </c>
      <c r="F2" s="422" t="s">
        <v>9</v>
      </c>
      <c r="G2" s="422" t="s">
        <v>264</v>
      </c>
      <c r="H2" s="422" t="s">
        <v>265</v>
      </c>
      <c r="I2" s="422" t="s">
        <v>266</v>
      </c>
    </row>
    <row r="3" spans="1:9" ht="15.75">
      <c r="A3" s="26" t="s">
        <v>49</v>
      </c>
      <c r="B3" s="28" t="str">
        <f>VLOOKUP(A3,ProcessDefinitionsTab,2, FALSE)</f>
        <v>Enterprise-Wide Management</v>
      </c>
      <c r="C3" s="363"/>
      <c r="D3" s="354"/>
      <c r="E3" s="366"/>
      <c r="F3" s="366"/>
      <c r="G3" s="366"/>
      <c r="H3" s="366"/>
      <c r="I3" s="367"/>
    </row>
    <row r="4" spans="1:9" ht="31.5">
      <c r="A4" s="34"/>
      <c r="B4" s="85" t="str">
        <f>VLOOKUP(A3,ProcessDefinitionsTab,3,FALSE)</f>
        <v xml:space="preserve">General requirements for enterprise-wide management that are applicable to all processes identified in the PCTF </v>
      </c>
      <c r="C4" s="86"/>
      <c r="D4" s="87"/>
      <c r="E4" s="88"/>
      <c r="F4" s="89"/>
      <c r="G4" s="90"/>
      <c r="H4" s="88" t="s">
        <v>36</v>
      </c>
      <c r="I4" s="88"/>
    </row>
    <row r="5" spans="1:9" ht="31.5">
      <c r="A5" s="24"/>
      <c r="B5" s="16" t="s">
        <v>268</v>
      </c>
      <c r="C5" s="86"/>
      <c r="D5" s="86"/>
      <c r="E5" s="88"/>
      <c r="F5" s="88"/>
      <c r="G5" s="88"/>
      <c r="H5" s="88"/>
      <c r="I5" s="88"/>
    </row>
    <row r="6" spans="1:9" ht="31.5">
      <c r="A6" s="36"/>
      <c r="B6" s="91" t="s">
        <v>269</v>
      </c>
      <c r="C6" s="86"/>
      <c r="D6" s="86"/>
      <c r="E6" s="88"/>
      <c r="F6" s="88"/>
      <c r="G6" s="88"/>
      <c r="H6" s="88"/>
      <c r="I6" s="88"/>
    </row>
    <row r="7" spans="1:9" ht="267.75">
      <c r="A7" s="36"/>
      <c r="B7" s="64"/>
      <c r="C7" s="92" t="s">
        <v>270</v>
      </c>
      <c r="D7" s="86"/>
      <c r="E7" s="93" t="s">
        <v>246</v>
      </c>
      <c r="F7" s="281" t="s">
        <v>271</v>
      </c>
      <c r="G7" s="88"/>
      <c r="H7" s="88"/>
      <c r="I7" s="88"/>
    </row>
    <row r="8" spans="1:9" ht="94.5">
      <c r="A8" s="36"/>
      <c r="B8" s="64"/>
      <c r="C8" s="92" t="s">
        <v>272</v>
      </c>
      <c r="D8" s="86"/>
      <c r="E8" s="93" t="s">
        <v>246</v>
      </c>
      <c r="F8" s="94" t="s">
        <v>273</v>
      </c>
      <c r="G8" s="95"/>
      <c r="H8" s="95"/>
      <c r="I8" s="95"/>
    </row>
    <row r="9" spans="1:9" ht="126">
      <c r="A9" s="36"/>
      <c r="B9" s="64"/>
      <c r="C9" s="92" t="s">
        <v>274</v>
      </c>
      <c r="D9" s="97"/>
      <c r="E9" s="93" t="s">
        <v>246</v>
      </c>
      <c r="F9" s="98" t="s">
        <v>275</v>
      </c>
      <c r="G9" s="99"/>
      <c r="H9" s="95"/>
      <c r="I9" s="95"/>
    </row>
    <row r="10" spans="1:9" ht="31.5">
      <c r="A10" s="36"/>
      <c r="B10" s="64"/>
      <c r="C10" s="92" t="s">
        <v>276</v>
      </c>
      <c r="D10" s="97"/>
      <c r="E10" s="93" t="s">
        <v>246</v>
      </c>
      <c r="F10" s="100" t="s">
        <v>277</v>
      </c>
      <c r="G10" s="101"/>
      <c r="H10" s="95"/>
      <c r="I10" s="95"/>
    </row>
    <row r="11" spans="1:9" ht="94.5">
      <c r="A11" s="36"/>
      <c r="B11" s="64"/>
      <c r="C11" s="92" t="s">
        <v>278</v>
      </c>
      <c r="D11" s="97"/>
      <c r="E11" s="93" t="s">
        <v>246</v>
      </c>
      <c r="F11" s="89" t="s">
        <v>279</v>
      </c>
      <c r="G11" s="101"/>
      <c r="H11" s="95"/>
      <c r="I11" s="95"/>
    </row>
    <row r="12" spans="1:9" ht="47.25">
      <c r="A12" s="36"/>
      <c r="B12" s="64"/>
      <c r="C12" s="92" t="s">
        <v>280</v>
      </c>
      <c r="D12" s="97"/>
      <c r="E12" s="93" t="s">
        <v>246</v>
      </c>
      <c r="F12" s="102" t="s">
        <v>281</v>
      </c>
      <c r="G12" s="101"/>
      <c r="H12" s="95"/>
      <c r="I12" s="95"/>
    </row>
    <row r="13" spans="1:9" ht="47.25">
      <c r="A13" s="36"/>
      <c r="B13" s="64"/>
      <c r="C13" s="92" t="s">
        <v>282</v>
      </c>
      <c r="D13" s="97"/>
      <c r="E13" s="93" t="s">
        <v>246</v>
      </c>
      <c r="F13" s="103" t="s">
        <v>283</v>
      </c>
      <c r="G13" s="101"/>
      <c r="H13" s="95"/>
      <c r="I13" s="95"/>
    </row>
    <row r="14" spans="1:9" ht="126" customHeight="1">
      <c r="A14" s="36"/>
      <c r="B14" s="64"/>
      <c r="C14" s="92" t="s">
        <v>284</v>
      </c>
      <c r="D14" s="97"/>
      <c r="E14" s="93" t="s">
        <v>246</v>
      </c>
      <c r="F14" s="100" t="s">
        <v>285</v>
      </c>
      <c r="G14" s="101"/>
      <c r="H14" s="95"/>
      <c r="I14" s="95"/>
    </row>
    <row r="15" spans="1:9" ht="47.25" customHeight="1">
      <c r="A15" s="36"/>
      <c r="B15" s="64"/>
      <c r="C15" s="92" t="s">
        <v>286</v>
      </c>
      <c r="D15" s="97"/>
      <c r="E15" s="93" t="s">
        <v>246</v>
      </c>
      <c r="F15" s="103" t="s">
        <v>287</v>
      </c>
      <c r="G15" s="99"/>
      <c r="H15" s="95"/>
      <c r="I15" s="95"/>
    </row>
    <row r="16" spans="1:9" ht="94.5">
      <c r="A16" s="36"/>
      <c r="B16" s="64"/>
      <c r="C16" s="92" t="s">
        <v>288</v>
      </c>
      <c r="D16" s="97"/>
      <c r="E16" s="93" t="s">
        <v>246</v>
      </c>
      <c r="F16" s="104" t="s">
        <v>289</v>
      </c>
      <c r="G16" s="105"/>
      <c r="H16" s="95"/>
      <c r="I16" s="95"/>
    </row>
    <row r="17" spans="1:9" ht="31.5">
      <c r="A17" s="36"/>
      <c r="B17" s="64"/>
      <c r="C17" s="92" t="s">
        <v>290</v>
      </c>
      <c r="D17" s="97"/>
      <c r="E17" s="93" t="s">
        <v>246</v>
      </c>
      <c r="F17" s="104" t="s">
        <v>291</v>
      </c>
      <c r="G17" s="106"/>
      <c r="H17" s="95"/>
      <c r="I17" s="95"/>
    </row>
    <row r="18" spans="1:9" ht="31.5">
      <c r="A18" s="36"/>
      <c r="B18" s="64"/>
      <c r="C18" s="92" t="s">
        <v>292</v>
      </c>
      <c r="D18" s="97"/>
      <c r="E18" s="93" t="s">
        <v>246</v>
      </c>
      <c r="F18" s="107" t="s">
        <v>293</v>
      </c>
      <c r="G18" s="101"/>
      <c r="H18" s="95"/>
      <c r="I18" s="95"/>
    </row>
    <row r="19" spans="1:9" ht="47.25">
      <c r="A19" s="36"/>
      <c r="B19" s="64"/>
      <c r="C19" s="92" t="s">
        <v>294</v>
      </c>
      <c r="D19" s="108"/>
      <c r="E19" s="93" t="s">
        <v>246</v>
      </c>
      <c r="F19" s="104" t="s">
        <v>295</v>
      </c>
      <c r="G19" s="95"/>
      <c r="H19" s="95"/>
      <c r="I19" s="95"/>
    </row>
    <row r="20" spans="1:9" ht="47.25">
      <c r="A20" s="36"/>
      <c r="B20" s="64"/>
      <c r="C20" s="92" t="s">
        <v>296</v>
      </c>
      <c r="D20" s="97"/>
      <c r="E20" s="93" t="s">
        <v>246</v>
      </c>
      <c r="F20" s="98" t="s">
        <v>297</v>
      </c>
      <c r="G20" s="109"/>
      <c r="H20" s="95"/>
      <c r="I20" s="95"/>
    </row>
    <row r="21" spans="1:9" ht="47.25">
      <c r="A21" s="36"/>
      <c r="B21" s="64"/>
      <c r="C21" s="92" t="s">
        <v>298</v>
      </c>
      <c r="D21" s="96"/>
      <c r="E21" s="93" t="s">
        <v>246</v>
      </c>
      <c r="F21" s="10" t="s">
        <v>299</v>
      </c>
      <c r="G21" s="95"/>
      <c r="H21" s="95"/>
      <c r="I21" s="95"/>
    </row>
    <row r="22" spans="1:9" ht="47.25">
      <c r="A22" s="36"/>
      <c r="B22" s="64"/>
      <c r="C22" s="92" t="s">
        <v>300</v>
      </c>
      <c r="D22" s="97"/>
      <c r="E22" s="93" t="s">
        <v>246</v>
      </c>
      <c r="F22" s="110" t="s">
        <v>301</v>
      </c>
      <c r="G22" s="99"/>
      <c r="H22" s="95"/>
      <c r="I22" s="95"/>
    </row>
    <row r="23" spans="1:9" ht="15.75">
      <c r="A23" s="26" t="s">
        <v>52</v>
      </c>
      <c r="B23" s="28" t="str">
        <f>VLOOKUP(A23,ProcessDefinitionsTab,2, FALSE)</f>
        <v>Identity Domain General</v>
      </c>
      <c r="C23" s="363"/>
      <c r="D23" s="354"/>
      <c r="E23" s="354"/>
      <c r="F23" s="354"/>
      <c r="G23" s="354"/>
      <c r="H23" s="354"/>
      <c r="I23" s="355"/>
    </row>
    <row r="24" spans="1:9" ht="31.5">
      <c r="A24" s="34"/>
      <c r="B24" s="29" t="str">
        <f>VLOOKUP(A23,ProcessDefinitionsTab,3,FALSE)</f>
        <v>General requirements for the identity domain atomic processes</v>
      </c>
      <c r="C24" s="86"/>
      <c r="D24" s="87"/>
      <c r="E24" s="88"/>
      <c r="F24" s="88"/>
      <c r="G24" s="88"/>
      <c r="H24" s="88" t="s">
        <v>36</v>
      </c>
      <c r="I24" s="88"/>
    </row>
    <row r="25" spans="1:9" ht="31.5">
      <c r="A25" s="24"/>
      <c r="B25" s="16" t="s">
        <v>302</v>
      </c>
      <c r="C25" s="86"/>
      <c r="D25" s="86"/>
      <c r="E25" s="88"/>
      <c r="F25" s="88"/>
      <c r="G25" s="111"/>
      <c r="H25" s="88"/>
      <c r="I25" s="88"/>
    </row>
    <row r="26" spans="1:9" ht="47.25">
      <c r="A26" s="24"/>
      <c r="B26" s="91" t="s">
        <v>303</v>
      </c>
      <c r="C26" s="86"/>
      <c r="D26" s="86"/>
      <c r="E26" s="88"/>
      <c r="F26" s="88"/>
      <c r="H26" s="88"/>
      <c r="I26" s="88"/>
    </row>
    <row r="27" spans="1:9" ht="47.25">
      <c r="A27" s="24"/>
      <c r="B27" s="24"/>
      <c r="C27" s="92" t="s">
        <v>304</v>
      </c>
      <c r="D27" s="112" t="s">
        <v>305</v>
      </c>
      <c r="E27" s="113" t="s">
        <v>306</v>
      </c>
      <c r="F27" s="104" t="s">
        <v>307</v>
      </c>
      <c r="G27" s="90"/>
      <c r="H27" s="88"/>
      <c r="I27" s="88"/>
    </row>
    <row r="28" spans="1:9" ht="47.25">
      <c r="A28" s="24"/>
      <c r="B28" s="24"/>
      <c r="C28" s="92" t="s">
        <v>308</v>
      </c>
      <c r="D28" s="112" t="s">
        <v>305</v>
      </c>
      <c r="E28" s="114" t="s">
        <v>309</v>
      </c>
      <c r="F28" s="104" t="s">
        <v>310</v>
      </c>
      <c r="G28" s="90"/>
      <c r="H28" s="88"/>
      <c r="I28" s="88"/>
    </row>
    <row r="29" spans="1:9" ht="47.25">
      <c r="A29" s="115"/>
      <c r="B29" s="115"/>
      <c r="C29" s="92" t="s">
        <v>311</v>
      </c>
      <c r="D29" s="116"/>
      <c r="E29" s="114" t="s">
        <v>312</v>
      </c>
      <c r="F29" s="104" t="s">
        <v>313</v>
      </c>
      <c r="G29" s="90"/>
      <c r="H29" s="85"/>
      <c r="I29" s="85"/>
    </row>
    <row r="30" spans="1:9" ht="47.25">
      <c r="A30" s="115"/>
      <c r="B30" s="115"/>
      <c r="C30" s="92" t="s">
        <v>314</v>
      </c>
      <c r="D30" s="116"/>
      <c r="E30" s="114" t="s">
        <v>315</v>
      </c>
      <c r="F30" s="16" t="s">
        <v>316</v>
      </c>
      <c r="G30" s="117"/>
      <c r="H30" s="85"/>
      <c r="I30" s="85"/>
    </row>
    <row r="31" spans="1:9" ht="31.5">
      <c r="A31" s="24"/>
      <c r="B31" s="34"/>
      <c r="C31" s="92" t="s">
        <v>317</v>
      </c>
      <c r="D31" s="86" t="s">
        <v>318</v>
      </c>
      <c r="E31" s="114" t="s">
        <v>319</v>
      </c>
      <c r="F31" s="89" t="s">
        <v>320</v>
      </c>
      <c r="G31" s="118"/>
      <c r="H31" s="88"/>
      <c r="I31" s="88"/>
    </row>
    <row r="32" spans="1:9" ht="31.5">
      <c r="A32" s="24"/>
      <c r="B32" s="34"/>
      <c r="C32" s="92" t="s">
        <v>321</v>
      </c>
      <c r="D32" s="86" t="s">
        <v>322</v>
      </c>
      <c r="E32" s="114" t="s">
        <v>323</v>
      </c>
      <c r="F32" s="85" t="s">
        <v>324</v>
      </c>
      <c r="G32" s="118"/>
      <c r="H32" s="88"/>
      <c r="I32" s="88"/>
    </row>
    <row r="33" spans="1:9" ht="63">
      <c r="A33" s="24"/>
      <c r="B33" s="34"/>
      <c r="C33" s="92" t="s">
        <v>325</v>
      </c>
      <c r="D33" s="108"/>
      <c r="E33" s="283" t="s">
        <v>1568</v>
      </c>
      <c r="F33" s="119" t="s">
        <v>326</v>
      </c>
      <c r="G33" s="99"/>
      <c r="H33" s="88"/>
      <c r="I33" s="88"/>
    </row>
    <row r="34" spans="1:9" ht="63">
      <c r="A34" s="24"/>
      <c r="B34" s="34"/>
      <c r="C34" s="92" t="s">
        <v>327</v>
      </c>
      <c r="D34" s="108"/>
      <c r="E34" s="284" t="s">
        <v>1569</v>
      </c>
      <c r="F34" s="119" t="s">
        <v>328</v>
      </c>
      <c r="G34" s="99" t="s">
        <v>36</v>
      </c>
      <c r="H34" s="88"/>
      <c r="I34" s="88"/>
    </row>
    <row r="35" spans="1:9" ht="47.25">
      <c r="A35" s="24"/>
      <c r="B35" s="34"/>
      <c r="C35" s="92" t="s">
        <v>329</v>
      </c>
      <c r="D35" s="108"/>
      <c r="E35" s="284" t="s">
        <v>1570</v>
      </c>
      <c r="F35" s="119" t="s">
        <v>330</v>
      </c>
      <c r="G35" s="109"/>
      <c r="H35" s="88"/>
      <c r="I35" s="88"/>
    </row>
    <row r="36" spans="1:9" ht="47.25">
      <c r="A36" s="24"/>
      <c r="B36" s="34"/>
      <c r="C36" s="92" t="s">
        <v>331</v>
      </c>
      <c r="D36" s="108"/>
      <c r="E36" s="284" t="s">
        <v>1570</v>
      </c>
      <c r="F36" s="119" t="s">
        <v>332</v>
      </c>
      <c r="G36" s="109"/>
      <c r="H36" s="88"/>
      <c r="I36" s="88"/>
    </row>
    <row r="37" spans="1:9" ht="126">
      <c r="A37" s="34"/>
      <c r="B37" s="34"/>
      <c r="C37" s="92" t="s">
        <v>333</v>
      </c>
      <c r="D37" s="112" t="s">
        <v>334</v>
      </c>
      <c r="E37" s="114" t="s">
        <v>335</v>
      </c>
      <c r="F37" s="89" t="s">
        <v>336</v>
      </c>
      <c r="G37" s="118"/>
      <c r="H37" s="88"/>
      <c r="I37" s="88"/>
    </row>
    <row r="38" spans="1:9" ht="15.75">
      <c r="A38" s="34"/>
      <c r="B38" s="34"/>
      <c r="C38" s="121"/>
      <c r="D38" s="112"/>
      <c r="E38" s="122"/>
      <c r="F38" s="95"/>
      <c r="G38" s="95"/>
      <c r="H38" s="95"/>
      <c r="I38" s="95"/>
    </row>
    <row r="39" spans="1:9" ht="15.75">
      <c r="A39" s="28" t="s">
        <v>56</v>
      </c>
      <c r="B39" s="28" t="str">
        <f>VLOOKUP(A39,ProcessDefinitionsTab,2, FALSE)</f>
        <v>Identity Information Determination</v>
      </c>
      <c r="C39" s="363"/>
      <c r="D39" s="354"/>
      <c r="E39" s="354"/>
      <c r="F39" s="354"/>
      <c r="G39" s="354"/>
      <c r="H39" s="354"/>
      <c r="I39" s="355"/>
    </row>
    <row r="40" spans="1:9" ht="47.25">
      <c r="A40" s="24"/>
      <c r="B40" s="29" t="str">
        <f>VLOOKUP(A39,ProcessDefinitionsTab,3,FALSE)</f>
        <v>Identity Information Determination is the process of determining the identity context, the identity information requirements, and the identifier.</v>
      </c>
      <c r="C40" s="86"/>
      <c r="D40" s="86"/>
      <c r="E40" s="88"/>
      <c r="F40" s="88"/>
      <c r="G40" s="88"/>
      <c r="H40" s="88"/>
      <c r="I40" s="88"/>
    </row>
    <row r="41" spans="1:9" ht="31.5">
      <c r="A41" s="24"/>
      <c r="B41" s="16" t="s">
        <v>337</v>
      </c>
      <c r="C41" s="86"/>
      <c r="D41" s="86"/>
      <c r="E41" s="88"/>
      <c r="F41" s="88"/>
      <c r="G41" s="88"/>
      <c r="H41" s="88"/>
      <c r="I41" s="88"/>
    </row>
    <row r="42" spans="1:9" ht="31.5">
      <c r="A42" s="24"/>
      <c r="B42" s="91" t="s">
        <v>338</v>
      </c>
      <c r="C42" s="86"/>
      <c r="D42" s="86"/>
      <c r="E42" s="88"/>
      <c r="F42" s="88"/>
      <c r="G42" s="88"/>
      <c r="H42" s="88"/>
      <c r="I42" s="88"/>
    </row>
    <row r="43" spans="1:9" ht="236.25">
      <c r="A43" s="24"/>
      <c r="B43" s="24"/>
      <c r="C43" s="123" t="s">
        <v>339</v>
      </c>
      <c r="D43" s="86"/>
      <c r="E43" s="114" t="s">
        <v>340</v>
      </c>
      <c r="F43" s="88" t="s">
        <v>341</v>
      </c>
      <c r="G43" s="88"/>
      <c r="H43" s="88"/>
      <c r="I43" s="88"/>
    </row>
    <row r="44" spans="1:9" ht="126">
      <c r="A44" s="24"/>
      <c r="B44" s="24"/>
      <c r="C44" s="123" t="s">
        <v>342</v>
      </c>
      <c r="D44" s="86"/>
      <c r="E44" s="114" t="s">
        <v>343</v>
      </c>
      <c r="F44" s="119" t="s">
        <v>344</v>
      </c>
      <c r="G44" s="88"/>
      <c r="H44" s="88"/>
      <c r="I44" s="88"/>
    </row>
    <row r="45" spans="1:9" ht="47.25">
      <c r="A45" s="24"/>
      <c r="B45" s="24"/>
      <c r="C45" s="123" t="s">
        <v>345</v>
      </c>
      <c r="D45" s="86"/>
      <c r="E45" s="114" t="s">
        <v>346</v>
      </c>
      <c r="F45" s="88" t="s">
        <v>347</v>
      </c>
      <c r="G45" s="88"/>
      <c r="H45" s="88"/>
      <c r="I45" s="88"/>
    </row>
    <row r="46" spans="1:9" ht="15.75">
      <c r="A46" s="28" t="s">
        <v>62</v>
      </c>
      <c r="B46" s="28" t="str">
        <f>VLOOKUP(A46,ProcessDefinitionsTab,2, FALSE)</f>
        <v>Identity Evidence Determination</v>
      </c>
      <c r="C46" s="363"/>
      <c r="D46" s="354"/>
      <c r="E46" s="354"/>
      <c r="F46" s="354"/>
      <c r="G46" s="354"/>
      <c r="H46" s="354"/>
      <c r="I46" s="355"/>
    </row>
    <row r="47" spans="1:9" ht="47.25">
      <c r="A47" s="24"/>
      <c r="B47" s="29" t="str">
        <f>VLOOKUP(A46,ProcessDefinitionsTab,3,FALSE)</f>
        <v>Identity Evidence Determination is the process of determining the acceptable evidence of identity (whether physical or electronic).</v>
      </c>
      <c r="C47" s="86"/>
      <c r="D47" s="124"/>
      <c r="E47" s="88"/>
      <c r="F47" s="88"/>
      <c r="G47" s="88"/>
      <c r="H47" s="88"/>
      <c r="I47" s="88"/>
    </row>
    <row r="48" spans="1:9" ht="31.5">
      <c r="A48" s="24"/>
      <c r="B48" s="16" t="s">
        <v>348</v>
      </c>
      <c r="C48" s="86"/>
      <c r="D48" s="124"/>
      <c r="E48" s="88"/>
      <c r="F48" s="88"/>
      <c r="G48" s="88"/>
      <c r="H48" s="88"/>
      <c r="I48" s="88"/>
    </row>
    <row r="49" spans="1:9" ht="31.5">
      <c r="A49" s="24"/>
      <c r="B49" s="91" t="s">
        <v>349</v>
      </c>
      <c r="C49" s="86"/>
      <c r="D49" s="124"/>
      <c r="E49" s="88"/>
      <c r="F49" s="88"/>
      <c r="G49" s="88"/>
      <c r="H49" s="88"/>
      <c r="I49" s="88"/>
    </row>
    <row r="50" spans="1:9" ht="283.5">
      <c r="A50" s="24"/>
      <c r="B50" s="29"/>
      <c r="C50" s="123" t="s">
        <v>350</v>
      </c>
      <c r="D50" s="86"/>
      <c r="E50" s="114" t="s">
        <v>351</v>
      </c>
      <c r="F50" s="16" t="s">
        <v>352</v>
      </c>
      <c r="G50" s="88"/>
      <c r="H50" s="88"/>
      <c r="I50" s="88"/>
    </row>
    <row r="51" spans="1:9" ht="204.75">
      <c r="A51" s="24"/>
      <c r="B51" s="29"/>
      <c r="C51" s="123" t="s">
        <v>353</v>
      </c>
      <c r="D51" s="86"/>
      <c r="E51" s="114" t="s">
        <v>354</v>
      </c>
      <c r="F51" s="22" t="s">
        <v>355</v>
      </c>
      <c r="G51" s="88"/>
      <c r="H51" s="88"/>
      <c r="I51" s="88"/>
    </row>
    <row r="52" spans="1:9" ht="141.75">
      <c r="A52" s="24"/>
      <c r="B52" s="29"/>
      <c r="C52" s="123" t="s">
        <v>356</v>
      </c>
      <c r="D52" s="86" t="s">
        <v>357</v>
      </c>
      <c r="E52" s="114" t="s">
        <v>358</v>
      </c>
      <c r="F52" s="10" t="s">
        <v>359</v>
      </c>
      <c r="G52" s="88"/>
      <c r="H52" s="88"/>
      <c r="I52" s="88"/>
    </row>
    <row r="53" spans="1:9" ht="47.25">
      <c r="A53" s="24"/>
      <c r="B53" s="29"/>
      <c r="C53" s="123" t="s">
        <v>360</v>
      </c>
      <c r="D53" s="86" t="s">
        <v>361</v>
      </c>
      <c r="E53" s="114" t="s">
        <v>362</v>
      </c>
      <c r="F53" s="29" t="s">
        <v>363</v>
      </c>
      <c r="G53" s="94"/>
      <c r="H53" s="88"/>
      <c r="I53" s="88"/>
    </row>
    <row r="54" spans="1:9" ht="31.5">
      <c r="A54" s="24"/>
      <c r="B54" s="125"/>
      <c r="C54" s="123" t="s">
        <v>364</v>
      </c>
      <c r="D54" s="86"/>
      <c r="E54" s="93" t="s">
        <v>365</v>
      </c>
      <c r="F54" s="104" t="s">
        <v>366</v>
      </c>
      <c r="G54" s="94"/>
      <c r="H54" s="88"/>
      <c r="I54" s="88"/>
    </row>
    <row r="55" spans="1:9" ht="15.75">
      <c r="A55" s="24"/>
      <c r="B55" s="29"/>
      <c r="C55" s="86"/>
      <c r="D55" s="86"/>
      <c r="E55" s="88"/>
      <c r="F55" s="88"/>
      <c r="G55" s="88"/>
      <c r="H55" s="88"/>
      <c r="I55" s="88"/>
    </row>
    <row r="56" spans="1:9" ht="15.75">
      <c r="A56" s="28" t="s">
        <v>68</v>
      </c>
      <c r="B56" s="28" t="str">
        <f>VLOOKUP(A56,ProcessDefinitionsTab,2, FALSE)</f>
        <v>Identity Evidence Acceptance</v>
      </c>
      <c r="C56" s="363"/>
      <c r="D56" s="354"/>
      <c r="E56" s="354"/>
      <c r="F56" s="354"/>
      <c r="G56" s="354"/>
      <c r="H56" s="354"/>
      <c r="I56" s="355"/>
    </row>
    <row r="57" spans="1:9" ht="47.25">
      <c r="A57" s="24"/>
      <c r="B57" s="29" t="str">
        <f>VLOOKUP(A56,ProcessDefinitionsTab,3,FALSE)</f>
        <v>Identity Evidence Acceptance is the process of confirming that the evidence of identity presented (whether physical or electronic) is acceptable.</v>
      </c>
      <c r="C57" s="86" t="s">
        <v>36</v>
      </c>
      <c r="D57" s="86"/>
      <c r="E57" s="88"/>
      <c r="F57" s="88"/>
      <c r="G57" s="88"/>
      <c r="H57" s="88"/>
      <c r="I57" s="88"/>
    </row>
    <row r="58" spans="1:9" ht="31.5">
      <c r="A58" s="24"/>
      <c r="B58" s="16" t="s">
        <v>367</v>
      </c>
      <c r="C58" s="86"/>
      <c r="D58" s="124"/>
      <c r="E58" s="88"/>
      <c r="F58" s="88"/>
      <c r="G58" s="88"/>
      <c r="H58" s="88"/>
      <c r="I58" s="88"/>
    </row>
    <row r="59" spans="1:9" ht="31.5">
      <c r="A59" s="24"/>
      <c r="B59" s="91" t="s">
        <v>368</v>
      </c>
      <c r="C59" s="86"/>
      <c r="D59" s="124"/>
      <c r="E59" s="88"/>
      <c r="F59" s="88"/>
      <c r="G59" s="88"/>
      <c r="H59" s="88"/>
      <c r="I59" s="88"/>
    </row>
    <row r="60" spans="1:9" ht="47.25">
      <c r="A60" s="24"/>
      <c r="B60" s="64"/>
      <c r="C60" s="123" t="s">
        <v>369</v>
      </c>
      <c r="D60" s="86"/>
      <c r="E60" s="114" t="s">
        <v>370</v>
      </c>
      <c r="F60" s="126" t="s">
        <v>371</v>
      </c>
      <c r="G60" s="88"/>
      <c r="H60" s="88"/>
      <c r="I60" s="88"/>
    </row>
    <row r="61" spans="1:9" ht="31.5">
      <c r="A61" s="24"/>
      <c r="B61" s="29"/>
      <c r="C61" s="123" t="s">
        <v>372</v>
      </c>
      <c r="D61" s="86" t="s">
        <v>373</v>
      </c>
      <c r="E61" s="113" t="s">
        <v>374</v>
      </c>
      <c r="F61" s="10" t="s">
        <v>375</v>
      </c>
      <c r="G61" s="88"/>
      <c r="H61" s="88"/>
      <c r="I61" s="88"/>
    </row>
    <row r="62" spans="1:9" ht="31.5">
      <c r="A62" s="24"/>
      <c r="B62" s="29"/>
      <c r="C62" s="123" t="s">
        <v>376</v>
      </c>
      <c r="D62" s="86" t="s">
        <v>377</v>
      </c>
      <c r="E62" s="113" t="s">
        <v>378</v>
      </c>
      <c r="F62" s="10" t="s">
        <v>379</v>
      </c>
      <c r="G62" s="88"/>
      <c r="H62" s="88"/>
      <c r="I62" s="88"/>
    </row>
    <row r="63" spans="1:9" ht="47.25">
      <c r="A63" s="24"/>
      <c r="B63" s="29"/>
      <c r="C63" s="123" t="s">
        <v>380</v>
      </c>
      <c r="D63" s="86" t="s">
        <v>381</v>
      </c>
      <c r="E63" s="113" t="s">
        <v>382</v>
      </c>
      <c r="F63" s="10" t="s">
        <v>383</v>
      </c>
      <c r="G63" s="88"/>
      <c r="H63" s="88"/>
      <c r="I63" s="88"/>
    </row>
    <row r="64" spans="1:9" ht="78.75">
      <c r="A64" s="24"/>
      <c r="B64" s="29"/>
      <c r="C64" s="123" t="s">
        <v>384</v>
      </c>
      <c r="D64" s="86" t="s">
        <v>385</v>
      </c>
      <c r="E64" s="114" t="s">
        <v>386</v>
      </c>
      <c r="F64" s="10" t="s">
        <v>387</v>
      </c>
      <c r="G64" s="29" t="s">
        <v>36</v>
      </c>
      <c r="H64" s="88"/>
      <c r="I64" s="88"/>
    </row>
    <row r="65" spans="1:9" ht="94.5">
      <c r="A65" s="24"/>
      <c r="B65" s="29"/>
      <c r="C65" s="127" t="s">
        <v>388</v>
      </c>
      <c r="D65" s="86" t="s">
        <v>389</v>
      </c>
      <c r="E65" s="113" t="s">
        <v>390</v>
      </c>
      <c r="F65" s="22" t="s">
        <v>391</v>
      </c>
      <c r="G65" s="128" t="s">
        <v>36</v>
      </c>
      <c r="H65" s="88"/>
      <c r="I65" s="88"/>
    </row>
    <row r="66" spans="1:9" ht="78.75">
      <c r="A66" s="24"/>
      <c r="B66" s="34"/>
      <c r="C66" s="129" t="s">
        <v>392</v>
      </c>
      <c r="D66" s="112" t="s">
        <v>393</v>
      </c>
      <c r="E66" s="114" t="s">
        <v>394</v>
      </c>
      <c r="F66" s="89" t="s">
        <v>395</v>
      </c>
      <c r="G66" s="118"/>
      <c r="H66" s="88"/>
      <c r="I66" s="88"/>
    </row>
    <row r="67" spans="1:9" ht="15.75">
      <c r="A67" s="24"/>
      <c r="B67" s="34"/>
      <c r="C67" s="112"/>
      <c r="D67" s="112"/>
      <c r="E67" s="88"/>
      <c r="F67" s="88"/>
      <c r="G67" s="88"/>
      <c r="H67" s="88"/>
      <c r="I67" s="88"/>
    </row>
    <row r="68" spans="1:9" ht="15.75">
      <c r="A68" s="130" t="s">
        <v>73</v>
      </c>
      <c r="B68" s="28" t="str">
        <f>VLOOKUP(A68,ProcessDefinitionsTab,2, FALSE)</f>
        <v>Identity Information Validation</v>
      </c>
      <c r="C68" s="365"/>
      <c r="D68" s="354"/>
      <c r="E68" s="354"/>
      <c r="F68" s="354"/>
      <c r="G68" s="354"/>
      <c r="H68" s="354"/>
      <c r="I68" s="355"/>
    </row>
    <row r="69" spans="1:9" ht="47.25">
      <c r="A69" s="63"/>
      <c r="B69" s="29" t="str">
        <f>VLOOKUP(A68,ProcessDefinitionsTab,3,FALSE)</f>
        <v xml:space="preserve">Identity Information Validation is the process of confirming the accuracy of identity information about a Subject as established by the Issuer. </v>
      </c>
      <c r="C69" s="131" t="s">
        <v>36</v>
      </c>
      <c r="D69" s="62"/>
      <c r="E69" s="66"/>
      <c r="F69" s="66"/>
      <c r="G69" s="66"/>
      <c r="H69" s="66"/>
      <c r="I69" s="66"/>
    </row>
    <row r="70" spans="1:9" ht="31.5">
      <c r="A70" s="63"/>
      <c r="B70" s="16" t="s">
        <v>396</v>
      </c>
      <c r="C70" s="66"/>
      <c r="D70" s="62"/>
      <c r="E70" s="66"/>
      <c r="F70" s="66"/>
      <c r="G70" s="66"/>
      <c r="H70" s="66"/>
      <c r="I70" s="66"/>
    </row>
    <row r="71" spans="1:9" ht="47.25">
      <c r="A71" s="63"/>
      <c r="B71" s="16" t="s">
        <v>397</v>
      </c>
      <c r="C71" s="66"/>
      <c r="D71" s="62"/>
      <c r="E71" s="66"/>
      <c r="F71" s="66"/>
      <c r="G71" s="66"/>
      <c r="H71" s="66"/>
      <c r="I71" s="66"/>
    </row>
    <row r="72" spans="1:9" ht="31.5">
      <c r="A72" s="63"/>
      <c r="B72" s="66"/>
      <c r="C72" s="132" t="s">
        <v>398</v>
      </c>
      <c r="D72" s="133" t="s">
        <v>399</v>
      </c>
      <c r="E72" s="134" t="s">
        <v>400</v>
      </c>
      <c r="F72" s="135" t="s">
        <v>401</v>
      </c>
      <c r="G72" s="66"/>
      <c r="H72" s="66"/>
      <c r="I72" s="66"/>
    </row>
    <row r="73" spans="1:9" ht="31.5">
      <c r="A73" s="63"/>
      <c r="B73" s="66"/>
      <c r="C73" s="132" t="s">
        <v>402</v>
      </c>
      <c r="D73" s="133"/>
      <c r="E73" s="134" t="s">
        <v>403</v>
      </c>
      <c r="F73" s="136" t="s">
        <v>404</v>
      </c>
      <c r="G73" s="66"/>
      <c r="H73" s="66"/>
      <c r="I73" s="66"/>
    </row>
    <row r="74" spans="1:9" ht="31.5">
      <c r="A74" s="63"/>
      <c r="B74" s="66"/>
      <c r="C74" s="132" t="s">
        <v>405</v>
      </c>
      <c r="D74" s="133"/>
      <c r="E74" s="137" t="s">
        <v>406</v>
      </c>
      <c r="F74" s="135" t="s">
        <v>407</v>
      </c>
      <c r="G74" s="138" t="s">
        <v>36</v>
      </c>
      <c r="H74" s="66"/>
      <c r="I74" s="66"/>
    </row>
    <row r="75" spans="1:9" ht="47.25">
      <c r="A75" s="63"/>
      <c r="B75" s="66"/>
      <c r="C75" s="132" t="s">
        <v>408</v>
      </c>
      <c r="D75" s="133" t="s">
        <v>409</v>
      </c>
      <c r="E75" s="137" t="s">
        <v>410</v>
      </c>
      <c r="F75" s="135" t="s">
        <v>411</v>
      </c>
      <c r="G75" s="138" t="s">
        <v>36</v>
      </c>
      <c r="H75" s="66"/>
      <c r="I75" s="66"/>
    </row>
    <row r="76" spans="1:9" ht="126">
      <c r="A76" s="63"/>
      <c r="B76" s="66"/>
      <c r="C76" s="132" t="s">
        <v>412</v>
      </c>
      <c r="D76" s="133" t="s">
        <v>413</v>
      </c>
      <c r="E76" s="134" t="s">
        <v>414</v>
      </c>
      <c r="F76" s="135" t="s">
        <v>415</v>
      </c>
      <c r="G76" s="66"/>
      <c r="H76" s="66"/>
      <c r="I76" s="66"/>
    </row>
    <row r="77" spans="1:9" ht="126.75" customHeight="1">
      <c r="A77" s="63"/>
      <c r="B77" s="66"/>
      <c r="C77" s="132" t="s">
        <v>416</v>
      </c>
      <c r="D77" s="133" t="s">
        <v>417</v>
      </c>
      <c r="E77" s="137" t="s">
        <v>418</v>
      </c>
      <c r="F77" s="135" t="s">
        <v>419</v>
      </c>
      <c r="G77" s="138" t="s">
        <v>36</v>
      </c>
      <c r="H77" s="66"/>
      <c r="I77" s="66"/>
    </row>
    <row r="78" spans="1:9" ht="15.75">
      <c r="A78" s="24"/>
      <c r="B78" s="34"/>
      <c r="C78" s="112"/>
      <c r="D78" s="112"/>
      <c r="E78" s="88"/>
      <c r="F78" s="88"/>
      <c r="G78" s="88"/>
      <c r="H78" s="88"/>
      <c r="I78" s="88"/>
    </row>
    <row r="79" spans="1:9" ht="15.75">
      <c r="A79" s="28" t="s">
        <v>79</v>
      </c>
      <c r="B79" s="28" t="str">
        <f>VLOOKUP(A79,ProcessDefinitionsTab,2, FALSE)</f>
        <v>Identity Resolution</v>
      </c>
      <c r="C79" s="363"/>
      <c r="D79" s="354"/>
      <c r="E79" s="354"/>
      <c r="F79" s="354"/>
      <c r="G79" s="354"/>
      <c r="H79" s="354"/>
      <c r="I79" s="355"/>
    </row>
    <row r="80" spans="1:9" ht="47.25">
      <c r="A80" s="24"/>
      <c r="B80" s="29" t="str">
        <f>VLOOKUP(A79,ProcessDefinitionsTab,3,FALSE)</f>
        <v>Identity Resolution is the process of establishing the uniqueness of a Subject within a population through the use of identity information.</v>
      </c>
      <c r="C80" s="112"/>
      <c r="D80" s="112"/>
      <c r="E80" s="88"/>
      <c r="F80" s="88"/>
      <c r="G80" s="88"/>
      <c r="H80" s="88"/>
      <c r="I80" s="88"/>
    </row>
    <row r="81" spans="1:9" ht="31.5">
      <c r="A81" s="24"/>
      <c r="B81" s="16" t="s">
        <v>420</v>
      </c>
      <c r="C81" s="86"/>
      <c r="D81" s="124"/>
      <c r="E81" s="88"/>
      <c r="F81" s="88"/>
      <c r="G81" s="88"/>
      <c r="H81" s="88"/>
      <c r="I81" s="88"/>
    </row>
    <row r="82" spans="1:9" ht="63">
      <c r="A82" s="24"/>
      <c r="B82" s="91" t="s">
        <v>421</v>
      </c>
      <c r="C82" s="86"/>
      <c r="D82" s="124"/>
      <c r="E82" s="88"/>
      <c r="F82" s="88"/>
      <c r="G82" s="88"/>
      <c r="H82" s="88"/>
      <c r="I82" s="88"/>
    </row>
    <row r="83" spans="1:9" ht="47.25">
      <c r="A83" s="24"/>
      <c r="B83" s="34"/>
      <c r="C83" s="127" t="s">
        <v>422</v>
      </c>
      <c r="D83" s="112" t="s">
        <v>423</v>
      </c>
      <c r="E83" s="114" t="s">
        <v>424</v>
      </c>
      <c r="F83" s="88" t="s">
        <v>425</v>
      </c>
      <c r="G83" s="88"/>
      <c r="H83" s="88"/>
      <c r="I83" s="88"/>
    </row>
    <row r="84" spans="1:9" ht="15.75">
      <c r="A84" s="24"/>
      <c r="B84" s="34"/>
      <c r="C84" s="112"/>
      <c r="D84" s="112"/>
      <c r="E84" s="29"/>
      <c r="F84" s="29"/>
      <c r="G84" s="88"/>
      <c r="H84" s="88"/>
      <c r="I84" s="88"/>
    </row>
    <row r="85" spans="1:9" ht="15.75">
      <c r="A85" s="28" t="s">
        <v>84</v>
      </c>
      <c r="B85" s="28" t="str">
        <f>VLOOKUP(A85,ProcessDefinitionsTab,2, FALSE)</f>
        <v>Identity Establishment</v>
      </c>
      <c r="C85" s="363"/>
      <c r="D85" s="354"/>
      <c r="E85" s="354"/>
      <c r="F85" s="354"/>
      <c r="G85" s="354"/>
      <c r="H85" s="354"/>
      <c r="I85" s="355"/>
    </row>
    <row r="86" spans="1:9" ht="31.5">
      <c r="A86" s="24"/>
      <c r="B86" s="29" t="str">
        <f>VLOOKUP(A85,ProcessDefinitionsTab,3,FALSE)</f>
        <v>Identity Establishment is the process of creating a record of identity of a Subject within a population.</v>
      </c>
      <c r="C86" s="86"/>
      <c r="D86" s="87"/>
      <c r="E86" s="88"/>
      <c r="F86" s="88"/>
      <c r="G86" s="88"/>
      <c r="H86" s="88"/>
      <c r="I86" s="88"/>
    </row>
    <row r="87" spans="1:9" ht="63">
      <c r="A87" s="24"/>
      <c r="B87" s="16" t="s">
        <v>426</v>
      </c>
      <c r="C87" s="86"/>
      <c r="D87" s="124"/>
      <c r="E87" s="88"/>
      <c r="F87" s="88"/>
      <c r="G87" s="88"/>
      <c r="H87" s="88"/>
      <c r="I87" s="88"/>
    </row>
    <row r="88" spans="1:9" ht="31.5">
      <c r="A88" s="24"/>
      <c r="B88" s="91" t="s">
        <v>427</v>
      </c>
      <c r="C88" s="86"/>
      <c r="D88" s="124"/>
      <c r="E88" s="88"/>
      <c r="F88" s="88"/>
      <c r="G88" s="88"/>
      <c r="H88" s="88"/>
      <c r="I88" s="88"/>
    </row>
    <row r="89" spans="1:9" ht="47.25">
      <c r="A89" s="34"/>
      <c r="B89" s="34"/>
      <c r="C89" s="127" t="s">
        <v>428</v>
      </c>
      <c r="D89" s="112" t="s">
        <v>429</v>
      </c>
      <c r="E89" s="113" t="s">
        <v>430</v>
      </c>
      <c r="F89" s="88" t="s">
        <v>431</v>
      </c>
      <c r="G89" s="88"/>
      <c r="H89" s="88"/>
      <c r="I89" s="88"/>
    </row>
    <row r="90" spans="1:9" ht="47.25">
      <c r="A90" s="34"/>
      <c r="B90" s="34"/>
      <c r="C90" s="127" t="s">
        <v>432</v>
      </c>
      <c r="D90" s="112" t="s">
        <v>433</v>
      </c>
      <c r="E90" s="113" t="s">
        <v>434</v>
      </c>
      <c r="F90" s="88" t="s">
        <v>435</v>
      </c>
      <c r="G90" s="88"/>
      <c r="H90" s="88"/>
      <c r="I90" s="88"/>
    </row>
    <row r="91" spans="1:9" ht="63">
      <c r="A91" s="34"/>
      <c r="B91" s="34"/>
      <c r="C91" s="127" t="s">
        <v>436</v>
      </c>
      <c r="D91" s="112"/>
      <c r="E91" s="113" t="s">
        <v>437</v>
      </c>
      <c r="F91" s="88" t="s">
        <v>438</v>
      </c>
      <c r="G91" s="88"/>
      <c r="H91" s="88"/>
      <c r="I91" s="88"/>
    </row>
    <row r="92" spans="1:9" ht="47.25">
      <c r="A92" s="34"/>
      <c r="B92" s="34"/>
      <c r="C92" s="127" t="s">
        <v>439</v>
      </c>
      <c r="D92" s="112" t="s">
        <v>440</v>
      </c>
      <c r="E92" s="113" t="s">
        <v>441</v>
      </c>
      <c r="F92" s="88" t="s">
        <v>442</v>
      </c>
      <c r="G92" s="88"/>
      <c r="H92" s="88"/>
      <c r="I92" s="88"/>
    </row>
    <row r="93" spans="1:9" ht="47.25">
      <c r="A93" s="24"/>
      <c r="B93" s="34"/>
      <c r="C93" s="123" t="s">
        <v>443</v>
      </c>
      <c r="D93" s="112" t="s">
        <v>444</v>
      </c>
      <c r="E93" s="114" t="s">
        <v>445</v>
      </c>
      <c r="F93" s="119" t="s">
        <v>446</v>
      </c>
      <c r="G93" s="88"/>
      <c r="H93" s="88"/>
      <c r="I93" s="88"/>
    </row>
    <row r="94" spans="1:9" ht="236.25">
      <c r="A94" s="24"/>
      <c r="B94" s="34"/>
      <c r="C94" s="123" t="s">
        <v>447</v>
      </c>
      <c r="D94" s="86" t="s">
        <v>448</v>
      </c>
      <c r="E94" s="93" t="s">
        <v>449</v>
      </c>
      <c r="F94" s="104" t="s">
        <v>450</v>
      </c>
      <c r="G94" s="119"/>
      <c r="H94" s="88"/>
      <c r="I94" s="88"/>
    </row>
    <row r="95" spans="1:9" ht="173.25">
      <c r="A95" s="24"/>
      <c r="B95" s="34"/>
      <c r="C95" s="123" t="s">
        <v>451</v>
      </c>
      <c r="D95" s="86" t="s">
        <v>448</v>
      </c>
      <c r="E95" s="93" t="s">
        <v>452</v>
      </c>
      <c r="F95" s="119" t="s">
        <v>453</v>
      </c>
      <c r="G95" s="119"/>
      <c r="H95" s="88"/>
      <c r="I95" s="88"/>
    </row>
    <row r="96" spans="1:9" ht="94.5">
      <c r="A96" s="24"/>
      <c r="B96" s="34"/>
      <c r="C96" s="123" t="s">
        <v>454</v>
      </c>
      <c r="D96" s="86" t="s">
        <v>455</v>
      </c>
      <c r="E96" s="114" t="s">
        <v>456</v>
      </c>
      <c r="F96" s="104" t="s">
        <v>457</v>
      </c>
      <c r="G96" s="119"/>
      <c r="H96" s="88"/>
      <c r="I96" s="88"/>
    </row>
    <row r="97" spans="1:9" ht="141.75">
      <c r="A97" s="24"/>
      <c r="B97" s="34"/>
      <c r="C97" s="123" t="s">
        <v>458</v>
      </c>
      <c r="D97" s="8" t="s">
        <v>455</v>
      </c>
      <c r="E97" s="114" t="s">
        <v>459</v>
      </c>
      <c r="F97" s="104" t="s">
        <v>460</v>
      </c>
      <c r="G97" s="90"/>
      <c r="H97" s="88"/>
      <c r="I97" s="88"/>
    </row>
    <row r="98" spans="1:9" ht="409.5">
      <c r="A98" s="24"/>
      <c r="B98" s="34"/>
      <c r="C98" s="123" t="s">
        <v>461</v>
      </c>
      <c r="D98" s="86" t="s">
        <v>462</v>
      </c>
      <c r="E98" s="139" t="s">
        <v>463</v>
      </c>
      <c r="F98" s="104" t="s">
        <v>464</v>
      </c>
      <c r="G98" s="102"/>
      <c r="H98" s="95"/>
      <c r="I98" s="95"/>
    </row>
    <row r="99" spans="1:9" ht="315">
      <c r="A99" s="24"/>
      <c r="B99" s="34"/>
      <c r="C99" s="140" t="s">
        <v>465</v>
      </c>
      <c r="D99" s="86" t="s">
        <v>462</v>
      </c>
      <c r="E99" s="139" t="s">
        <v>452</v>
      </c>
      <c r="F99" s="104" t="s">
        <v>466</v>
      </c>
      <c r="G99" s="102"/>
      <c r="H99" s="95"/>
      <c r="I99" s="95"/>
    </row>
    <row r="100" spans="1:9" ht="15.75">
      <c r="A100" s="28" t="s">
        <v>88</v>
      </c>
      <c r="B100" s="28" t="str">
        <f>VLOOKUP(A100,ProcessDefinitionsTab,2, FALSE)</f>
        <v>Identity Verification</v>
      </c>
      <c r="C100" s="363"/>
      <c r="D100" s="354"/>
      <c r="E100" s="354"/>
      <c r="F100" s="354"/>
      <c r="G100" s="354"/>
      <c r="H100" s="354"/>
      <c r="I100" s="355"/>
    </row>
    <row r="101" spans="1:9" ht="31.5">
      <c r="A101" s="24"/>
      <c r="B101" s="29" t="str">
        <f>VLOOKUP(A100,ProcessDefinitionsTab,3,FALSE)</f>
        <v>Identity Verification is the process of confirming that the identity information is under the control of the Subject.</v>
      </c>
      <c r="C101" s="86"/>
      <c r="D101" s="87"/>
      <c r="E101" s="88"/>
      <c r="F101" s="88"/>
      <c r="G101" s="88"/>
      <c r="H101" s="88"/>
      <c r="I101" s="88"/>
    </row>
    <row r="102" spans="1:9" ht="31.5">
      <c r="A102" s="24"/>
      <c r="B102" s="16" t="s">
        <v>467</v>
      </c>
      <c r="C102" s="86"/>
      <c r="D102" s="124"/>
      <c r="E102" s="88"/>
      <c r="F102" s="88"/>
      <c r="G102" s="90"/>
      <c r="H102" s="88"/>
      <c r="I102" s="88"/>
    </row>
    <row r="103" spans="1:9" ht="31.5">
      <c r="A103" s="24"/>
      <c r="B103" s="91" t="s">
        <v>468</v>
      </c>
      <c r="C103" s="86"/>
      <c r="D103" s="124"/>
      <c r="E103" s="88"/>
      <c r="F103" s="88"/>
      <c r="G103" s="88"/>
      <c r="H103" s="88"/>
      <c r="I103" s="88"/>
    </row>
    <row r="104" spans="1:9" ht="31.5">
      <c r="A104" s="24"/>
      <c r="B104" s="29"/>
      <c r="C104" s="127" t="s">
        <v>469</v>
      </c>
      <c r="D104" s="112" t="s">
        <v>470</v>
      </c>
      <c r="E104" s="113" t="s">
        <v>471</v>
      </c>
      <c r="F104" s="104" t="s">
        <v>472</v>
      </c>
      <c r="G104" s="141"/>
      <c r="H104" s="25"/>
      <c r="I104" s="25" t="s">
        <v>36</v>
      </c>
    </row>
    <row r="105" spans="1:9" ht="31.5">
      <c r="A105" s="24"/>
      <c r="B105" s="29"/>
      <c r="C105" s="127" t="s">
        <v>473</v>
      </c>
      <c r="D105" s="112" t="s">
        <v>474</v>
      </c>
      <c r="E105" s="113" t="s">
        <v>475</v>
      </c>
      <c r="F105" s="104" t="s">
        <v>476</v>
      </c>
      <c r="G105" s="142"/>
      <c r="H105" s="88"/>
      <c r="I105" s="88"/>
    </row>
    <row r="106" spans="1:9" ht="204.75">
      <c r="A106" s="24"/>
      <c r="B106" s="34"/>
      <c r="C106" s="127" t="s">
        <v>477</v>
      </c>
      <c r="D106" s="112" t="s">
        <v>478</v>
      </c>
      <c r="E106" s="114" t="s">
        <v>394</v>
      </c>
      <c r="F106" s="104" t="s">
        <v>479</v>
      </c>
      <c r="G106" s="142"/>
      <c r="H106" s="88"/>
      <c r="I106" s="88"/>
    </row>
    <row r="107" spans="1:9" ht="15.75">
      <c r="A107" s="24"/>
      <c r="B107" s="34"/>
      <c r="C107" s="112"/>
      <c r="D107" s="112"/>
      <c r="E107" s="88"/>
      <c r="F107" s="88"/>
      <c r="G107" s="88"/>
      <c r="H107" s="88"/>
      <c r="I107" s="88"/>
    </row>
    <row r="108" spans="1:9" ht="15.75">
      <c r="A108" s="143" t="s">
        <v>94</v>
      </c>
      <c r="B108" s="143" t="str">
        <f>VLOOKUP(A108,ProcessDefinitionsTab,2, FALSE)</f>
        <v>Identity Continuity</v>
      </c>
      <c r="C108" s="368"/>
      <c r="D108" s="354"/>
      <c r="E108" s="354"/>
      <c r="F108" s="354"/>
      <c r="G108" s="354"/>
      <c r="H108" s="354"/>
      <c r="I108" s="355"/>
    </row>
    <row r="109" spans="1:9" ht="78.75">
      <c r="A109" s="24"/>
      <c r="B109" s="29" t="str">
        <f>VLOOKUP(A108,ProcessDefinitionsTab,3,FALSE)</f>
        <v>Identity Continuity is the process of dynamically confirming that the Subject has a continuous existence over time (i.e., “genuine presence”). This process can be used to ensure that there is no malicious or fraudulent activity (past or present) and to address identity spoofing concerns.</v>
      </c>
      <c r="C109" s="144"/>
      <c r="D109" s="144"/>
      <c r="E109" s="145"/>
      <c r="F109" s="145"/>
      <c r="G109" s="145"/>
      <c r="H109" s="145"/>
      <c r="I109" s="145"/>
    </row>
    <row r="110" spans="1:9" ht="31.5">
      <c r="A110" s="24"/>
      <c r="B110" s="16" t="s">
        <v>480</v>
      </c>
      <c r="C110" s="86"/>
      <c r="D110" s="124"/>
      <c r="E110" s="88"/>
      <c r="F110" s="88"/>
      <c r="G110" s="90"/>
      <c r="H110" s="88"/>
      <c r="I110" s="88"/>
    </row>
    <row r="111" spans="1:9" ht="31.5">
      <c r="A111" s="24"/>
      <c r="B111" s="91" t="s">
        <v>481</v>
      </c>
      <c r="C111" s="86"/>
      <c r="D111" s="124"/>
      <c r="E111" s="88"/>
      <c r="F111" s="88"/>
      <c r="G111" s="88"/>
      <c r="H111" s="88"/>
      <c r="I111" s="88"/>
    </row>
    <row r="112" spans="1:9" ht="173.25">
      <c r="A112" s="24"/>
      <c r="B112" s="29"/>
      <c r="C112" s="146" t="s">
        <v>482</v>
      </c>
      <c r="D112" s="112" t="s">
        <v>483</v>
      </c>
      <c r="E112" s="114"/>
      <c r="F112" s="147" t="s">
        <v>484</v>
      </c>
      <c r="G112" s="88"/>
      <c r="H112" s="88"/>
      <c r="I112" s="88"/>
    </row>
    <row r="113" spans="1:9" s="308" customFormat="1" ht="15.75">
      <c r="A113" s="30"/>
      <c r="B113" s="29"/>
      <c r="C113" s="398"/>
      <c r="D113" s="393"/>
      <c r="E113" s="394"/>
      <c r="F113" s="399"/>
      <c r="G113" s="396"/>
      <c r="H113" s="396"/>
      <c r="I113" s="169"/>
    </row>
    <row r="114" spans="1:9" ht="15.75">
      <c r="A114" s="28" t="s">
        <v>99</v>
      </c>
      <c r="B114" s="28" t="str">
        <f>VLOOKUP(A114,ProcessDefinitionsTab,2, FALSE)</f>
        <v>Identity Maintenance</v>
      </c>
      <c r="C114" s="363"/>
      <c r="D114" s="354"/>
      <c r="E114" s="354"/>
      <c r="F114" s="354"/>
      <c r="G114" s="354"/>
      <c r="H114" s="354"/>
      <c r="I114" s="355"/>
    </row>
    <row r="115" spans="1:9" ht="47.25">
      <c r="A115" s="24"/>
      <c r="B115" s="29" t="str">
        <f>VLOOKUP(A114,ProcessDefinitionsTab,3,FALSE)</f>
        <v>Identity Maintenance is the process of ensuring that a Subject’s identity information is accurate, complete, and up-to-date.</v>
      </c>
      <c r="C115" s="86"/>
      <c r="D115" s="87"/>
      <c r="E115" s="88"/>
      <c r="F115" s="88"/>
      <c r="G115" s="88"/>
      <c r="H115" s="88"/>
      <c r="I115" s="88"/>
    </row>
    <row r="116" spans="1:9" ht="31.5">
      <c r="A116" s="24"/>
      <c r="B116" s="16" t="s">
        <v>485</v>
      </c>
      <c r="C116" s="86"/>
      <c r="D116" s="124"/>
      <c r="E116" s="88"/>
      <c r="F116" s="88"/>
      <c r="G116" s="90"/>
      <c r="H116" s="88"/>
      <c r="I116" s="88"/>
    </row>
    <row r="117" spans="1:9" ht="31.5">
      <c r="A117" s="24"/>
      <c r="B117" s="91" t="s">
        <v>486</v>
      </c>
      <c r="C117" s="86"/>
      <c r="D117" s="124"/>
      <c r="E117" s="88"/>
      <c r="F117" s="88"/>
      <c r="G117" s="88"/>
      <c r="H117" s="88"/>
      <c r="I117" s="88"/>
    </row>
    <row r="118" spans="1:9" ht="47.25">
      <c r="A118" s="24"/>
      <c r="B118" s="37"/>
      <c r="C118" s="129" t="s">
        <v>487</v>
      </c>
      <c r="D118" s="112"/>
      <c r="E118" s="93" t="s">
        <v>488</v>
      </c>
      <c r="F118" s="103" t="s">
        <v>489</v>
      </c>
      <c r="G118" s="119"/>
      <c r="H118" s="88"/>
      <c r="I118" s="88"/>
    </row>
    <row r="119" spans="1:9" ht="94.5">
      <c r="A119" s="24"/>
      <c r="B119" s="34"/>
      <c r="C119" s="129" t="s">
        <v>490</v>
      </c>
      <c r="D119" s="112" t="s">
        <v>491</v>
      </c>
      <c r="E119" s="93" t="s">
        <v>471</v>
      </c>
      <c r="F119" s="119" t="s">
        <v>492</v>
      </c>
      <c r="G119" s="88"/>
      <c r="H119" s="88"/>
      <c r="I119" s="88"/>
    </row>
    <row r="120" spans="1:9" ht="126">
      <c r="A120" s="24"/>
      <c r="B120" s="34"/>
      <c r="C120" s="129" t="s">
        <v>493</v>
      </c>
      <c r="D120" s="112" t="s">
        <v>491</v>
      </c>
      <c r="E120" s="93" t="s">
        <v>494</v>
      </c>
      <c r="F120" s="119" t="s">
        <v>495</v>
      </c>
      <c r="G120" s="88"/>
      <c r="H120" s="88"/>
      <c r="I120" s="88"/>
    </row>
    <row r="121" spans="1:9" ht="94.5">
      <c r="A121" s="24"/>
      <c r="B121" s="34"/>
      <c r="C121" s="129" t="s">
        <v>496</v>
      </c>
      <c r="D121" s="112" t="s">
        <v>497</v>
      </c>
      <c r="E121" s="114" t="s">
        <v>498</v>
      </c>
      <c r="F121" s="119" t="s">
        <v>499</v>
      </c>
      <c r="G121" s="88"/>
      <c r="H121" s="88"/>
      <c r="I121" s="88"/>
    </row>
    <row r="122" spans="1:9" ht="157.5">
      <c r="A122" s="24"/>
      <c r="B122" s="34"/>
      <c r="C122" s="129" t="s">
        <v>500</v>
      </c>
      <c r="D122" s="112" t="s">
        <v>497</v>
      </c>
      <c r="E122" s="114" t="s">
        <v>501</v>
      </c>
      <c r="F122" s="119" t="s">
        <v>502</v>
      </c>
      <c r="G122" s="88"/>
      <c r="H122" s="88"/>
      <c r="I122" s="88"/>
    </row>
    <row r="123" spans="1:9" ht="47.25">
      <c r="A123" s="24"/>
      <c r="B123" s="34"/>
      <c r="C123" s="129" t="s">
        <v>503</v>
      </c>
      <c r="D123" s="112"/>
      <c r="E123" s="113" t="s">
        <v>504</v>
      </c>
      <c r="F123" s="119" t="s">
        <v>505</v>
      </c>
      <c r="G123" s="88"/>
      <c r="H123" s="88"/>
      <c r="I123" s="88"/>
    </row>
    <row r="124" spans="1:9" ht="31.5">
      <c r="A124" s="24"/>
      <c r="B124" s="34"/>
      <c r="C124" s="129" t="s">
        <v>506</v>
      </c>
      <c r="D124" s="112"/>
      <c r="E124" s="114" t="s">
        <v>507</v>
      </c>
      <c r="F124" s="119" t="s">
        <v>508</v>
      </c>
      <c r="G124" s="88"/>
      <c r="H124" s="88"/>
      <c r="I124" s="88"/>
    </row>
    <row r="125" spans="1:9" ht="47.25">
      <c r="A125" s="24"/>
      <c r="B125" s="148"/>
      <c r="C125" s="129" t="s">
        <v>509</v>
      </c>
      <c r="D125" s="112"/>
      <c r="E125" s="93" t="s">
        <v>510</v>
      </c>
      <c r="F125" s="7" t="s">
        <v>511</v>
      </c>
      <c r="G125" s="88"/>
      <c r="H125" s="88"/>
      <c r="I125" s="88"/>
    </row>
    <row r="126" spans="1:9" ht="47.25">
      <c r="A126" s="24"/>
      <c r="B126" s="148"/>
      <c r="C126" s="129" t="s">
        <v>512</v>
      </c>
      <c r="D126" s="112"/>
      <c r="E126" s="93" t="s">
        <v>513</v>
      </c>
      <c r="F126" s="149" t="s">
        <v>514</v>
      </c>
      <c r="G126" s="101"/>
      <c r="H126" s="88"/>
      <c r="I126" s="88"/>
    </row>
    <row r="127" spans="1:9" ht="15.75">
      <c r="A127" s="24"/>
      <c r="B127" s="34"/>
      <c r="C127" s="112"/>
      <c r="D127" s="112"/>
      <c r="E127" s="88"/>
      <c r="F127" s="88"/>
      <c r="G127" s="88"/>
      <c r="H127" s="88"/>
      <c r="I127" s="88"/>
    </row>
    <row r="128" spans="1:9" ht="15.75">
      <c r="A128" s="28" t="s">
        <v>104</v>
      </c>
      <c r="B128" s="28" t="str">
        <f>VLOOKUP(A128,ProcessDefinitionsTab,2, FALSE)</f>
        <v>Identity Linking</v>
      </c>
      <c r="C128" s="363"/>
      <c r="D128" s="354"/>
      <c r="E128" s="354"/>
      <c r="F128" s="354"/>
      <c r="G128" s="354"/>
      <c r="H128" s="354"/>
      <c r="I128" s="355"/>
    </row>
    <row r="129" spans="1:9" ht="31.5">
      <c r="A129" s="24"/>
      <c r="B129" s="29" t="str">
        <f>VLOOKUP(A128,ProcessDefinitionsTab,3,FALSE)</f>
        <v>Identity Linking is the process of mapping one or more assigned identifiers to a Subject.</v>
      </c>
      <c r="C129" s="86"/>
      <c r="D129" s="87"/>
      <c r="E129" s="88"/>
      <c r="F129" s="88"/>
      <c r="G129" s="88"/>
      <c r="H129" s="88"/>
      <c r="I129" s="88"/>
    </row>
    <row r="130" spans="1:9" ht="31.5">
      <c r="A130" s="24"/>
      <c r="B130" s="16" t="s">
        <v>515</v>
      </c>
      <c r="C130" s="86"/>
      <c r="D130" s="124"/>
      <c r="E130" s="88"/>
      <c r="F130" s="88"/>
      <c r="G130" s="90"/>
      <c r="H130" s="88"/>
      <c r="I130" s="88"/>
    </row>
    <row r="131" spans="1:9" ht="47.25">
      <c r="A131" s="24"/>
      <c r="B131" s="91" t="s">
        <v>516</v>
      </c>
      <c r="C131" s="86"/>
      <c r="D131" s="124"/>
      <c r="E131" s="88"/>
      <c r="F131" s="88"/>
      <c r="G131" s="88"/>
      <c r="H131" s="88"/>
      <c r="I131" s="88"/>
    </row>
    <row r="132" spans="1:9" ht="47.25">
      <c r="A132" s="24"/>
      <c r="B132" s="36"/>
      <c r="C132" s="150" t="s">
        <v>517</v>
      </c>
      <c r="D132" s="86"/>
      <c r="E132" s="151" t="s">
        <v>518</v>
      </c>
      <c r="F132" s="152" t="s">
        <v>519</v>
      </c>
      <c r="G132" s="90"/>
      <c r="H132" s="88"/>
      <c r="I132" s="88"/>
    </row>
    <row r="133" spans="1:9" ht="63">
      <c r="A133" s="24"/>
      <c r="B133" s="24"/>
      <c r="C133" s="123" t="s">
        <v>520</v>
      </c>
      <c r="D133" s="86"/>
      <c r="E133" s="114" t="s">
        <v>471</v>
      </c>
      <c r="F133" s="16" t="s">
        <v>521</v>
      </c>
      <c r="G133" s="90"/>
      <c r="H133" s="88"/>
      <c r="I133" s="88"/>
    </row>
    <row r="134" spans="1:9" ht="63">
      <c r="A134" s="24"/>
      <c r="B134" s="24"/>
      <c r="C134" s="123" t="s">
        <v>522</v>
      </c>
      <c r="D134" s="86" t="s">
        <v>523</v>
      </c>
      <c r="E134" s="114" t="s">
        <v>475</v>
      </c>
      <c r="F134" s="16" t="s">
        <v>524</v>
      </c>
      <c r="G134" s="153"/>
      <c r="H134" s="88"/>
      <c r="I134" s="88"/>
    </row>
    <row r="135" spans="1:9" ht="63">
      <c r="A135" s="24"/>
      <c r="B135" s="24"/>
      <c r="C135" s="123" t="s">
        <v>525</v>
      </c>
      <c r="D135" s="86"/>
      <c r="E135" s="114" t="s">
        <v>394</v>
      </c>
      <c r="F135" s="16" t="s">
        <v>526</v>
      </c>
      <c r="G135" s="153"/>
      <c r="H135" s="88"/>
      <c r="I135" s="88"/>
    </row>
    <row r="136" spans="1:9" ht="47.25">
      <c r="A136" s="24"/>
      <c r="B136" s="34"/>
      <c r="C136" s="123" t="s">
        <v>527</v>
      </c>
      <c r="D136" s="112"/>
      <c r="E136" s="114" t="s">
        <v>394</v>
      </c>
      <c r="F136" s="119" t="s">
        <v>528</v>
      </c>
      <c r="G136" s="119"/>
      <c r="H136" s="88"/>
      <c r="I136" s="88"/>
    </row>
    <row r="137" spans="1:9" s="308" customFormat="1" ht="15.75">
      <c r="A137" s="30"/>
      <c r="B137" s="180"/>
      <c r="C137" s="400"/>
      <c r="D137" s="393"/>
      <c r="E137" s="394"/>
      <c r="F137" s="396"/>
      <c r="G137" s="396"/>
      <c r="H137" s="396"/>
      <c r="I137" s="169"/>
    </row>
    <row r="138" spans="1:9" ht="15.75">
      <c r="A138" s="26" t="s">
        <v>109</v>
      </c>
      <c r="B138" s="28" t="str">
        <f>VLOOKUP(A138,ProcessDefinitionsTab,2, FALSE)</f>
        <v>Relationship Domain General</v>
      </c>
      <c r="C138" s="363"/>
      <c r="D138" s="354"/>
      <c r="E138" s="354"/>
      <c r="F138" s="354"/>
      <c r="G138" s="354"/>
      <c r="H138" s="354"/>
      <c r="I138" s="355"/>
    </row>
    <row r="139" spans="1:9" ht="31.5">
      <c r="A139" s="24"/>
      <c r="B139" s="29" t="str">
        <f>VLOOKUP(A138,ProcessDefinitionsTab,3,FALSE)</f>
        <v>General requirements for the relationship domain atomic processes</v>
      </c>
      <c r="C139" s="86"/>
      <c r="D139" s="86"/>
      <c r="E139" s="88"/>
      <c r="F139" s="88"/>
      <c r="G139" s="88"/>
      <c r="H139" s="88"/>
      <c r="I139" s="88"/>
    </row>
    <row r="140" spans="1:9" ht="31.5">
      <c r="A140" s="24"/>
      <c r="B140" s="16" t="s">
        <v>529</v>
      </c>
      <c r="C140" s="86"/>
      <c r="D140" s="86"/>
      <c r="E140" s="95"/>
      <c r="F140" s="95"/>
      <c r="G140" s="101"/>
      <c r="H140" s="88"/>
      <c r="I140" s="95"/>
    </row>
    <row r="141" spans="1:9" ht="47.25">
      <c r="A141" s="24"/>
      <c r="B141" s="91" t="s">
        <v>530</v>
      </c>
      <c r="C141" s="86"/>
      <c r="D141" s="86"/>
      <c r="E141" s="95"/>
      <c r="F141" s="95"/>
      <c r="G141" s="101"/>
      <c r="H141" s="88"/>
      <c r="I141" s="95"/>
    </row>
    <row r="142" spans="1:9" ht="47.25">
      <c r="A142" s="24"/>
      <c r="B142" s="37"/>
      <c r="C142" s="92" t="s">
        <v>531</v>
      </c>
      <c r="D142" s="108"/>
      <c r="E142" s="93" t="s">
        <v>532</v>
      </c>
      <c r="F142" s="104" t="s">
        <v>533</v>
      </c>
      <c r="G142" s="117"/>
      <c r="H142" s="89"/>
      <c r="I142" s="95"/>
    </row>
    <row r="143" spans="1:9" ht="47.25">
      <c r="A143" s="24"/>
      <c r="B143" s="37"/>
      <c r="C143" s="92" t="s">
        <v>534</v>
      </c>
      <c r="D143" s="108"/>
      <c r="E143" s="93" t="s">
        <v>535</v>
      </c>
      <c r="F143" s="104" t="s">
        <v>536</v>
      </c>
      <c r="G143" s="117"/>
      <c r="H143" s="89"/>
      <c r="I143" s="95"/>
    </row>
    <row r="144" spans="1:9" ht="32.25" customHeight="1">
      <c r="A144" s="24"/>
      <c r="B144" s="37"/>
      <c r="C144" s="92" t="s">
        <v>537</v>
      </c>
      <c r="D144" s="108"/>
      <c r="E144" s="93" t="s">
        <v>535</v>
      </c>
      <c r="F144" s="104" t="s">
        <v>538</v>
      </c>
      <c r="G144" s="117"/>
      <c r="H144" s="89"/>
      <c r="I144" s="95"/>
    </row>
    <row r="145" spans="1:9" ht="47.25">
      <c r="A145" s="24"/>
      <c r="B145" s="37"/>
      <c r="C145" s="92" t="s">
        <v>539</v>
      </c>
      <c r="D145" s="108"/>
      <c r="E145" s="93" t="s">
        <v>535</v>
      </c>
      <c r="F145" s="104" t="s">
        <v>540</v>
      </c>
      <c r="G145" s="117"/>
      <c r="H145" s="89"/>
      <c r="I145" s="95"/>
    </row>
    <row r="146" spans="1:9" ht="63">
      <c r="A146" s="24"/>
      <c r="B146" s="34"/>
      <c r="C146" s="92" t="s">
        <v>541</v>
      </c>
      <c r="D146" s="108"/>
      <c r="E146" s="139" t="s">
        <v>532</v>
      </c>
      <c r="F146" s="154" t="s">
        <v>326</v>
      </c>
      <c r="G146" s="101" t="s">
        <v>36</v>
      </c>
      <c r="H146" s="89"/>
      <c r="I146" s="95"/>
    </row>
    <row r="147" spans="1:9" ht="63">
      <c r="A147" s="24"/>
      <c r="B147" s="34"/>
      <c r="C147" s="92" t="s">
        <v>542</v>
      </c>
      <c r="D147" s="108"/>
      <c r="E147" s="139" t="s">
        <v>543</v>
      </c>
      <c r="F147" s="119" t="s">
        <v>328</v>
      </c>
      <c r="G147" s="109"/>
      <c r="H147" s="89"/>
      <c r="I147" s="95"/>
    </row>
    <row r="148" spans="1:9" ht="48" customHeight="1">
      <c r="A148" s="24"/>
      <c r="B148" s="34"/>
      <c r="C148" s="92" t="s">
        <v>544</v>
      </c>
      <c r="D148" s="108"/>
      <c r="E148" s="139" t="s">
        <v>250</v>
      </c>
      <c r="F148" s="119" t="s">
        <v>330</v>
      </c>
      <c r="G148" s="109"/>
      <c r="H148" s="89"/>
      <c r="I148" s="95"/>
    </row>
    <row r="149" spans="1:9" ht="47.25">
      <c r="A149" s="24"/>
      <c r="B149" s="34"/>
      <c r="C149" s="92" t="s">
        <v>545</v>
      </c>
      <c r="D149" s="108"/>
      <c r="E149" s="139" t="s">
        <v>250</v>
      </c>
      <c r="F149" s="119" t="s">
        <v>332</v>
      </c>
      <c r="G149" s="109"/>
      <c r="H149" s="89"/>
      <c r="I149" s="95"/>
    </row>
    <row r="150" spans="1:9" ht="47.25">
      <c r="A150" s="24"/>
      <c r="B150" s="34"/>
      <c r="C150" s="92" t="s">
        <v>546</v>
      </c>
      <c r="D150" s="108"/>
      <c r="E150" s="139" t="s">
        <v>547</v>
      </c>
      <c r="F150" s="98" t="s">
        <v>548</v>
      </c>
      <c r="G150" s="99"/>
      <c r="H150" s="89"/>
      <c r="I150" s="95"/>
    </row>
    <row r="151" spans="1:9" s="308" customFormat="1" ht="15.75">
      <c r="A151" s="30"/>
      <c r="B151" s="180"/>
      <c r="C151" s="400"/>
      <c r="D151" s="401"/>
      <c r="E151" s="402"/>
      <c r="F151" s="403"/>
      <c r="G151" s="404"/>
      <c r="H151" s="395"/>
      <c r="I151" s="169"/>
    </row>
    <row r="152" spans="1:9" ht="15.75">
      <c r="A152" s="28" t="s">
        <v>112</v>
      </c>
      <c r="B152" s="28" t="str">
        <f>VLOOKUP(A152,ProcessDefinitionsTab,2, FALSE)</f>
        <v>Relationship Information Determination</v>
      </c>
      <c r="C152" s="363"/>
      <c r="D152" s="354"/>
      <c r="E152" s="354"/>
      <c r="F152" s="354"/>
      <c r="G152" s="354"/>
      <c r="H152" s="354"/>
      <c r="I152" s="355"/>
    </row>
    <row r="153" spans="1:9" ht="47.25">
      <c r="A153" s="24"/>
      <c r="B153" s="29" t="str">
        <f>VLOOKUP(A152,ProcessDefinitionsTab,3,FALSE)</f>
        <v xml:space="preserve">Relationship Information Determination is the process of determining the relationship context, the relationship information requirements, and the relationship identifier. </v>
      </c>
      <c r="C153" s="86"/>
      <c r="D153" s="86"/>
      <c r="E153" s="88"/>
      <c r="F153" s="88"/>
      <c r="G153" s="88"/>
      <c r="H153" s="88"/>
      <c r="I153" s="88"/>
    </row>
    <row r="154" spans="1:9" ht="31.5">
      <c r="A154" s="24"/>
      <c r="B154" s="16" t="s">
        <v>549</v>
      </c>
      <c r="C154" s="86"/>
      <c r="D154" s="86"/>
      <c r="E154" s="88"/>
      <c r="F154" s="88"/>
      <c r="G154" s="90"/>
      <c r="H154" s="88"/>
      <c r="I154" s="88"/>
    </row>
    <row r="155" spans="1:9" ht="47.25">
      <c r="A155" s="24"/>
      <c r="B155" s="91" t="s">
        <v>550</v>
      </c>
      <c r="C155" s="86"/>
      <c r="D155" s="86"/>
      <c r="E155" s="88"/>
      <c r="F155" s="88"/>
      <c r="G155" s="88"/>
      <c r="H155" s="88"/>
      <c r="I155" s="88"/>
    </row>
    <row r="156" spans="1:9" ht="47.25">
      <c r="A156" s="24"/>
      <c r="B156" s="24"/>
      <c r="C156" s="155" t="s">
        <v>551</v>
      </c>
      <c r="D156" s="86"/>
      <c r="E156" s="156" t="s">
        <v>547</v>
      </c>
      <c r="F156" s="94" t="s">
        <v>552</v>
      </c>
      <c r="G156" s="88" t="s">
        <v>36</v>
      </c>
      <c r="H156" s="88"/>
      <c r="I156" s="88"/>
    </row>
    <row r="157" spans="1:9" ht="47.25">
      <c r="A157" s="24"/>
      <c r="B157" s="24"/>
      <c r="C157" s="123" t="s">
        <v>553</v>
      </c>
      <c r="D157" s="96"/>
      <c r="E157" s="157" t="s">
        <v>554</v>
      </c>
      <c r="F157" s="158" t="s">
        <v>555</v>
      </c>
      <c r="G157" s="95"/>
      <c r="H157" s="95"/>
      <c r="I157" s="95"/>
    </row>
    <row r="158" spans="1:9" ht="47.25">
      <c r="A158" s="24"/>
      <c r="B158" s="24"/>
      <c r="C158" s="123" t="s">
        <v>556</v>
      </c>
      <c r="D158" s="96"/>
      <c r="E158" s="157" t="s">
        <v>547</v>
      </c>
      <c r="F158" s="104" t="s">
        <v>557</v>
      </c>
      <c r="G158" s="95"/>
      <c r="H158" s="95"/>
      <c r="I158" s="95"/>
    </row>
    <row r="159" spans="1:9" ht="32.25" customHeight="1">
      <c r="A159" s="24"/>
      <c r="B159" s="24"/>
      <c r="C159" s="123" t="s">
        <v>558</v>
      </c>
      <c r="D159" s="96"/>
      <c r="E159" s="157" t="s">
        <v>559</v>
      </c>
      <c r="F159" s="89" t="s">
        <v>560</v>
      </c>
      <c r="G159" s="104" t="s">
        <v>36</v>
      </c>
      <c r="H159" s="95"/>
      <c r="I159" s="95"/>
    </row>
    <row r="160" spans="1:9" ht="78.75">
      <c r="A160" s="24"/>
      <c r="B160" s="24"/>
      <c r="C160" s="123" t="s">
        <v>561</v>
      </c>
      <c r="D160" s="96"/>
      <c r="E160" s="157" t="s">
        <v>559</v>
      </c>
      <c r="F160" s="94" t="s">
        <v>562</v>
      </c>
      <c r="G160" s="95"/>
      <c r="H160" s="95"/>
      <c r="I160" s="95"/>
    </row>
    <row r="161" spans="1:9" s="308" customFormat="1" ht="15.75">
      <c r="A161" s="30"/>
      <c r="B161" s="30"/>
      <c r="C161" s="400"/>
      <c r="D161" s="405"/>
      <c r="E161" s="402"/>
      <c r="F161" s="395"/>
      <c r="G161" s="396"/>
      <c r="H161" s="396"/>
      <c r="I161" s="169"/>
    </row>
    <row r="162" spans="1:9" ht="15.75">
      <c r="A162" s="28" t="s">
        <v>115</v>
      </c>
      <c r="B162" s="28" t="str">
        <f>VLOOKUP(A162,ProcessDefinitionsTab,2, FALSE)</f>
        <v>Relationship Evidence Determination</v>
      </c>
      <c r="C162" s="363"/>
      <c r="D162" s="354"/>
      <c r="E162" s="354"/>
      <c r="F162" s="354"/>
      <c r="G162" s="354"/>
      <c r="H162" s="354"/>
      <c r="I162" s="355"/>
    </row>
    <row r="163" spans="1:9" ht="47.25">
      <c r="A163" s="24"/>
      <c r="B163" s="29" t="str">
        <f>VLOOKUP(A162,ProcessDefinitionsTab,3,FALSE)</f>
        <v>Relationship Evidence Determination is the process of determining the acceptable evidence of a Relationship (whether physical or electronic).</v>
      </c>
      <c r="C163" s="86"/>
      <c r="D163" s="86"/>
      <c r="E163" s="88"/>
      <c r="F163" s="88"/>
      <c r="G163" s="90"/>
      <c r="H163" s="88"/>
      <c r="I163" s="88"/>
    </row>
    <row r="164" spans="1:9" ht="31.5">
      <c r="A164" s="24"/>
      <c r="B164" s="16" t="s">
        <v>563</v>
      </c>
      <c r="C164" s="86"/>
      <c r="D164" s="86"/>
      <c r="E164" s="88"/>
      <c r="F164" s="88"/>
      <c r="G164" s="88"/>
      <c r="H164" s="88"/>
      <c r="I164" s="88"/>
    </row>
    <row r="165" spans="1:9" ht="47.25">
      <c r="A165" s="24"/>
      <c r="B165" s="91" t="s">
        <v>564</v>
      </c>
      <c r="C165" s="86"/>
      <c r="D165" s="86"/>
      <c r="E165" s="88"/>
      <c r="F165" s="88"/>
      <c r="G165" s="88"/>
      <c r="H165" s="88"/>
      <c r="I165" s="88"/>
    </row>
    <row r="166" spans="1:9" ht="31.5" customHeight="1">
      <c r="A166" s="24"/>
      <c r="B166" s="29"/>
      <c r="C166" s="123" t="s">
        <v>565</v>
      </c>
      <c r="D166" s="86" t="s">
        <v>305</v>
      </c>
      <c r="E166" s="157" t="s">
        <v>547</v>
      </c>
      <c r="F166" s="104" t="s">
        <v>566</v>
      </c>
      <c r="G166" s="10"/>
      <c r="H166" s="88"/>
      <c r="I166" s="88"/>
    </row>
    <row r="167" spans="1:9" ht="47.25">
      <c r="A167" s="24"/>
      <c r="B167" s="29"/>
      <c r="C167" s="123" t="s">
        <v>567</v>
      </c>
      <c r="D167" s="96"/>
      <c r="E167" s="157" t="s">
        <v>547</v>
      </c>
      <c r="F167" s="58" t="s">
        <v>568</v>
      </c>
      <c r="G167" s="101"/>
      <c r="H167" s="95"/>
      <c r="I167" s="95"/>
    </row>
    <row r="168" spans="1:9" ht="47.25">
      <c r="A168" s="24"/>
      <c r="B168" s="29"/>
      <c r="C168" s="123" t="s">
        <v>569</v>
      </c>
      <c r="D168" s="96"/>
      <c r="E168" s="157" t="s">
        <v>547</v>
      </c>
      <c r="F168" s="10" t="s">
        <v>570</v>
      </c>
      <c r="G168" s="159"/>
      <c r="H168" s="95"/>
      <c r="I168" s="95"/>
    </row>
    <row r="169" spans="1:9" ht="47.25">
      <c r="A169" s="24"/>
      <c r="B169" s="29"/>
      <c r="C169" s="123" t="s">
        <v>571</v>
      </c>
      <c r="D169" s="96"/>
      <c r="E169" s="157" t="s">
        <v>547</v>
      </c>
      <c r="F169" s="10" t="s">
        <v>572</v>
      </c>
      <c r="G169" s="159"/>
      <c r="H169" s="95"/>
      <c r="I169" s="95"/>
    </row>
    <row r="170" spans="1:9" s="308" customFormat="1" ht="15.75">
      <c r="A170" s="30"/>
      <c r="B170" s="29"/>
      <c r="C170" s="408"/>
      <c r="D170" s="405"/>
      <c r="E170" s="402"/>
      <c r="F170" s="406"/>
      <c r="G170" s="406"/>
      <c r="H170" s="396"/>
      <c r="I170" s="169"/>
    </row>
    <row r="171" spans="1:9" ht="15.75">
      <c r="A171" s="28" t="s">
        <v>117</v>
      </c>
      <c r="B171" s="28" t="str">
        <f>VLOOKUP(A171,ProcessDefinitionsTab,2, FALSE)</f>
        <v>Relationship Evidence Acceptance</v>
      </c>
      <c r="C171" s="363"/>
      <c r="D171" s="354"/>
      <c r="E171" s="354"/>
      <c r="F171" s="354"/>
      <c r="G171" s="354"/>
      <c r="H171" s="354"/>
      <c r="I171" s="355"/>
    </row>
    <row r="172" spans="1:9" ht="47.25">
      <c r="A172" s="24"/>
      <c r="B172" s="29" t="str">
        <f>VLOOKUP(A171,ProcessDefinitionsTab,3,FALSE)</f>
        <v xml:space="preserve">Relationship Evidence Acceptance is the process of confirming that the evidence of a Relationship presented (whether physical or electronic) is acceptable. </v>
      </c>
      <c r="C172" s="86"/>
      <c r="D172" s="86"/>
      <c r="E172" s="88"/>
      <c r="F172" s="88"/>
      <c r="G172" s="88"/>
      <c r="H172" s="88"/>
      <c r="I172" s="88"/>
    </row>
    <row r="173" spans="1:9" ht="31.5">
      <c r="A173" s="24"/>
      <c r="B173" s="16" t="s">
        <v>573</v>
      </c>
      <c r="C173" s="86"/>
      <c r="D173" s="96"/>
      <c r="E173" s="88"/>
      <c r="F173" s="95"/>
      <c r="G173" s="88"/>
      <c r="H173" s="95"/>
      <c r="I173" s="95"/>
    </row>
    <row r="174" spans="1:9" ht="47.25">
      <c r="A174" s="24"/>
      <c r="B174" s="91" t="s">
        <v>574</v>
      </c>
      <c r="C174" s="86"/>
      <c r="D174" s="96"/>
      <c r="E174" s="88"/>
      <c r="F174" s="95"/>
      <c r="G174" s="88"/>
      <c r="H174" s="95"/>
      <c r="I174" s="95"/>
    </row>
    <row r="175" spans="1:9" ht="47.25">
      <c r="A175" s="24"/>
      <c r="B175" s="34"/>
      <c r="C175" s="123" t="s">
        <v>575</v>
      </c>
      <c r="D175" s="96"/>
      <c r="E175" s="157" t="s">
        <v>547</v>
      </c>
      <c r="F175" s="126" t="s">
        <v>576</v>
      </c>
      <c r="G175" s="10"/>
      <c r="H175" s="95"/>
      <c r="I175" s="95"/>
    </row>
    <row r="176" spans="1:9" ht="31.5">
      <c r="A176" s="24"/>
      <c r="B176" s="34"/>
      <c r="C176" s="92" t="s">
        <v>577</v>
      </c>
      <c r="D176" s="96"/>
      <c r="E176" s="157" t="s">
        <v>547</v>
      </c>
      <c r="F176" s="10" t="s">
        <v>578</v>
      </c>
      <c r="G176" s="10" t="s">
        <v>36</v>
      </c>
      <c r="H176" s="95"/>
      <c r="I176" s="95"/>
    </row>
    <row r="177" spans="1:9" ht="31.5">
      <c r="A177" s="24"/>
      <c r="B177" s="34"/>
      <c r="C177" s="92" t="s">
        <v>579</v>
      </c>
      <c r="D177" s="96"/>
      <c r="E177" s="93" t="s">
        <v>532</v>
      </c>
      <c r="F177" s="16" t="s">
        <v>580</v>
      </c>
      <c r="G177" s="10" t="s">
        <v>36</v>
      </c>
      <c r="H177" s="95"/>
      <c r="I177" s="95"/>
    </row>
    <row r="178" spans="1:9" ht="48.75" customHeight="1">
      <c r="A178" s="24"/>
      <c r="B178" s="34"/>
      <c r="C178" s="92" t="s">
        <v>581</v>
      </c>
      <c r="D178" s="96"/>
      <c r="E178" s="139" t="s">
        <v>532</v>
      </c>
      <c r="F178" s="160" t="s">
        <v>582</v>
      </c>
      <c r="G178" s="101"/>
      <c r="H178" s="95"/>
      <c r="I178" s="95"/>
    </row>
    <row r="179" spans="1:9" ht="48" customHeight="1">
      <c r="A179" s="24"/>
      <c r="B179" s="34"/>
      <c r="C179" s="92" t="s">
        <v>583</v>
      </c>
      <c r="D179" s="96"/>
      <c r="E179" s="139" t="s">
        <v>543</v>
      </c>
      <c r="F179" s="160" t="s">
        <v>584</v>
      </c>
      <c r="G179" s="101"/>
      <c r="H179" s="95"/>
      <c r="I179" s="95"/>
    </row>
    <row r="180" spans="1:9" ht="47.25">
      <c r="A180" s="24"/>
      <c r="B180" s="34"/>
      <c r="C180" s="92" t="s">
        <v>585</v>
      </c>
      <c r="D180" s="96"/>
      <c r="E180" s="139" t="s">
        <v>250</v>
      </c>
      <c r="F180" s="160" t="s">
        <v>586</v>
      </c>
      <c r="G180" s="101"/>
      <c r="H180" s="95"/>
      <c r="I180" s="95"/>
    </row>
    <row r="181" spans="1:9" s="308" customFormat="1" ht="15.75">
      <c r="A181" s="30"/>
      <c r="B181" s="180"/>
      <c r="C181" s="408"/>
      <c r="D181" s="405"/>
      <c r="E181" s="402"/>
      <c r="F181" s="407"/>
      <c r="G181" s="404"/>
      <c r="H181" s="396"/>
      <c r="I181" s="169"/>
    </row>
    <row r="182" spans="1:9" ht="15.75">
      <c r="A182" s="28" t="s">
        <v>119</v>
      </c>
      <c r="B182" s="28" t="str">
        <f>VLOOKUP(A182,ProcessDefinitionsTab,2, FALSE)</f>
        <v>Relationship Information Validation</v>
      </c>
      <c r="C182" s="363"/>
      <c r="D182" s="354"/>
      <c r="E182" s="354"/>
      <c r="F182" s="354"/>
      <c r="G182" s="354"/>
      <c r="H182" s="354"/>
      <c r="I182" s="355"/>
    </row>
    <row r="183" spans="1:9" ht="47.25">
      <c r="A183" s="24"/>
      <c r="B183" s="29" t="str">
        <f>VLOOKUP(A182,ProcessDefinitionsTab,3,FALSE)</f>
        <v xml:space="preserve">Relationship Information Validation is the process of confirming the accuracy of information about a Relationship between two or more Subjects as established by the Issuer. </v>
      </c>
      <c r="C183" s="86"/>
      <c r="D183" s="86"/>
      <c r="E183" s="88"/>
      <c r="F183" s="88"/>
      <c r="G183" s="88"/>
      <c r="H183" s="88"/>
      <c r="I183" s="88"/>
    </row>
    <row r="184" spans="1:9" ht="31.5">
      <c r="A184" s="24"/>
      <c r="B184" s="16" t="s">
        <v>587</v>
      </c>
      <c r="C184" s="86"/>
      <c r="D184" s="86"/>
      <c r="E184" s="95"/>
      <c r="F184" s="95"/>
      <c r="G184" s="136"/>
      <c r="H184" s="88"/>
      <c r="I184" s="88"/>
    </row>
    <row r="185" spans="1:9" ht="47.25">
      <c r="A185" s="24"/>
      <c r="B185" s="91" t="s">
        <v>588</v>
      </c>
      <c r="C185" s="86"/>
      <c r="D185" s="86"/>
      <c r="E185" s="95"/>
      <c r="F185" s="95"/>
      <c r="G185" s="136"/>
      <c r="H185" s="88"/>
      <c r="I185" s="88"/>
    </row>
    <row r="186" spans="1:9" ht="49.5" customHeight="1">
      <c r="A186" s="24"/>
      <c r="B186" s="34"/>
      <c r="C186" s="123" t="s">
        <v>589</v>
      </c>
      <c r="D186" s="86"/>
      <c r="E186" s="139" t="s">
        <v>532</v>
      </c>
      <c r="F186" s="160" t="s">
        <v>590</v>
      </c>
      <c r="G186" s="138"/>
      <c r="H186" s="88"/>
      <c r="I186" s="88"/>
    </row>
    <row r="187" spans="1:9" ht="48.75" customHeight="1">
      <c r="A187" s="24"/>
      <c r="B187" s="34"/>
      <c r="C187" s="123" t="s">
        <v>591</v>
      </c>
      <c r="D187" s="96"/>
      <c r="E187" s="139" t="s">
        <v>543</v>
      </c>
      <c r="F187" s="160" t="s">
        <v>592</v>
      </c>
      <c r="G187" s="136"/>
      <c r="H187" s="95"/>
      <c r="I187" s="95"/>
    </row>
    <row r="188" spans="1:9" ht="47.25">
      <c r="A188" s="24"/>
      <c r="B188" s="34"/>
      <c r="C188" s="123" t="s">
        <v>593</v>
      </c>
      <c r="D188" s="96"/>
      <c r="E188" s="139" t="s">
        <v>250</v>
      </c>
      <c r="F188" s="160" t="s">
        <v>594</v>
      </c>
      <c r="G188" s="136"/>
      <c r="H188" s="95"/>
      <c r="I188" s="95"/>
    </row>
    <row r="189" spans="1:9" ht="31.5">
      <c r="A189" s="24"/>
      <c r="B189" s="34"/>
      <c r="C189" s="123" t="s">
        <v>595</v>
      </c>
      <c r="D189" s="96"/>
      <c r="E189" s="139" t="s">
        <v>535</v>
      </c>
      <c r="F189" s="149" t="s">
        <v>596</v>
      </c>
      <c r="G189" s="135"/>
      <c r="H189" s="95"/>
      <c r="I189" s="95"/>
    </row>
    <row r="190" spans="1:9" ht="31.5">
      <c r="A190" s="24"/>
      <c r="B190" s="34"/>
      <c r="C190" s="123" t="s">
        <v>597</v>
      </c>
      <c r="D190" s="96"/>
      <c r="E190" s="139" t="s">
        <v>547</v>
      </c>
      <c r="F190" s="149" t="s">
        <v>598</v>
      </c>
      <c r="G190" s="135"/>
      <c r="H190" s="95"/>
      <c r="I190" s="95"/>
    </row>
    <row r="191" spans="1:9" s="308" customFormat="1" ht="15.75">
      <c r="A191" s="30"/>
      <c r="B191" s="180"/>
      <c r="C191" s="408"/>
      <c r="D191" s="405"/>
      <c r="E191" s="402"/>
      <c r="F191" s="395"/>
      <c r="G191" s="409"/>
      <c r="H191" s="396"/>
      <c r="I191" s="169"/>
    </row>
    <row r="192" spans="1:9" ht="15.75">
      <c r="A192" s="28" t="s">
        <v>121</v>
      </c>
      <c r="B192" s="28" t="str">
        <f>VLOOKUP(A192,ProcessDefinitionsTab,2, FALSE)</f>
        <v>Relationship Resolution</v>
      </c>
      <c r="C192" s="363"/>
      <c r="D192" s="354"/>
      <c r="E192" s="354"/>
      <c r="F192" s="354"/>
      <c r="G192" s="354"/>
      <c r="H192" s="354"/>
      <c r="I192" s="355"/>
    </row>
    <row r="193" spans="1:9" ht="63">
      <c r="A193" s="24"/>
      <c r="B193" s="29" t="str">
        <f>VLOOKUP(A192,ProcessDefinitionsTab,3,FALSE)</f>
        <v>Relationship Resolution is the process of establishing the uniqueness of a Relationship instance within a program/service population through the use of relationship information and identity information.</v>
      </c>
      <c r="C193" s="86"/>
      <c r="D193" s="86"/>
      <c r="E193" s="88"/>
      <c r="F193" s="88"/>
      <c r="G193" s="88"/>
      <c r="H193" s="88"/>
      <c r="I193" s="88"/>
    </row>
    <row r="194" spans="1:9" ht="31.5">
      <c r="A194" s="24"/>
      <c r="B194" s="16" t="s">
        <v>599</v>
      </c>
      <c r="C194" s="86"/>
      <c r="D194" s="86"/>
      <c r="E194" s="95"/>
      <c r="F194" s="88"/>
      <c r="G194" s="88"/>
      <c r="H194" s="88"/>
      <c r="I194" s="88"/>
    </row>
    <row r="195" spans="1:9" ht="31.5">
      <c r="A195" s="24"/>
      <c r="B195" s="91" t="s">
        <v>600</v>
      </c>
      <c r="C195" s="86"/>
      <c r="D195" s="86"/>
      <c r="E195" s="95"/>
      <c r="F195" s="88"/>
      <c r="G195" s="88"/>
      <c r="H195" s="88"/>
      <c r="I195" s="88"/>
    </row>
    <row r="196" spans="1:9" ht="47.25">
      <c r="A196" s="24"/>
      <c r="B196" s="34"/>
      <c r="C196" s="123" t="s">
        <v>601</v>
      </c>
      <c r="D196" s="86"/>
      <c r="E196" s="139" t="s">
        <v>547</v>
      </c>
      <c r="F196" s="104" t="s">
        <v>602</v>
      </c>
      <c r="G196" s="88"/>
      <c r="H196" s="88"/>
      <c r="I196" s="88"/>
    </row>
    <row r="197" spans="1:9" s="308" customFormat="1" ht="15.75">
      <c r="A197" s="30"/>
      <c r="B197" s="180"/>
      <c r="C197" s="408"/>
      <c r="D197" s="405"/>
      <c r="E197" s="402"/>
      <c r="F197" s="395"/>
      <c r="G197" s="396"/>
      <c r="H197" s="396"/>
      <c r="I197" s="169"/>
    </row>
    <row r="198" spans="1:9" ht="15.75">
      <c r="A198" s="28" t="s">
        <v>123</v>
      </c>
      <c r="B198" s="28" t="str">
        <f>VLOOKUP(A198,ProcessDefinitionsTab,2, FALSE)</f>
        <v>Relationship Establishment</v>
      </c>
      <c r="C198" s="363"/>
      <c r="D198" s="354"/>
      <c r="E198" s="354"/>
      <c r="F198" s="354"/>
      <c r="G198" s="354"/>
      <c r="H198" s="354"/>
      <c r="I198" s="355"/>
    </row>
    <row r="199" spans="1:9" ht="31.5">
      <c r="A199" s="24"/>
      <c r="B199" s="29" t="str">
        <f>VLOOKUP(A198,ProcessDefinitionsTab,3,FALSE)</f>
        <v>Relationship Establishment is the process of creating a record of a Relationship between two or more Subjects.</v>
      </c>
      <c r="C199" s="86"/>
      <c r="D199" s="86"/>
      <c r="E199" s="88"/>
      <c r="F199" s="88"/>
      <c r="G199" s="88"/>
      <c r="H199" s="88"/>
      <c r="I199" s="88"/>
    </row>
    <row r="200" spans="1:9" ht="31.5">
      <c r="A200" s="24"/>
      <c r="B200" s="16" t="s">
        <v>603</v>
      </c>
      <c r="C200" s="86"/>
      <c r="D200" s="86"/>
      <c r="E200" s="88"/>
      <c r="F200" s="88"/>
      <c r="G200" s="88"/>
      <c r="H200" s="88"/>
      <c r="I200" s="88"/>
    </row>
    <row r="201" spans="1:9" ht="47.25">
      <c r="A201" s="24"/>
      <c r="B201" s="91" t="s">
        <v>604</v>
      </c>
      <c r="C201" s="86"/>
      <c r="D201" s="86"/>
      <c r="E201" s="88"/>
      <c r="F201" s="88"/>
      <c r="G201" s="88"/>
      <c r="H201" s="88"/>
      <c r="I201" s="88"/>
    </row>
    <row r="202" spans="1:9" ht="47.25">
      <c r="A202" s="24"/>
      <c r="B202" s="34"/>
      <c r="C202" s="92" t="s">
        <v>605</v>
      </c>
      <c r="D202" s="86"/>
      <c r="E202" s="114" t="s">
        <v>532</v>
      </c>
      <c r="F202" s="88" t="s">
        <v>431</v>
      </c>
      <c r="G202" s="90"/>
      <c r="H202" s="88"/>
      <c r="I202" s="88"/>
    </row>
    <row r="203" spans="1:9" ht="47.25">
      <c r="A203" s="24"/>
      <c r="B203" s="34"/>
      <c r="C203" s="92" t="s">
        <v>606</v>
      </c>
      <c r="D203" s="86"/>
      <c r="E203" s="114" t="s">
        <v>543</v>
      </c>
      <c r="F203" s="88" t="s">
        <v>435</v>
      </c>
      <c r="G203" s="90"/>
      <c r="H203" s="88"/>
      <c r="I203" s="88"/>
    </row>
    <row r="204" spans="1:9" ht="63">
      <c r="A204" s="24"/>
      <c r="B204" s="34"/>
      <c r="C204" s="92" t="s">
        <v>607</v>
      </c>
      <c r="D204" s="86"/>
      <c r="E204" s="114" t="s">
        <v>250</v>
      </c>
      <c r="F204" s="88" t="s">
        <v>438</v>
      </c>
      <c r="G204" s="90"/>
      <c r="H204" s="88"/>
      <c r="I204" s="88"/>
    </row>
    <row r="205" spans="1:9" ht="31.5">
      <c r="A205" s="24"/>
      <c r="B205" s="34"/>
      <c r="C205" s="92" t="s">
        <v>608</v>
      </c>
      <c r="D205" s="96"/>
      <c r="E205" s="122" t="s">
        <v>547</v>
      </c>
      <c r="F205" s="119" t="s">
        <v>609</v>
      </c>
      <c r="G205" s="101"/>
      <c r="H205" s="95"/>
      <c r="I205" s="95"/>
    </row>
    <row r="206" spans="1:9" ht="63">
      <c r="A206" s="24"/>
      <c r="B206" s="34"/>
      <c r="C206" s="92" t="s">
        <v>610</v>
      </c>
      <c r="D206" s="96"/>
      <c r="E206" s="122" t="s">
        <v>532</v>
      </c>
      <c r="F206" s="161" t="s">
        <v>611</v>
      </c>
      <c r="G206" s="101"/>
      <c r="H206" s="95"/>
      <c r="I206" s="95"/>
    </row>
    <row r="207" spans="1:9" ht="63">
      <c r="A207" s="24"/>
      <c r="B207" s="34"/>
      <c r="C207" s="92" t="s">
        <v>612</v>
      </c>
      <c r="D207" s="96"/>
      <c r="E207" s="122" t="s">
        <v>543</v>
      </c>
      <c r="F207" s="161" t="s">
        <v>613</v>
      </c>
      <c r="G207" s="95"/>
      <c r="H207" s="95"/>
      <c r="I207" s="95"/>
    </row>
    <row r="208" spans="1:9" ht="63">
      <c r="A208" s="24"/>
      <c r="B208" s="34"/>
      <c r="C208" s="92" t="s">
        <v>614</v>
      </c>
      <c r="D208" s="96"/>
      <c r="E208" s="122" t="s">
        <v>250</v>
      </c>
      <c r="F208" s="161" t="s">
        <v>615</v>
      </c>
      <c r="G208" s="95"/>
      <c r="H208" s="95"/>
      <c r="I208" s="95"/>
    </row>
    <row r="209" spans="1:9" ht="158.25" customHeight="1">
      <c r="A209" s="24"/>
      <c r="B209" s="34"/>
      <c r="C209" s="92" t="s">
        <v>616</v>
      </c>
      <c r="D209" s="96"/>
      <c r="E209" s="122" t="s">
        <v>547</v>
      </c>
      <c r="F209" s="102" t="s">
        <v>617</v>
      </c>
      <c r="G209" s="101"/>
      <c r="H209" s="95"/>
      <c r="I209" s="95"/>
    </row>
    <row r="210" spans="1:9" s="308" customFormat="1" ht="18" customHeight="1">
      <c r="A210" s="30"/>
      <c r="B210" s="180"/>
      <c r="C210" s="408"/>
      <c r="D210" s="405"/>
      <c r="E210" s="394"/>
      <c r="F210" s="396"/>
      <c r="G210" s="404"/>
      <c r="H210" s="396"/>
      <c r="I210" s="169"/>
    </row>
    <row r="211" spans="1:9" ht="15.75">
      <c r="A211" s="28" t="s">
        <v>125</v>
      </c>
      <c r="B211" s="28" t="str">
        <f>VLOOKUP(A211,ProcessDefinitionsTab,2, FALSE)</f>
        <v>Relationship Verification</v>
      </c>
      <c r="C211" s="363"/>
      <c r="D211" s="354"/>
      <c r="E211" s="354"/>
      <c r="F211" s="354"/>
      <c r="G211" s="354"/>
      <c r="H211" s="354"/>
      <c r="I211" s="355"/>
    </row>
    <row r="212" spans="1:9" ht="31.5">
      <c r="A212" s="24"/>
      <c r="B212" s="29" t="str">
        <f>VLOOKUP(A211,ProcessDefinitionsTab,3,FALSE)</f>
        <v>Relationship Verification is the process of confirming that the relationship information is under the control of the Subjects.</v>
      </c>
      <c r="C212" s="86"/>
      <c r="D212" s="86"/>
      <c r="E212" s="88"/>
      <c r="F212" s="88"/>
      <c r="G212" s="88"/>
      <c r="H212" s="88"/>
      <c r="I212" s="88"/>
    </row>
    <row r="213" spans="1:9" ht="31.5">
      <c r="A213" s="24"/>
      <c r="B213" s="16" t="s">
        <v>618</v>
      </c>
      <c r="C213" s="86"/>
      <c r="D213" s="86"/>
      <c r="E213" s="95"/>
      <c r="F213" s="95"/>
      <c r="G213" s="88"/>
      <c r="H213" s="88"/>
      <c r="I213" s="88"/>
    </row>
    <row r="214" spans="1:9" ht="47.25">
      <c r="A214" s="24"/>
      <c r="B214" s="91" t="s">
        <v>619</v>
      </c>
      <c r="C214" s="86"/>
      <c r="D214" s="86"/>
      <c r="E214" s="95"/>
      <c r="F214" s="95"/>
      <c r="G214" s="88"/>
      <c r="H214" s="88"/>
      <c r="I214" s="88"/>
    </row>
    <row r="215" spans="1:9" ht="47.25">
      <c r="A215" s="24"/>
      <c r="B215" s="34"/>
      <c r="C215" s="123" t="s">
        <v>620</v>
      </c>
      <c r="D215" s="86"/>
      <c r="E215" s="139" t="s">
        <v>532</v>
      </c>
      <c r="F215" s="160" t="s">
        <v>621</v>
      </c>
      <c r="G215" s="90"/>
      <c r="H215" s="88"/>
      <c r="I215" s="88"/>
    </row>
    <row r="216" spans="1:9" ht="47.25">
      <c r="A216" s="24"/>
      <c r="B216" s="34"/>
      <c r="C216" s="123" t="s">
        <v>622</v>
      </c>
      <c r="D216" s="96"/>
      <c r="E216" s="139" t="s">
        <v>543</v>
      </c>
      <c r="F216" s="160" t="s">
        <v>623</v>
      </c>
      <c r="G216" s="162"/>
      <c r="H216" s="95"/>
      <c r="I216" s="95"/>
    </row>
    <row r="217" spans="1:9" ht="47.25">
      <c r="A217" s="24"/>
      <c r="B217" s="34"/>
      <c r="C217" s="123" t="s">
        <v>624</v>
      </c>
      <c r="D217" s="96"/>
      <c r="E217" s="139" t="s">
        <v>250</v>
      </c>
      <c r="F217" s="160" t="s">
        <v>625</v>
      </c>
      <c r="G217" s="101"/>
      <c r="H217" s="95"/>
      <c r="I217" s="95"/>
    </row>
    <row r="218" spans="1:9" ht="15.75">
      <c r="A218" s="143" t="s">
        <v>128</v>
      </c>
      <c r="B218" s="143" t="str">
        <f>VLOOKUP(A218,ProcessDefinitionsTab,2, FALSE)</f>
        <v>Relationship Continuity</v>
      </c>
      <c r="C218" s="368"/>
      <c r="D218" s="354"/>
      <c r="E218" s="354"/>
      <c r="F218" s="354"/>
      <c r="G218" s="354"/>
      <c r="H218" s="354"/>
      <c r="I218" s="355"/>
    </row>
    <row r="219" spans="1:9" ht="47.25">
      <c r="A219" s="24"/>
      <c r="B219" s="29" t="str">
        <f>VLOOKUP(A218,ProcessDefinitionsTab,3,FALSE)</f>
        <v>Relationship Continuity is the process of dynamically confirming that a Relationship between two or more Subjects has a continuous existence over time.</v>
      </c>
      <c r="C219" s="86"/>
      <c r="D219" s="86"/>
      <c r="E219" s="88"/>
      <c r="F219" s="88"/>
      <c r="G219" s="88"/>
      <c r="H219" s="88"/>
      <c r="I219" s="88"/>
    </row>
    <row r="220" spans="1:9" ht="31.5">
      <c r="A220" s="24"/>
      <c r="B220" s="16" t="s">
        <v>626</v>
      </c>
      <c r="C220" s="86"/>
      <c r="D220" s="86"/>
      <c r="E220" s="88"/>
      <c r="F220" s="88"/>
      <c r="G220" s="88"/>
      <c r="H220" s="88"/>
      <c r="I220" s="88"/>
    </row>
    <row r="221" spans="1:9" ht="31.5">
      <c r="A221" s="24"/>
      <c r="B221" s="91" t="s">
        <v>627</v>
      </c>
      <c r="C221" s="86"/>
      <c r="D221" s="86"/>
      <c r="E221" s="88"/>
      <c r="F221" s="88"/>
      <c r="G221" s="88"/>
      <c r="H221" s="88"/>
      <c r="I221" s="88"/>
    </row>
    <row r="222" spans="1:9" ht="173.25">
      <c r="A222" s="24"/>
      <c r="B222" s="34"/>
      <c r="C222" s="163" t="s">
        <v>628</v>
      </c>
      <c r="D222" s="86"/>
      <c r="E222" s="88"/>
      <c r="F222" s="147" t="s">
        <v>629</v>
      </c>
      <c r="G222" s="88"/>
      <c r="H222" s="88"/>
      <c r="I222" s="88"/>
    </row>
    <row r="223" spans="1:9" s="308" customFormat="1" ht="15.75">
      <c r="A223" s="30"/>
      <c r="B223" s="180"/>
      <c r="C223" s="410"/>
      <c r="D223" s="405"/>
      <c r="E223" s="396"/>
      <c r="F223" s="397"/>
      <c r="G223" s="396"/>
      <c r="H223" s="396"/>
      <c r="I223" s="169"/>
    </row>
    <row r="224" spans="1:9" ht="15.75">
      <c r="A224" s="28" t="s">
        <v>130</v>
      </c>
      <c r="B224" s="28" t="str">
        <f>VLOOKUP(A224,ProcessDefinitionsTab,2, FALSE)</f>
        <v>Relationship Maintenance</v>
      </c>
      <c r="C224" s="363"/>
      <c r="D224" s="354"/>
      <c r="E224" s="354"/>
      <c r="F224" s="354"/>
      <c r="G224" s="354"/>
      <c r="H224" s="354"/>
      <c r="I224" s="355"/>
    </row>
    <row r="225" spans="1:9" ht="47.25">
      <c r="A225" s="24"/>
      <c r="B225" s="29" t="str">
        <f>VLOOKUP(A224,ProcessDefinitionsTab,3,FALSE)</f>
        <v>Relationship Maintenance is the process of ensuring that the information about a Relationship between two or more Subjects is accurate, complete, and up-to-date.</v>
      </c>
      <c r="C225" s="86"/>
      <c r="D225" s="86"/>
      <c r="E225" s="88"/>
      <c r="F225" s="88"/>
      <c r="G225" s="88"/>
      <c r="H225" s="88"/>
      <c r="I225" s="88"/>
    </row>
    <row r="226" spans="1:9" ht="31.5">
      <c r="A226" s="24"/>
      <c r="B226" s="16" t="s">
        <v>630</v>
      </c>
      <c r="C226" s="86"/>
      <c r="D226" s="96"/>
      <c r="E226" s="95"/>
      <c r="F226" s="88"/>
      <c r="G226" s="88"/>
      <c r="H226" s="95"/>
      <c r="I226" s="95"/>
    </row>
    <row r="227" spans="1:9" ht="47.25">
      <c r="A227" s="24"/>
      <c r="B227" s="91" t="s">
        <v>631</v>
      </c>
      <c r="C227" s="86"/>
      <c r="D227" s="96"/>
      <c r="E227" s="95"/>
      <c r="F227" s="88"/>
      <c r="G227" s="88"/>
      <c r="H227" s="95"/>
      <c r="I227" s="95"/>
    </row>
    <row r="228" spans="1:9" ht="31.5">
      <c r="A228" s="24"/>
      <c r="B228" s="34"/>
      <c r="C228" s="92" t="s">
        <v>632</v>
      </c>
      <c r="D228" s="96"/>
      <c r="E228" s="139" t="s">
        <v>547</v>
      </c>
      <c r="F228" s="98" t="s">
        <v>633</v>
      </c>
      <c r="G228" s="164"/>
      <c r="H228" s="95"/>
      <c r="I228" s="95"/>
    </row>
    <row r="229" spans="1:9" ht="31.5">
      <c r="A229" s="24"/>
      <c r="B229" s="34"/>
      <c r="C229" s="92" t="s">
        <v>634</v>
      </c>
      <c r="D229" s="96"/>
      <c r="E229" s="139" t="s">
        <v>547</v>
      </c>
      <c r="F229" s="165" t="s">
        <v>635</v>
      </c>
      <c r="G229" s="166"/>
      <c r="H229" s="95"/>
      <c r="I229" s="95"/>
    </row>
    <row r="230" spans="1:9" ht="63">
      <c r="A230" s="24"/>
      <c r="B230" s="34"/>
      <c r="C230" s="92" t="s">
        <v>636</v>
      </c>
      <c r="D230" s="96"/>
      <c r="E230" s="139" t="s">
        <v>532</v>
      </c>
      <c r="F230" s="160" t="s">
        <v>637</v>
      </c>
      <c r="G230" s="109"/>
      <c r="H230" s="95"/>
      <c r="I230" s="95"/>
    </row>
    <row r="231" spans="1:9" ht="63">
      <c r="A231" s="24"/>
      <c r="B231" s="34"/>
      <c r="C231" s="92" t="s">
        <v>638</v>
      </c>
      <c r="D231" s="96"/>
      <c r="E231" s="139" t="s">
        <v>543</v>
      </c>
      <c r="F231" s="160" t="s">
        <v>639</v>
      </c>
      <c r="G231" s="109"/>
      <c r="H231" s="95"/>
      <c r="I231" s="95"/>
    </row>
    <row r="232" spans="1:9" ht="48.75" customHeight="1">
      <c r="A232" s="24"/>
      <c r="B232" s="34"/>
      <c r="C232" s="92" t="s">
        <v>640</v>
      </c>
      <c r="D232" s="96"/>
      <c r="E232" s="139" t="s">
        <v>250</v>
      </c>
      <c r="F232" s="160" t="s">
        <v>641</v>
      </c>
      <c r="G232" s="109"/>
      <c r="H232" s="95"/>
      <c r="I232" s="95"/>
    </row>
    <row r="233" spans="1:9" ht="31.5">
      <c r="A233" s="24"/>
      <c r="B233" s="34"/>
      <c r="C233" s="92" t="s">
        <v>642</v>
      </c>
      <c r="D233" s="96"/>
      <c r="E233" s="139" t="s">
        <v>547</v>
      </c>
      <c r="F233" s="149" t="s">
        <v>643</v>
      </c>
      <c r="G233" s="101"/>
      <c r="H233" s="95"/>
      <c r="I233" s="95"/>
    </row>
    <row r="234" spans="1:9" s="308" customFormat="1" ht="15.75">
      <c r="A234" s="30"/>
      <c r="B234" s="180"/>
      <c r="C234" s="408"/>
      <c r="D234" s="405"/>
      <c r="E234" s="402"/>
      <c r="F234" s="395"/>
      <c r="G234" s="404"/>
      <c r="H234" s="396"/>
      <c r="I234" s="169"/>
    </row>
    <row r="235" spans="1:9" ht="15.75">
      <c r="A235" s="28" t="s">
        <v>132</v>
      </c>
      <c r="B235" s="28" t="str">
        <f>VLOOKUP(A235,ProcessDefinitionsTab,2, FALSE)</f>
        <v>Relationship Suspension</v>
      </c>
      <c r="C235" s="363"/>
      <c r="D235" s="354"/>
      <c r="E235" s="354"/>
      <c r="F235" s="354"/>
      <c r="G235" s="354"/>
      <c r="H235" s="354"/>
      <c r="I235" s="355"/>
    </row>
    <row r="236" spans="1:9" ht="31.5">
      <c r="A236" s="24"/>
      <c r="B236" s="29" t="str">
        <f>VLOOKUP(A235,ProcessDefinitionsTab,3,FALSE)</f>
        <v xml:space="preserve">Relationship Suspension is the process of flagging a record of a Relationship as temporarily no longer in effect. </v>
      </c>
      <c r="C236" s="86"/>
      <c r="D236" s="86"/>
      <c r="E236" s="88"/>
      <c r="F236" s="88"/>
      <c r="G236" s="88"/>
      <c r="H236" s="88"/>
      <c r="I236" s="88"/>
    </row>
    <row r="237" spans="1:9" ht="31.5">
      <c r="A237" s="24"/>
      <c r="B237" s="16" t="s">
        <v>644</v>
      </c>
      <c r="C237" s="86"/>
      <c r="D237" s="96"/>
      <c r="E237" s="95"/>
      <c r="F237" s="101"/>
      <c r="G237" s="95"/>
      <c r="H237" s="95"/>
      <c r="I237" s="95"/>
    </row>
    <row r="238" spans="1:9" ht="31.5">
      <c r="A238" s="24"/>
      <c r="B238" s="91" t="s">
        <v>645</v>
      </c>
      <c r="C238" s="86"/>
      <c r="D238" s="96"/>
      <c r="E238" s="95"/>
      <c r="F238" s="101"/>
      <c r="G238" s="95"/>
      <c r="H238" s="95"/>
      <c r="I238" s="95"/>
    </row>
    <row r="239" spans="1:9" ht="47.25">
      <c r="A239" s="24"/>
      <c r="B239" s="24"/>
      <c r="C239" s="92" t="s">
        <v>646</v>
      </c>
      <c r="D239" s="112"/>
      <c r="E239" s="122" t="s">
        <v>547</v>
      </c>
      <c r="F239" s="119" t="s">
        <v>647</v>
      </c>
      <c r="G239" s="149" t="s">
        <v>36</v>
      </c>
      <c r="H239" s="88"/>
      <c r="I239" s="88"/>
    </row>
    <row r="240" spans="1:9" ht="47.25">
      <c r="A240" s="24"/>
      <c r="B240" s="24"/>
      <c r="C240" s="92" t="s">
        <v>648</v>
      </c>
      <c r="D240" s="121"/>
      <c r="E240" s="139" t="s">
        <v>547</v>
      </c>
      <c r="F240" s="149" t="s">
        <v>649</v>
      </c>
      <c r="G240" s="149" t="s">
        <v>36</v>
      </c>
      <c r="H240" s="95"/>
      <c r="I240" s="95"/>
    </row>
    <row r="241" spans="1:9" s="268" customFormat="1" ht="31.5">
      <c r="A241" s="261"/>
      <c r="B241" s="262"/>
      <c r="C241" s="263" t="s">
        <v>650</v>
      </c>
      <c r="D241" s="264"/>
      <c r="E241" s="265" t="s">
        <v>547</v>
      </c>
      <c r="F241" s="266" t="s">
        <v>651</v>
      </c>
      <c r="G241" s="266" t="s">
        <v>36</v>
      </c>
      <c r="H241" s="267"/>
      <c r="I241" s="267"/>
    </row>
    <row r="242" spans="1:9" s="268" customFormat="1" ht="31.5">
      <c r="A242" s="261"/>
      <c r="B242" s="262"/>
      <c r="C242" s="263" t="s">
        <v>652</v>
      </c>
      <c r="D242" s="264"/>
      <c r="E242" s="265" t="s">
        <v>547</v>
      </c>
      <c r="F242" s="266" t="s">
        <v>653</v>
      </c>
      <c r="G242" s="269"/>
      <c r="H242" s="267"/>
      <c r="I242" s="267"/>
    </row>
    <row r="243" spans="1:9" s="268" customFormat="1" ht="63">
      <c r="A243" s="261"/>
      <c r="B243" s="262"/>
      <c r="C243" s="263" t="s">
        <v>654</v>
      </c>
      <c r="D243" s="264"/>
      <c r="E243" s="270" t="s">
        <v>532</v>
      </c>
      <c r="F243" s="267" t="s">
        <v>655</v>
      </c>
      <c r="G243" s="266" t="s">
        <v>36</v>
      </c>
      <c r="H243" s="267"/>
      <c r="I243" s="267"/>
    </row>
    <row r="244" spans="1:9" s="268" customFormat="1" ht="63">
      <c r="A244" s="261"/>
      <c r="B244" s="262"/>
      <c r="C244" s="263" t="s">
        <v>656</v>
      </c>
      <c r="D244" s="264"/>
      <c r="E244" s="270" t="s">
        <v>535</v>
      </c>
      <c r="F244" s="267" t="s">
        <v>657</v>
      </c>
      <c r="G244" s="266" t="s">
        <v>36</v>
      </c>
      <c r="H244" s="267"/>
      <c r="I244" s="267"/>
    </row>
    <row r="245" spans="1:9" s="268" customFormat="1" ht="63">
      <c r="A245" s="261"/>
      <c r="B245" s="262"/>
      <c r="C245" s="263" t="s">
        <v>658</v>
      </c>
      <c r="D245" s="264"/>
      <c r="E245" s="270" t="s">
        <v>547</v>
      </c>
      <c r="F245" s="267" t="s">
        <v>659</v>
      </c>
      <c r="G245" s="269" t="s">
        <v>36</v>
      </c>
      <c r="H245" s="267"/>
      <c r="I245" s="267"/>
    </row>
    <row r="246" spans="1:9" s="268" customFormat="1" ht="63">
      <c r="A246" s="261"/>
      <c r="B246" s="262"/>
      <c r="C246" s="263" t="s">
        <v>660</v>
      </c>
      <c r="D246" s="264"/>
      <c r="E246" s="270" t="s">
        <v>547</v>
      </c>
      <c r="F246" s="267" t="s">
        <v>661</v>
      </c>
      <c r="G246" s="269" t="s">
        <v>36</v>
      </c>
      <c r="H246" s="267"/>
      <c r="I246" s="267"/>
    </row>
    <row r="247" spans="1:9" s="268" customFormat="1" ht="31.5">
      <c r="A247" s="261"/>
      <c r="B247" s="262"/>
      <c r="C247" s="263" t="s">
        <v>662</v>
      </c>
      <c r="D247" s="264"/>
      <c r="E247" s="265" t="s">
        <v>547</v>
      </c>
      <c r="F247" s="267" t="s">
        <v>1564</v>
      </c>
      <c r="G247" s="269" t="s">
        <v>36</v>
      </c>
      <c r="H247" s="267"/>
      <c r="I247" s="267"/>
    </row>
    <row r="248" spans="1:9" s="268" customFormat="1" ht="31.5">
      <c r="A248" s="261"/>
      <c r="B248" s="262"/>
      <c r="C248" s="263" t="s">
        <v>663</v>
      </c>
      <c r="D248" s="264"/>
      <c r="E248" s="265" t="s">
        <v>547</v>
      </c>
      <c r="F248" s="267" t="s">
        <v>664</v>
      </c>
      <c r="G248" s="269" t="s">
        <v>36</v>
      </c>
      <c r="H248" s="267"/>
      <c r="I248" s="267"/>
    </row>
    <row r="249" spans="1:9" s="268" customFormat="1" ht="63">
      <c r="A249" s="261"/>
      <c r="B249" s="261"/>
      <c r="C249" s="263" t="s">
        <v>665</v>
      </c>
      <c r="D249" s="271"/>
      <c r="E249" s="270" t="s">
        <v>547</v>
      </c>
      <c r="F249" s="267" t="s">
        <v>666</v>
      </c>
      <c r="G249" s="269" t="s">
        <v>36</v>
      </c>
      <c r="H249" s="267"/>
      <c r="I249" s="267"/>
    </row>
    <row r="250" spans="1:9" s="268" customFormat="1" ht="15.75">
      <c r="A250" s="261"/>
      <c r="B250" s="261"/>
      <c r="C250" s="415"/>
      <c r="D250" s="411"/>
      <c r="E250" s="412"/>
      <c r="F250" s="413"/>
      <c r="G250" s="414"/>
      <c r="H250" s="413"/>
      <c r="I250" s="274"/>
    </row>
    <row r="251" spans="1:9" ht="15.75">
      <c r="A251" s="28" t="s">
        <v>134</v>
      </c>
      <c r="B251" s="28" t="str">
        <f>VLOOKUP(A251,ProcessDefinitionsTab,2, FALSE)</f>
        <v>Relationship Reinstatement</v>
      </c>
      <c r="C251" s="363"/>
      <c r="D251" s="354"/>
      <c r="E251" s="354"/>
      <c r="F251" s="354"/>
      <c r="G251" s="354"/>
      <c r="H251" s="354"/>
      <c r="I251" s="355"/>
    </row>
    <row r="252" spans="1:9" ht="31.5">
      <c r="A252" s="24"/>
      <c r="B252" s="29" t="str">
        <f>VLOOKUP(A251,ProcessDefinitionsTab,3,FALSE)</f>
        <v>Relationship Reinstatement is the process of transforming a suspended Relationship back to an active state.</v>
      </c>
      <c r="C252" s="86"/>
      <c r="D252" s="86"/>
      <c r="E252" s="88"/>
      <c r="F252" s="88"/>
      <c r="G252" s="88"/>
      <c r="H252" s="88"/>
      <c r="I252" s="88"/>
    </row>
    <row r="253" spans="1:9" ht="31.5">
      <c r="A253" s="24"/>
      <c r="B253" s="16" t="s">
        <v>667</v>
      </c>
      <c r="C253" s="86"/>
      <c r="D253" s="86"/>
      <c r="E253" s="95"/>
      <c r="F253" s="95"/>
      <c r="G253" s="119" t="s">
        <v>36</v>
      </c>
      <c r="H253" s="88"/>
      <c r="I253" s="88"/>
    </row>
    <row r="254" spans="1:9" ht="78.75">
      <c r="A254" s="24"/>
      <c r="B254" s="91" t="s">
        <v>668</v>
      </c>
      <c r="C254" s="86"/>
      <c r="D254" s="86"/>
      <c r="E254" s="95"/>
      <c r="F254" s="95"/>
      <c r="G254" s="119" t="s">
        <v>36</v>
      </c>
      <c r="H254" s="88"/>
      <c r="I254" s="88"/>
    </row>
    <row r="255" spans="1:9" ht="31.5">
      <c r="A255" s="24"/>
      <c r="B255" s="24"/>
      <c r="C255" s="123" t="s">
        <v>669</v>
      </c>
      <c r="D255" s="167" t="s">
        <v>36</v>
      </c>
      <c r="E255" s="122" t="s">
        <v>547</v>
      </c>
      <c r="F255" s="119" t="s">
        <v>670</v>
      </c>
      <c r="G255" s="88"/>
      <c r="H255" s="88"/>
      <c r="I255" s="88"/>
    </row>
    <row r="256" spans="1:9" ht="31.5">
      <c r="A256" s="168"/>
      <c r="B256" s="34"/>
      <c r="C256" s="92" t="s">
        <v>671</v>
      </c>
      <c r="D256" s="96"/>
      <c r="E256" s="122" t="s">
        <v>547</v>
      </c>
      <c r="F256" s="119" t="s">
        <v>672</v>
      </c>
      <c r="G256" s="119" t="s">
        <v>36</v>
      </c>
      <c r="H256" s="95"/>
      <c r="I256" s="95"/>
    </row>
    <row r="257" spans="1:9" ht="31.5">
      <c r="A257" s="168"/>
      <c r="B257" s="34"/>
      <c r="C257" s="92" t="s">
        <v>673</v>
      </c>
      <c r="D257" s="96"/>
      <c r="E257" s="122" t="s">
        <v>547</v>
      </c>
      <c r="F257" s="119" t="s">
        <v>674</v>
      </c>
      <c r="G257" s="149"/>
      <c r="H257" s="95"/>
      <c r="I257" s="95"/>
    </row>
    <row r="258" spans="1:9" ht="63">
      <c r="A258" s="24"/>
      <c r="B258" s="34"/>
      <c r="C258" s="92" t="s">
        <v>675</v>
      </c>
      <c r="D258" s="96"/>
      <c r="E258" s="139" t="s">
        <v>547</v>
      </c>
      <c r="F258" s="119" t="s">
        <v>676</v>
      </c>
      <c r="G258" s="149" t="s">
        <v>36</v>
      </c>
      <c r="H258" s="95"/>
      <c r="I258" s="95"/>
    </row>
    <row r="259" spans="1:9" ht="47.25">
      <c r="A259" s="24"/>
      <c r="B259" s="34"/>
      <c r="C259" s="92" t="s">
        <v>677</v>
      </c>
      <c r="D259" s="96"/>
      <c r="E259" s="122" t="s">
        <v>547</v>
      </c>
      <c r="F259" s="119" t="s">
        <v>678</v>
      </c>
      <c r="G259" s="104" t="s">
        <v>36</v>
      </c>
      <c r="H259" s="95"/>
      <c r="I259" s="95"/>
    </row>
    <row r="260" spans="1:9" ht="47.25">
      <c r="A260" s="24"/>
      <c r="B260" s="34"/>
      <c r="C260" s="92" t="s">
        <v>679</v>
      </c>
      <c r="D260" s="86"/>
      <c r="E260" s="122" t="s">
        <v>547</v>
      </c>
      <c r="F260" s="102" t="s">
        <v>680</v>
      </c>
      <c r="G260" s="119" t="s">
        <v>36</v>
      </c>
      <c r="H260" s="88"/>
      <c r="I260" s="88"/>
    </row>
    <row r="261" spans="1:9" ht="31.5">
      <c r="A261" s="24"/>
      <c r="B261" s="34"/>
      <c r="C261" s="92" t="s">
        <v>681</v>
      </c>
      <c r="D261" s="96"/>
      <c r="E261" s="122" t="s">
        <v>547</v>
      </c>
      <c r="F261" s="102" t="s">
        <v>682</v>
      </c>
      <c r="G261" s="149" t="s">
        <v>36</v>
      </c>
      <c r="H261" s="95"/>
      <c r="I261" s="95"/>
    </row>
    <row r="262" spans="1:9" ht="31.5">
      <c r="A262" s="24"/>
      <c r="B262" s="34"/>
      <c r="C262" s="92" t="s">
        <v>683</v>
      </c>
      <c r="D262" s="96"/>
      <c r="E262" s="122" t="s">
        <v>547</v>
      </c>
      <c r="F262" s="102" t="s">
        <v>684</v>
      </c>
      <c r="G262" s="149" t="s">
        <v>36</v>
      </c>
      <c r="H262" s="95"/>
      <c r="I262" s="95"/>
    </row>
    <row r="263" spans="1:9" s="308" customFormat="1" ht="15.75">
      <c r="A263" s="30"/>
      <c r="B263" s="180"/>
      <c r="C263" s="408"/>
      <c r="D263" s="405"/>
      <c r="E263" s="394"/>
      <c r="F263" s="396"/>
      <c r="G263" s="395"/>
      <c r="H263" s="396"/>
      <c r="I263" s="169"/>
    </row>
    <row r="264" spans="1:9" ht="15.75">
      <c r="A264" s="28" t="s">
        <v>136</v>
      </c>
      <c r="B264" s="28" t="str">
        <f>VLOOKUP(A264,ProcessDefinitionsTab,2, FALSE)</f>
        <v>Relationship Revocation</v>
      </c>
      <c r="C264" s="363"/>
      <c r="D264" s="354"/>
      <c r="E264" s="354"/>
      <c r="F264" s="354"/>
      <c r="G264" s="354"/>
      <c r="H264" s="354"/>
      <c r="I264" s="355"/>
    </row>
    <row r="265" spans="1:9" ht="31.5">
      <c r="A265" s="24"/>
      <c r="B265" s="29" t="str">
        <f>VLOOKUP(A264,ProcessDefinitionsTab,3,FALSE)</f>
        <v>Relationship Revocation is the process of flagging a record of a Relationship as no longer in effect.</v>
      </c>
      <c r="C265" s="86"/>
      <c r="D265" s="86"/>
      <c r="E265" s="88"/>
      <c r="F265" s="88"/>
      <c r="G265" s="88"/>
      <c r="H265" s="88"/>
      <c r="I265" s="88"/>
    </row>
    <row r="266" spans="1:9" ht="31.5">
      <c r="A266" s="24"/>
      <c r="B266" s="16" t="s">
        <v>685</v>
      </c>
      <c r="C266" s="86"/>
      <c r="D266" s="86"/>
      <c r="E266" s="95"/>
      <c r="F266" s="95"/>
      <c r="G266" s="95"/>
      <c r="H266" s="88"/>
      <c r="I266" s="88"/>
    </row>
    <row r="267" spans="1:9" ht="47.25">
      <c r="A267" s="24"/>
      <c r="B267" s="91" t="s">
        <v>686</v>
      </c>
      <c r="C267" s="86"/>
      <c r="D267" s="86"/>
      <c r="E267" s="95"/>
      <c r="F267" s="95"/>
      <c r="G267" s="95"/>
      <c r="H267" s="88"/>
      <c r="I267" s="88"/>
    </row>
    <row r="268" spans="1:9" s="268" customFormat="1" ht="47.25">
      <c r="A268" s="261"/>
      <c r="B268" s="262"/>
      <c r="C268" s="263" t="s">
        <v>687</v>
      </c>
      <c r="D268" s="264"/>
      <c r="E268" s="270" t="s">
        <v>547</v>
      </c>
      <c r="F268" s="266" t="s">
        <v>688</v>
      </c>
      <c r="G268" s="273" t="s">
        <v>36</v>
      </c>
      <c r="H268" s="267"/>
      <c r="I268" s="267"/>
    </row>
    <row r="269" spans="1:9" s="268" customFormat="1" ht="47.25">
      <c r="A269" s="261"/>
      <c r="B269" s="262"/>
      <c r="C269" s="263" t="s">
        <v>689</v>
      </c>
      <c r="D269" s="264"/>
      <c r="E269" s="270" t="s">
        <v>547</v>
      </c>
      <c r="F269" s="266" t="s">
        <v>690</v>
      </c>
      <c r="G269" s="273" t="s">
        <v>36</v>
      </c>
      <c r="H269" s="267"/>
      <c r="I269" s="267"/>
    </row>
    <row r="270" spans="1:9" s="268" customFormat="1" ht="31.5">
      <c r="A270" s="261"/>
      <c r="B270" s="262"/>
      <c r="C270" s="263" t="s">
        <v>691</v>
      </c>
      <c r="D270" s="264"/>
      <c r="E270" s="265" t="s">
        <v>547</v>
      </c>
      <c r="F270" s="266" t="s">
        <v>692</v>
      </c>
      <c r="G270" s="266" t="s">
        <v>36</v>
      </c>
      <c r="H270" s="267"/>
      <c r="I270" s="267"/>
    </row>
    <row r="271" spans="1:9" s="268" customFormat="1" ht="31.5">
      <c r="A271" s="261"/>
      <c r="B271" s="262"/>
      <c r="C271" s="263" t="s">
        <v>693</v>
      </c>
      <c r="D271" s="264"/>
      <c r="E271" s="265" t="s">
        <v>547</v>
      </c>
      <c r="F271" s="266" t="s">
        <v>694</v>
      </c>
      <c r="G271" s="269"/>
      <c r="H271" s="267"/>
      <c r="I271" s="267"/>
    </row>
    <row r="272" spans="1:9" s="268" customFormat="1" ht="31.5">
      <c r="A272" s="261"/>
      <c r="B272" s="262"/>
      <c r="C272" s="263" t="s">
        <v>695</v>
      </c>
      <c r="D272" s="264"/>
      <c r="E272" s="270" t="s">
        <v>547</v>
      </c>
      <c r="F272" s="266" t="s">
        <v>696</v>
      </c>
      <c r="G272" s="269" t="s">
        <v>36</v>
      </c>
      <c r="H272" s="267"/>
      <c r="I272" s="267"/>
    </row>
    <row r="273" spans="1:9" s="268" customFormat="1" ht="63">
      <c r="A273" s="261"/>
      <c r="B273" s="262"/>
      <c r="C273" s="263" t="s">
        <v>697</v>
      </c>
      <c r="D273" s="264"/>
      <c r="E273" s="270" t="s">
        <v>547</v>
      </c>
      <c r="F273" s="267" t="s">
        <v>698</v>
      </c>
      <c r="G273" s="274" t="s">
        <v>36</v>
      </c>
      <c r="H273" s="267"/>
      <c r="I273" s="267"/>
    </row>
    <row r="274" spans="1:9" s="268" customFormat="1" ht="63">
      <c r="A274" s="261"/>
      <c r="B274" s="262"/>
      <c r="C274" s="263" t="s">
        <v>699</v>
      </c>
      <c r="D274" s="275"/>
      <c r="E274" s="270" t="s">
        <v>547</v>
      </c>
      <c r="F274" s="267" t="s">
        <v>700</v>
      </c>
      <c r="G274" s="266" t="s">
        <v>36</v>
      </c>
      <c r="H274" s="266"/>
      <c r="I274" s="266"/>
    </row>
    <row r="275" spans="1:9" s="268" customFormat="1" ht="31.5">
      <c r="A275" s="261"/>
      <c r="B275" s="262"/>
      <c r="C275" s="263" t="s">
        <v>701</v>
      </c>
      <c r="D275" s="264"/>
      <c r="E275" s="270" t="s">
        <v>547</v>
      </c>
      <c r="F275" s="274" t="s">
        <v>702</v>
      </c>
      <c r="G275" s="266" t="s">
        <v>36</v>
      </c>
      <c r="H275" s="267"/>
      <c r="I275" s="267"/>
    </row>
    <row r="276" spans="1:9" s="268" customFormat="1" ht="31.5">
      <c r="A276" s="261"/>
      <c r="B276" s="262"/>
      <c r="C276" s="263" t="s">
        <v>703</v>
      </c>
      <c r="D276" s="264"/>
      <c r="E276" s="270" t="s">
        <v>547</v>
      </c>
      <c r="F276" s="267" t="s">
        <v>704</v>
      </c>
      <c r="G276" s="269" t="s">
        <v>36</v>
      </c>
      <c r="H276" s="267"/>
      <c r="I276" s="267"/>
    </row>
    <row r="277" spans="1:9" s="268" customFormat="1" ht="15.75">
      <c r="A277" s="261"/>
      <c r="B277" s="262"/>
      <c r="C277" s="415"/>
      <c r="D277" s="416"/>
      <c r="E277" s="412"/>
      <c r="F277" s="413"/>
      <c r="G277" s="414"/>
      <c r="H277" s="413"/>
      <c r="I277" s="274"/>
    </row>
    <row r="278" spans="1:9" ht="15.75">
      <c r="A278" s="26" t="s">
        <v>138</v>
      </c>
      <c r="B278" s="28" t="str">
        <f>VLOOKUP(A278,ProcessDefinitionsTab,2, FALSE)</f>
        <v>Credential Domain General</v>
      </c>
      <c r="C278" s="363"/>
      <c r="D278" s="354"/>
      <c r="E278" s="354"/>
      <c r="F278" s="354"/>
      <c r="G278" s="354"/>
      <c r="H278" s="354"/>
      <c r="I278" s="355"/>
    </row>
    <row r="279" spans="1:9" ht="31.5">
      <c r="A279" s="24"/>
      <c r="B279" s="29" t="str">
        <f>VLOOKUP(A278,ProcessDefinitionsTab,3,FALSE)</f>
        <v>General requirements for the credential domain atomic processes</v>
      </c>
      <c r="C279" s="86"/>
      <c r="D279" s="87"/>
      <c r="E279" s="88"/>
      <c r="F279" s="88"/>
      <c r="G279" s="88"/>
      <c r="H279" s="88"/>
      <c r="I279" s="88"/>
    </row>
    <row r="280" spans="1:9" ht="31.5">
      <c r="A280" s="24"/>
      <c r="B280" s="16" t="s">
        <v>705</v>
      </c>
      <c r="C280" s="86"/>
      <c r="D280" s="86"/>
      <c r="E280" s="88"/>
      <c r="F280" s="88"/>
      <c r="G280" s="88"/>
      <c r="H280" s="88"/>
      <c r="I280" s="88"/>
    </row>
    <row r="281" spans="1:9" ht="31.5">
      <c r="A281" s="24"/>
      <c r="B281" s="91" t="s">
        <v>706</v>
      </c>
      <c r="C281" s="86"/>
      <c r="D281" s="86"/>
      <c r="E281" s="88"/>
      <c r="F281" s="88"/>
      <c r="G281" s="88"/>
      <c r="H281" s="88"/>
      <c r="I281" s="88"/>
    </row>
    <row r="282" spans="1:9" ht="47.25">
      <c r="A282" s="24"/>
      <c r="B282" s="24"/>
      <c r="C282" s="129" t="s">
        <v>707</v>
      </c>
      <c r="D282" s="112" t="s">
        <v>708</v>
      </c>
      <c r="E282" s="113" t="s">
        <v>709</v>
      </c>
      <c r="F282" s="104" t="s">
        <v>710</v>
      </c>
      <c r="G282" s="88"/>
      <c r="H282" s="88"/>
      <c r="I282" s="88"/>
    </row>
    <row r="283" spans="1:9" ht="47.25">
      <c r="A283" s="24"/>
      <c r="B283" s="24"/>
      <c r="C283" s="129" t="s">
        <v>711</v>
      </c>
      <c r="D283" s="112" t="s">
        <v>712</v>
      </c>
      <c r="E283" s="113" t="s">
        <v>713</v>
      </c>
      <c r="F283" s="104" t="s">
        <v>714</v>
      </c>
      <c r="G283" s="88"/>
      <c r="H283" s="88"/>
      <c r="I283" s="88"/>
    </row>
    <row r="284" spans="1:9" ht="33" customHeight="1">
      <c r="A284" s="115"/>
      <c r="B284" s="115"/>
      <c r="C284" s="92" t="s">
        <v>715</v>
      </c>
      <c r="D284" s="116"/>
      <c r="E284" s="113" t="s">
        <v>713</v>
      </c>
      <c r="F284" s="104" t="s">
        <v>716</v>
      </c>
      <c r="G284" s="85"/>
      <c r="H284" s="85"/>
      <c r="I284" s="85"/>
    </row>
    <row r="285" spans="1:9" ht="47.25">
      <c r="A285" s="115"/>
      <c r="B285" s="115"/>
      <c r="C285" s="92" t="s">
        <v>717</v>
      </c>
      <c r="D285" s="116"/>
      <c r="E285" s="113" t="s">
        <v>713</v>
      </c>
      <c r="F285" s="16" t="s">
        <v>718</v>
      </c>
      <c r="G285" s="85"/>
      <c r="H285" s="85"/>
      <c r="I285" s="85"/>
    </row>
    <row r="286" spans="1:9" ht="31.5">
      <c r="A286" s="24"/>
      <c r="B286" s="24"/>
      <c r="C286" s="92" t="s">
        <v>719</v>
      </c>
      <c r="D286" s="112" t="s">
        <v>720</v>
      </c>
      <c r="E286" s="113" t="s">
        <v>709</v>
      </c>
      <c r="F286" s="88" t="s">
        <v>721</v>
      </c>
      <c r="G286" s="88"/>
      <c r="H286" s="88"/>
      <c r="I286" s="88"/>
    </row>
    <row r="287" spans="1:9" ht="31.5">
      <c r="A287" s="24"/>
      <c r="B287" s="24"/>
      <c r="C287" s="92" t="s">
        <v>722</v>
      </c>
      <c r="D287" s="112" t="s">
        <v>723</v>
      </c>
      <c r="E287" s="113" t="s">
        <v>713</v>
      </c>
      <c r="F287" s="88" t="s">
        <v>724</v>
      </c>
      <c r="G287" s="88"/>
      <c r="H287" s="88"/>
      <c r="I287" s="88"/>
    </row>
    <row r="288" spans="1:9" ht="31.5">
      <c r="A288" s="24"/>
      <c r="B288" s="24"/>
      <c r="C288" s="92" t="s">
        <v>725</v>
      </c>
      <c r="D288" s="112" t="s">
        <v>726</v>
      </c>
      <c r="E288" s="113" t="s">
        <v>727</v>
      </c>
      <c r="F288" s="119" t="s">
        <v>728</v>
      </c>
      <c r="G288" s="88"/>
      <c r="H288" s="88"/>
      <c r="I288" s="88"/>
    </row>
    <row r="289" spans="1:9" ht="31.5">
      <c r="A289" s="24"/>
      <c r="B289" s="24"/>
      <c r="C289" s="92" t="s">
        <v>729</v>
      </c>
      <c r="D289" s="112" t="s">
        <v>730</v>
      </c>
      <c r="E289" s="113" t="s">
        <v>709</v>
      </c>
      <c r="F289" s="88" t="s">
        <v>731</v>
      </c>
      <c r="G289" s="88"/>
      <c r="H289" s="88"/>
      <c r="I289" s="88"/>
    </row>
    <row r="290" spans="1:9" ht="31.5">
      <c r="A290" s="24"/>
      <c r="B290" s="24"/>
      <c r="C290" s="92" t="s">
        <v>732</v>
      </c>
      <c r="D290" s="112" t="s">
        <v>733</v>
      </c>
      <c r="E290" s="113" t="s">
        <v>713</v>
      </c>
      <c r="F290" s="88" t="s">
        <v>734</v>
      </c>
      <c r="G290" s="88"/>
      <c r="H290" s="88"/>
      <c r="I290" s="88"/>
    </row>
    <row r="291" spans="1:9" ht="15.75">
      <c r="A291" s="24"/>
      <c r="B291" s="24"/>
      <c r="C291" s="121"/>
      <c r="D291" s="121"/>
      <c r="E291" s="95"/>
      <c r="F291" s="95"/>
      <c r="G291" s="95"/>
      <c r="H291" s="95"/>
      <c r="I291" s="95"/>
    </row>
    <row r="292" spans="1:9" ht="15.75">
      <c r="A292" s="28" t="s">
        <v>141</v>
      </c>
      <c r="B292" s="28" t="str">
        <f>VLOOKUP(A292,ProcessDefinitionsTab,2, FALSE)</f>
        <v>Credential Issuance</v>
      </c>
      <c r="C292" s="363"/>
      <c r="D292" s="354"/>
      <c r="E292" s="354"/>
      <c r="F292" s="354"/>
      <c r="G292" s="354"/>
      <c r="H292" s="354"/>
      <c r="I292" s="355"/>
    </row>
    <row r="293" spans="1:9" ht="31.5">
      <c r="A293" s="24"/>
      <c r="B293" s="29" t="str">
        <f>VLOOKUP(A292,ProcessDefinitionsTab,3,FALSE)</f>
        <v>Credential Issuance is the process of creating a Credential from a set of Claims and assigning the Credential to a Holder.</v>
      </c>
      <c r="C293" s="86"/>
      <c r="D293" s="87"/>
      <c r="E293" s="88"/>
      <c r="F293" s="88"/>
      <c r="G293" s="88"/>
      <c r="H293" s="88"/>
      <c r="I293" s="88"/>
    </row>
    <row r="294" spans="1:9" ht="31.5">
      <c r="A294" s="24"/>
      <c r="B294" s="16" t="s">
        <v>735</v>
      </c>
      <c r="C294" s="86"/>
      <c r="D294" s="86"/>
      <c r="E294" s="88"/>
      <c r="F294" s="88"/>
      <c r="G294" s="88"/>
      <c r="H294" s="88"/>
      <c r="I294" s="88"/>
    </row>
    <row r="295" spans="1:9" ht="31.5">
      <c r="A295" s="24"/>
      <c r="B295" s="91" t="s">
        <v>736</v>
      </c>
      <c r="C295" s="86"/>
      <c r="D295" s="86"/>
      <c r="E295" s="88"/>
      <c r="F295" s="88"/>
      <c r="G295" s="88"/>
      <c r="H295" s="88"/>
      <c r="I295" s="88"/>
    </row>
    <row r="296" spans="1:9" ht="31.5">
      <c r="A296" s="24"/>
      <c r="B296" s="34"/>
      <c r="C296" s="127" t="s">
        <v>737</v>
      </c>
      <c r="D296" s="112"/>
      <c r="E296" s="113" t="s">
        <v>727</v>
      </c>
      <c r="F296" s="119" t="s">
        <v>738</v>
      </c>
      <c r="G296" s="88"/>
      <c r="H296" s="88"/>
      <c r="I296" s="88"/>
    </row>
    <row r="297" spans="1:9" ht="31.5">
      <c r="A297" s="24"/>
      <c r="B297" s="34"/>
      <c r="C297" s="127" t="s">
        <v>739</v>
      </c>
      <c r="D297" s="112"/>
      <c r="E297" s="113" t="s">
        <v>727</v>
      </c>
      <c r="F297" s="119" t="s">
        <v>740</v>
      </c>
      <c r="G297" s="88"/>
      <c r="H297" s="88"/>
      <c r="I297" s="88"/>
    </row>
    <row r="298" spans="1:9" ht="31.5">
      <c r="A298" s="24"/>
      <c r="B298" s="148"/>
      <c r="C298" s="127" t="s">
        <v>741</v>
      </c>
      <c r="D298" s="112"/>
      <c r="E298" s="113" t="s">
        <v>727</v>
      </c>
      <c r="F298" s="119" t="s">
        <v>742</v>
      </c>
      <c r="G298" s="88"/>
      <c r="H298" s="88"/>
      <c r="I298" s="88"/>
    </row>
    <row r="299" spans="1:9" ht="31.5">
      <c r="A299" s="24"/>
      <c r="B299" s="148"/>
      <c r="C299" s="127" t="s">
        <v>743</v>
      </c>
      <c r="D299" s="112"/>
      <c r="E299" s="113" t="s">
        <v>709</v>
      </c>
      <c r="F299" s="119" t="s">
        <v>744</v>
      </c>
      <c r="G299" s="88"/>
      <c r="H299" s="88"/>
      <c r="I299" s="88"/>
    </row>
    <row r="300" spans="1:9" ht="15.75">
      <c r="A300" s="24"/>
      <c r="B300" s="148"/>
      <c r="C300" s="127" t="s">
        <v>745</v>
      </c>
      <c r="D300" s="112"/>
      <c r="E300" s="113" t="s">
        <v>713</v>
      </c>
      <c r="F300" s="119" t="s">
        <v>746</v>
      </c>
      <c r="G300" s="88"/>
      <c r="H300" s="88"/>
      <c r="I300" s="88"/>
    </row>
    <row r="301" spans="1:9" ht="31.5">
      <c r="A301" s="24"/>
      <c r="B301" s="148"/>
      <c r="C301" s="127" t="s">
        <v>747</v>
      </c>
      <c r="D301" s="112"/>
      <c r="E301" s="113" t="s">
        <v>727</v>
      </c>
      <c r="F301" s="119" t="s">
        <v>748</v>
      </c>
      <c r="G301" s="88"/>
      <c r="H301" s="88"/>
      <c r="I301" s="88"/>
    </row>
    <row r="302" spans="1:9" ht="31.5">
      <c r="A302" s="24"/>
      <c r="B302" s="34"/>
      <c r="C302" s="127" t="s">
        <v>749</v>
      </c>
      <c r="D302" s="112"/>
      <c r="E302" s="113" t="s">
        <v>727</v>
      </c>
      <c r="F302" s="119" t="s">
        <v>750</v>
      </c>
      <c r="G302" s="88"/>
      <c r="H302" s="88"/>
      <c r="I302" s="88"/>
    </row>
    <row r="303" spans="1:9" ht="15.75">
      <c r="A303" s="24"/>
      <c r="B303" s="34"/>
      <c r="C303" s="112"/>
      <c r="D303" s="112"/>
      <c r="E303" s="113"/>
      <c r="F303" s="88"/>
      <c r="G303" s="88"/>
      <c r="H303" s="88"/>
      <c r="I303" s="88"/>
    </row>
    <row r="304" spans="1:9" ht="15.75">
      <c r="A304" s="28" t="s">
        <v>146</v>
      </c>
      <c r="B304" s="28" t="str">
        <f>VLOOKUP(A304,ProcessDefinitionsTab,2, FALSE)</f>
        <v>Credential Authenticator Binding</v>
      </c>
      <c r="C304" s="363"/>
      <c r="D304" s="354"/>
      <c r="E304" s="354"/>
      <c r="F304" s="354"/>
      <c r="G304" s="354"/>
      <c r="H304" s="354"/>
      <c r="I304" s="355"/>
    </row>
    <row r="305" spans="1:9" ht="141.75">
      <c r="A305" s="24"/>
      <c r="B305" s="29" t="str">
        <f>VLOOKUP(A304,ProcessDefinitionsTab,3,FALSE)</f>
        <v>Credential Authenticator Binding is the process of associating a Credential issued to a Holder with one or more authenticators. This process also includes authenticator life-cycle activities such as suspending authenticators (caused by a forgotten password or a lockout due to successive failed authentications, inactivity, or suspicious activity), removing authenticators, binding new authenticators, and updating authenticators (e.g., changing a password, updating security questions and answers, having a new facial photo taken).</v>
      </c>
      <c r="C305" s="86"/>
      <c r="D305" s="86"/>
      <c r="E305" s="88"/>
      <c r="F305" s="88"/>
      <c r="G305" s="88"/>
      <c r="H305" s="88"/>
      <c r="I305" s="88"/>
    </row>
    <row r="306" spans="1:9" ht="31.5">
      <c r="A306" s="24"/>
      <c r="B306" s="16" t="s">
        <v>751</v>
      </c>
      <c r="C306" s="86"/>
      <c r="D306" s="86"/>
      <c r="E306" s="88"/>
      <c r="F306" s="88"/>
      <c r="G306" s="88"/>
      <c r="H306" s="88"/>
      <c r="I306" s="88"/>
    </row>
    <row r="307" spans="1:9" ht="47.25">
      <c r="A307" s="24"/>
      <c r="B307" s="91" t="s">
        <v>752</v>
      </c>
      <c r="C307" s="86"/>
      <c r="D307" s="86"/>
      <c r="E307" s="88"/>
      <c r="F307" s="88"/>
      <c r="G307" s="88"/>
      <c r="H307" s="88"/>
      <c r="I307" s="88"/>
    </row>
    <row r="308" spans="1:9" ht="31.5">
      <c r="A308" s="24"/>
      <c r="B308" s="34"/>
      <c r="C308" s="127" t="s">
        <v>753</v>
      </c>
      <c r="D308" s="112" t="s">
        <v>754</v>
      </c>
      <c r="E308" s="113" t="s">
        <v>727</v>
      </c>
      <c r="F308" s="119" t="s">
        <v>755</v>
      </c>
      <c r="G308" s="88"/>
      <c r="H308" s="88"/>
      <c r="I308" s="88"/>
    </row>
    <row r="309" spans="1:9" ht="47.25" customHeight="1">
      <c r="A309" s="24"/>
      <c r="B309" s="115"/>
      <c r="C309" s="127" t="s">
        <v>756</v>
      </c>
      <c r="D309" s="170"/>
      <c r="E309" s="113" t="s">
        <v>727</v>
      </c>
      <c r="F309" s="104" t="s">
        <v>757</v>
      </c>
      <c r="G309" s="90"/>
      <c r="H309" s="88"/>
      <c r="I309" s="88"/>
    </row>
    <row r="310" spans="1:9" ht="31.5">
      <c r="A310" s="24"/>
      <c r="B310" s="24"/>
      <c r="C310" s="127" t="s">
        <v>758</v>
      </c>
      <c r="D310" s="112" t="s">
        <v>759</v>
      </c>
      <c r="E310" s="113" t="s">
        <v>727</v>
      </c>
      <c r="F310" s="119" t="s">
        <v>760</v>
      </c>
      <c r="G310" s="88"/>
      <c r="H310" s="88"/>
      <c r="I310" s="88"/>
    </row>
    <row r="311" spans="1:9" ht="48" customHeight="1">
      <c r="A311" s="171"/>
      <c r="B311" s="124"/>
      <c r="C311" s="127" t="s">
        <v>761</v>
      </c>
      <c r="D311" s="124"/>
      <c r="E311" s="113" t="s">
        <v>709</v>
      </c>
      <c r="F311" s="89" t="s">
        <v>762</v>
      </c>
      <c r="G311" s="88"/>
      <c r="H311" s="88"/>
      <c r="I311" s="88"/>
    </row>
    <row r="312" spans="1:9" ht="48.75" customHeight="1">
      <c r="A312" s="24"/>
      <c r="B312" s="115"/>
      <c r="C312" s="127" t="s">
        <v>763</v>
      </c>
      <c r="D312" s="170"/>
      <c r="E312" s="113" t="s">
        <v>713</v>
      </c>
      <c r="F312" s="89" t="s">
        <v>764</v>
      </c>
      <c r="G312" s="88"/>
      <c r="H312" s="88"/>
      <c r="I312" s="88"/>
    </row>
    <row r="313" spans="1:9" ht="15.75">
      <c r="A313" s="24"/>
      <c r="B313" s="24"/>
      <c r="C313" s="112"/>
      <c r="D313" s="112"/>
      <c r="E313" s="88"/>
      <c r="F313" s="88"/>
      <c r="G313" s="88"/>
      <c r="H313" s="88"/>
      <c r="I313" s="88"/>
    </row>
    <row r="314" spans="1:9" ht="15.75">
      <c r="A314" s="28" t="s">
        <v>151</v>
      </c>
      <c r="B314" s="28" t="str">
        <f>VLOOKUP(A314,ProcessDefinitionsTab,2, FALSE)</f>
        <v>Credential Validation</v>
      </c>
      <c r="C314" s="363"/>
      <c r="D314" s="354"/>
      <c r="E314" s="354"/>
      <c r="F314" s="354"/>
      <c r="G314" s="354"/>
      <c r="H314" s="354"/>
      <c r="I314" s="355"/>
    </row>
    <row r="315" spans="1:9" ht="63">
      <c r="A315" s="115"/>
      <c r="B315" s="29" t="str">
        <f>VLOOKUP(A314,ProcessDefinitionsTab,3,FALSE)</f>
        <v>Credential Validation is the process of verifying that the issued Credential is valid (e.g., not tampered with, corrupted, modified, suspended, or revoked). The validity of the issued Credential can be used to generate a level of assurance.</v>
      </c>
      <c r="C315" s="116"/>
      <c r="D315" s="116"/>
      <c r="E315" s="85"/>
      <c r="F315" s="85"/>
      <c r="G315" s="85"/>
      <c r="H315" s="85"/>
      <c r="I315" s="85"/>
    </row>
    <row r="316" spans="1:9" ht="31.5">
      <c r="A316" s="24"/>
      <c r="B316" s="16" t="s">
        <v>766</v>
      </c>
      <c r="C316" s="86"/>
      <c r="D316" s="86"/>
      <c r="E316" s="88"/>
      <c r="F316" s="88"/>
      <c r="G316" s="88"/>
      <c r="H316" s="88"/>
      <c r="I316" s="88"/>
    </row>
    <row r="317" spans="1:9" ht="31.5">
      <c r="A317" s="24"/>
      <c r="B317" s="91" t="s">
        <v>767</v>
      </c>
      <c r="C317" s="86"/>
      <c r="D317" s="86"/>
      <c r="E317" s="88"/>
      <c r="F317" s="88"/>
      <c r="G317" s="88"/>
      <c r="H317" s="88"/>
      <c r="I317" s="88"/>
    </row>
    <row r="318" spans="1:9" ht="47.25">
      <c r="A318" s="115"/>
      <c r="B318" s="115"/>
      <c r="C318" s="123" t="s">
        <v>768</v>
      </c>
      <c r="D318" s="116"/>
      <c r="E318" s="113" t="s">
        <v>727</v>
      </c>
      <c r="F318" s="10" t="s">
        <v>769</v>
      </c>
      <c r="G318" s="85"/>
      <c r="H318" s="85"/>
      <c r="I318" s="85"/>
    </row>
    <row r="319" spans="1:9" ht="31.5">
      <c r="A319" s="115"/>
      <c r="B319" s="115"/>
      <c r="C319" s="123" t="s">
        <v>770</v>
      </c>
      <c r="D319" s="116"/>
      <c r="E319" s="113" t="s">
        <v>727</v>
      </c>
      <c r="F319" s="277" t="s">
        <v>771</v>
      </c>
      <c r="G319" s="85"/>
      <c r="H319" s="85"/>
      <c r="I319" s="85"/>
    </row>
    <row r="320" spans="1:9" ht="15.75">
      <c r="A320" s="115"/>
      <c r="B320" s="115"/>
      <c r="C320" s="86"/>
      <c r="D320" s="116"/>
      <c r="E320" s="85"/>
      <c r="F320" s="85"/>
      <c r="G320" s="85"/>
      <c r="H320" s="85"/>
      <c r="I320" s="85"/>
    </row>
    <row r="321" spans="1:9" ht="15.75">
      <c r="A321" s="28" t="s">
        <v>156</v>
      </c>
      <c r="B321" s="28" t="str">
        <f>VLOOKUP(A321,ProcessDefinitionsTab,2, FALSE)</f>
        <v>Credential Verification</v>
      </c>
      <c r="C321" s="363"/>
      <c r="D321" s="354"/>
      <c r="E321" s="354"/>
      <c r="F321" s="354"/>
      <c r="G321" s="354"/>
      <c r="H321" s="354"/>
      <c r="I321" s="355"/>
    </row>
    <row r="322" spans="1:9" ht="94.5">
      <c r="A322" s="29" t="s">
        <v>36</v>
      </c>
      <c r="B322" s="29" t="str">
        <f>VLOOKUP(A321,ProcessDefinitionsTab,3,FALSE)</f>
        <v xml:space="preserve">Credential Verification is the process of verifying that a Holder has control over an issued Credential. Control of an issued Credential is verified by means of one or more authenticators. The degree of control over the issued Credential can be used to generate a level of assurance.
</v>
      </c>
      <c r="C322" s="29" t="s">
        <v>36</v>
      </c>
      <c r="D322" s="29" t="s">
        <v>305</v>
      </c>
      <c r="E322" s="29" t="s">
        <v>36</v>
      </c>
      <c r="F322" s="29" t="s">
        <v>36</v>
      </c>
      <c r="G322" s="29" t="s">
        <v>36</v>
      </c>
      <c r="H322" s="29"/>
      <c r="I322" s="29" t="s">
        <v>36</v>
      </c>
    </row>
    <row r="323" spans="1:9" ht="47.25">
      <c r="A323" s="24"/>
      <c r="B323" s="16" t="s">
        <v>772</v>
      </c>
      <c r="C323" s="86"/>
      <c r="D323" s="86"/>
      <c r="E323" s="88"/>
      <c r="F323" s="88"/>
      <c r="G323" s="88"/>
      <c r="H323" s="88"/>
      <c r="I323" s="88"/>
    </row>
    <row r="324" spans="1:9" ht="31.5">
      <c r="A324" s="24"/>
      <c r="B324" s="91" t="s">
        <v>773</v>
      </c>
      <c r="C324" s="86"/>
      <c r="D324" s="86"/>
      <c r="E324" s="88"/>
      <c r="F324" s="88"/>
      <c r="G324" s="88"/>
      <c r="H324" s="88"/>
      <c r="I324" s="88"/>
    </row>
    <row r="325" spans="1:9" ht="31.5" customHeight="1">
      <c r="A325" s="115"/>
      <c r="B325" s="115"/>
      <c r="C325" s="123" t="s">
        <v>774</v>
      </c>
      <c r="D325" s="116"/>
      <c r="E325" s="113" t="s">
        <v>727</v>
      </c>
      <c r="F325" s="10" t="s">
        <v>775</v>
      </c>
      <c r="G325" s="85"/>
      <c r="H325" s="85"/>
      <c r="I325" s="85"/>
    </row>
    <row r="326" spans="1:9" ht="47.25">
      <c r="A326" s="115"/>
      <c r="B326" s="115"/>
      <c r="C326" s="123" t="s">
        <v>776</v>
      </c>
      <c r="D326" s="116"/>
      <c r="E326" s="113" t="s">
        <v>727</v>
      </c>
      <c r="F326" s="10" t="s">
        <v>777</v>
      </c>
      <c r="G326" s="85"/>
      <c r="H326" s="85"/>
      <c r="I326" s="85"/>
    </row>
    <row r="327" spans="1:9" ht="47.25">
      <c r="A327" s="24"/>
      <c r="B327" s="24"/>
      <c r="C327" s="127" t="s">
        <v>778</v>
      </c>
      <c r="D327" s="170"/>
      <c r="E327" s="113" t="s">
        <v>727</v>
      </c>
      <c r="F327" s="104" t="s">
        <v>779</v>
      </c>
      <c r="G327" s="88"/>
      <c r="H327" s="88"/>
      <c r="I327" s="88"/>
    </row>
    <row r="328" spans="1:9" ht="15.75">
      <c r="A328" s="171"/>
      <c r="B328" s="124"/>
      <c r="C328" s="96"/>
      <c r="D328" s="112"/>
      <c r="E328" s="95"/>
      <c r="F328" s="95"/>
      <c r="G328" s="95"/>
      <c r="H328" s="95"/>
      <c r="I328" s="95"/>
    </row>
    <row r="329" spans="1:9" ht="15.75">
      <c r="A329" s="28" t="s">
        <v>161</v>
      </c>
      <c r="B329" s="28" t="str">
        <f>VLOOKUP(A329,ProcessDefinitionsTab,2, FALSE)</f>
        <v>Credential Maintenance</v>
      </c>
      <c r="C329" s="363"/>
      <c r="D329" s="354"/>
      <c r="E329" s="354"/>
      <c r="F329" s="354"/>
      <c r="G329" s="354"/>
      <c r="H329" s="354"/>
      <c r="I329" s="355"/>
    </row>
    <row r="330" spans="1:9" ht="47.25">
      <c r="A330" s="24"/>
      <c r="B330" s="29" t="str">
        <f>VLOOKUP(A329,ProcessDefinitionsTab,3,FALSE)</f>
        <v>Credential Maintenance is the process of updating the Credential attributes (e.g., expiry date, status of the Credential) of an issued Credential.</v>
      </c>
      <c r="C330" s="86"/>
      <c r="D330" s="124"/>
      <c r="E330" s="88"/>
      <c r="F330" s="88"/>
      <c r="G330" s="88"/>
      <c r="H330" s="88"/>
      <c r="I330" s="88"/>
    </row>
    <row r="331" spans="1:9" ht="31.5">
      <c r="A331" s="24"/>
      <c r="B331" s="16" t="s">
        <v>780</v>
      </c>
      <c r="C331" s="86"/>
      <c r="D331" s="86"/>
      <c r="E331" s="88"/>
      <c r="F331" s="88"/>
      <c r="G331" s="88"/>
      <c r="H331" s="88"/>
      <c r="I331" s="88"/>
    </row>
    <row r="332" spans="1:9" ht="31.5">
      <c r="A332" s="24"/>
      <c r="B332" s="91" t="s">
        <v>781</v>
      </c>
      <c r="C332" s="86"/>
      <c r="D332" s="86"/>
      <c r="E332" s="88"/>
      <c r="F332" s="88"/>
      <c r="G332" s="88"/>
      <c r="H332" s="88"/>
      <c r="I332" s="88"/>
    </row>
    <row r="333" spans="1:9" ht="31.5">
      <c r="A333" s="24"/>
      <c r="B333" s="36"/>
      <c r="C333" s="127" t="s">
        <v>782</v>
      </c>
      <c r="D333" s="112"/>
      <c r="E333" s="157" t="s">
        <v>727</v>
      </c>
      <c r="F333" s="98" t="s">
        <v>783</v>
      </c>
      <c r="G333" s="88"/>
      <c r="H333" s="88"/>
      <c r="I333" s="88"/>
    </row>
    <row r="334" spans="1:9" ht="31.5">
      <c r="A334" s="24"/>
      <c r="B334" s="24"/>
      <c r="C334" s="127" t="s">
        <v>784</v>
      </c>
      <c r="D334" s="112" t="s">
        <v>785</v>
      </c>
      <c r="E334" s="113" t="s">
        <v>727</v>
      </c>
      <c r="F334" s="119" t="s">
        <v>786</v>
      </c>
      <c r="G334" s="88"/>
      <c r="H334" s="88"/>
      <c r="I334" s="88"/>
    </row>
    <row r="335" spans="1:9" ht="31.5">
      <c r="A335" s="24"/>
      <c r="B335" s="120"/>
      <c r="C335" s="127" t="s">
        <v>787</v>
      </c>
      <c r="D335" s="112"/>
      <c r="E335" s="157" t="s">
        <v>727</v>
      </c>
      <c r="F335" s="149" t="s">
        <v>788</v>
      </c>
      <c r="G335" s="162"/>
      <c r="H335" s="88"/>
      <c r="I335" s="88"/>
    </row>
    <row r="336" spans="1:9" ht="15.75">
      <c r="A336" s="24"/>
      <c r="B336" s="115"/>
      <c r="C336" s="112"/>
      <c r="D336" s="170"/>
      <c r="E336" s="88"/>
      <c r="F336" s="88"/>
      <c r="G336" s="88"/>
      <c r="H336" s="88"/>
      <c r="I336" s="88"/>
    </row>
    <row r="337" spans="1:9" ht="15.75">
      <c r="A337" s="28" t="s">
        <v>163</v>
      </c>
      <c r="B337" s="28" t="str">
        <f>VLOOKUP(A337,ProcessDefinitionsTab,2, FALSE)</f>
        <v>Credential Suspension</v>
      </c>
      <c r="C337" s="363"/>
      <c r="D337" s="354"/>
      <c r="E337" s="354"/>
      <c r="F337" s="354"/>
      <c r="G337" s="354"/>
      <c r="H337" s="354"/>
      <c r="I337" s="355"/>
    </row>
    <row r="338" spans="1:9" ht="47.25">
      <c r="A338" s="24"/>
      <c r="B338" s="29" t="str">
        <f>VLOOKUP(A337,ProcessDefinitionsTab,3,FALSE)</f>
        <v xml:space="preserve">Credential Suspension is the process of transforming an issued Credential into a suspended Credential by flagging the issued Credential as temporarily unusable. </v>
      </c>
      <c r="C338" s="86"/>
      <c r="D338" s="87"/>
      <c r="E338" s="88"/>
      <c r="F338" s="88"/>
      <c r="G338" s="88"/>
      <c r="H338" s="88"/>
      <c r="I338" s="88"/>
    </row>
    <row r="339" spans="1:9" ht="31.5">
      <c r="A339" s="24"/>
      <c r="B339" s="16" t="s">
        <v>789</v>
      </c>
      <c r="C339" s="86"/>
      <c r="D339" s="86"/>
      <c r="E339" s="88"/>
      <c r="F339" s="88"/>
      <c r="G339" s="88"/>
      <c r="H339" s="88"/>
      <c r="I339" s="88"/>
    </row>
    <row r="340" spans="1:9" ht="47.25">
      <c r="A340" s="24"/>
      <c r="B340" s="91" t="s">
        <v>790</v>
      </c>
      <c r="C340" s="86"/>
      <c r="D340" s="86"/>
      <c r="E340" s="88"/>
      <c r="F340" s="88"/>
      <c r="G340" s="88"/>
      <c r="H340" s="88"/>
      <c r="I340" s="88"/>
    </row>
    <row r="341" spans="1:9" ht="47.25">
      <c r="A341" s="24"/>
      <c r="B341" s="24"/>
      <c r="C341" s="127" t="s">
        <v>791</v>
      </c>
      <c r="D341" s="112"/>
      <c r="E341" s="113" t="s">
        <v>727</v>
      </c>
      <c r="F341" s="119" t="s">
        <v>792</v>
      </c>
      <c r="G341" s="88"/>
      <c r="H341" s="88"/>
      <c r="I341" s="88"/>
    </row>
    <row r="342" spans="1:9" ht="47.25">
      <c r="A342" s="24"/>
      <c r="B342" s="120"/>
      <c r="C342" s="129" t="s">
        <v>793</v>
      </c>
      <c r="D342" s="121"/>
      <c r="E342" s="157" t="s">
        <v>727</v>
      </c>
      <c r="F342" s="149" t="s">
        <v>794</v>
      </c>
      <c r="G342" s="162"/>
      <c r="H342" s="88"/>
      <c r="I342" s="88"/>
    </row>
    <row r="343" spans="1:9" ht="31.5">
      <c r="A343" s="24"/>
      <c r="B343" s="24"/>
      <c r="C343" s="129" t="s">
        <v>795</v>
      </c>
      <c r="D343" s="112" t="s">
        <v>796</v>
      </c>
      <c r="E343" s="113" t="s">
        <v>727</v>
      </c>
      <c r="F343" s="266" t="s">
        <v>797</v>
      </c>
      <c r="G343" s="88"/>
      <c r="H343" s="88"/>
      <c r="I343" s="88"/>
    </row>
    <row r="344" spans="1:9" s="268" customFormat="1" ht="31.5">
      <c r="A344" s="261"/>
      <c r="B344" s="261"/>
      <c r="C344" s="278" t="s">
        <v>798</v>
      </c>
      <c r="D344" s="279" t="s">
        <v>36</v>
      </c>
      <c r="E344" s="280" t="s">
        <v>727</v>
      </c>
      <c r="F344" s="266" t="s">
        <v>799</v>
      </c>
      <c r="G344" s="266"/>
      <c r="H344" s="266"/>
      <c r="I344" s="266"/>
    </row>
    <row r="345" spans="1:9" ht="63">
      <c r="A345" s="24"/>
      <c r="B345" s="120"/>
      <c r="C345" s="278" t="s">
        <v>800</v>
      </c>
      <c r="D345" s="96"/>
      <c r="E345" s="139" t="s">
        <v>709</v>
      </c>
      <c r="F345" s="149" t="s">
        <v>801</v>
      </c>
      <c r="G345" s="162"/>
      <c r="H345" s="88"/>
      <c r="I345" s="88"/>
    </row>
    <row r="346" spans="1:9" ht="63">
      <c r="A346" s="24"/>
      <c r="B346" s="120"/>
      <c r="C346" s="278" t="s">
        <v>802</v>
      </c>
      <c r="D346" s="96"/>
      <c r="E346" s="139" t="s">
        <v>713</v>
      </c>
      <c r="F346" s="149" t="s">
        <v>803</v>
      </c>
      <c r="G346" s="162"/>
      <c r="H346" s="88"/>
      <c r="I346" s="88"/>
    </row>
    <row r="347" spans="1:9" ht="47.25">
      <c r="A347" s="24"/>
      <c r="B347" s="120"/>
      <c r="C347" s="278" t="s">
        <v>804</v>
      </c>
      <c r="D347" s="96"/>
      <c r="E347" s="157" t="s">
        <v>727</v>
      </c>
      <c r="F347" s="149" t="s">
        <v>805</v>
      </c>
      <c r="G347" s="162" t="s">
        <v>36</v>
      </c>
      <c r="H347" s="88"/>
      <c r="I347" s="88"/>
    </row>
    <row r="348" spans="1:9" ht="31.5">
      <c r="A348" s="24"/>
      <c r="B348" s="120"/>
      <c r="C348" s="278" t="s">
        <v>806</v>
      </c>
      <c r="D348" s="96"/>
      <c r="E348" s="157" t="s">
        <v>727</v>
      </c>
      <c r="F348" s="149" t="s">
        <v>807</v>
      </c>
      <c r="G348" s="162"/>
      <c r="H348" s="88"/>
      <c r="I348" s="88"/>
    </row>
    <row r="349" spans="1:9" ht="31.5">
      <c r="A349" s="24"/>
      <c r="B349" s="120"/>
      <c r="C349" s="278" t="s">
        <v>808</v>
      </c>
      <c r="D349" s="96"/>
      <c r="E349" s="157" t="s">
        <v>727</v>
      </c>
      <c r="F349" s="149" t="s">
        <v>809</v>
      </c>
      <c r="G349" s="111"/>
      <c r="H349" s="88"/>
      <c r="I349" s="88"/>
    </row>
    <row r="350" spans="1:9" ht="63">
      <c r="A350" s="24"/>
      <c r="B350" s="120"/>
      <c r="C350" s="278" t="s">
        <v>810</v>
      </c>
      <c r="D350" s="121"/>
      <c r="E350" s="157" t="s">
        <v>727</v>
      </c>
      <c r="F350" s="149" t="s">
        <v>811</v>
      </c>
      <c r="G350" s="162"/>
      <c r="H350" s="88"/>
      <c r="I350" s="88"/>
    </row>
    <row r="351" spans="1:9" ht="15.75">
      <c r="A351" s="24"/>
      <c r="B351" s="24"/>
      <c r="C351" s="112"/>
      <c r="D351" s="112"/>
      <c r="E351" s="88"/>
      <c r="F351" s="88"/>
      <c r="G351" s="88"/>
      <c r="H351" s="88"/>
      <c r="I351" s="88"/>
    </row>
    <row r="352" spans="1:9" ht="15.75">
      <c r="A352" s="28" t="s">
        <v>168</v>
      </c>
      <c r="B352" s="28" t="str">
        <f>VLOOKUP(A352,ProcessDefinitionsTab,2, FALSE)</f>
        <v>Credential Recovery</v>
      </c>
      <c r="C352" s="363"/>
      <c r="D352" s="354"/>
      <c r="E352" s="354"/>
      <c r="F352" s="354"/>
      <c r="G352" s="354"/>
      <c r="H352" s="354"/>
      <c r="I352" s="355"/>
    </row>
    <row r="353" spans="1:9" ht="47.25">
      <c r="A353" s="24"/>
      <c r="B353" s="29" t="str">
        <f>VLOOKUP(A352,ProcessDefinitionsTab,3,FALSE)</f>
        <v>Credential Recovery is the process of transforming a suspended Credential back to a usable state (i.e., an issued Credential).</v>
      </c>
      <c r="C353" s="86"/>
      <c r="D353" s="87"/>
      <c r="E353" s="88"/>
      <c r="F353" s="88"/>
      <c r="G353" s="88"/>
      <c r="H353" s="88"/>
      <c r="I353" s="88"/>
    </row>
    <row r="354" spans="1:9" ht="31.5">
      <c r="A354" s="24"/>
      <c r="B354" s="16" t="s">
        <v>812</v>
      </c>
      <c r="C354" s="86"/>
      <c r="D354" s="86"/>
      <c r="E354" s="88"/>
      <c r="F354" s="88"/>
      <c r="G354" s="88"/>
      <c r="H354" s="88"/>
      <c r="I354" s="88"/>
    </row>
    <row r="355" spans="1:9" ht="63">
      <c r="A355" s="24"/>
      <c r="B355" s="91" t="s">
        <v>813</v>
      </c>
      <c r="C355" s="86"/>
      <c r="D355" s="86"/>
      <c r="E355" s="88"/>
      <c r="F355" s="88"/>
      <c r="G355" s="88"/>
      <c r="H355" s="88"/>
      <c r="I355" s="88"/>
    </row>
    <row r="356" spans="1:9" ht="31.5">
      <c r="A356" s="24"/>
      <c r="B356" s="24"/>
      <c r="C356" s="129" t="s">
        <v>814</v>
      </c>
      <c r="D356" s="112" t="s">
        <v>815</v>
      </c>
      <c r="E356" s="113" t="s">
        <v>727</v>
      </c>
      <c r="F356" s="119" t="s">
        <v>816</v>
      </c>
      <c r="G356" s="88"/>
      <c r="H356" s="88"/>
      <c r="I356" s="88"/>
    </row>
    <row r="357" spans="1:9" ht="31.5">
      <c r="A357" s="24"/>
      <c r="B357" s="24"/>
      <c r="C357" s="129" t="s">
        <v>817</v>
      </c>
      <c r="D357" s="112" t="s">
        <v>305</v>
      </c>
      <c r="E357" s="113" t="s">
        <v>727</v>
      </c>
      <c r="F357" s="266" t="s">
        <v>818</v>
      </c>
      <c r="G357" s="88"/>
      <c r="H357" s="88"/>
      <c r="I357" s="88"/>
    </row>
    <row r="358" spans="1:9" ht="31.5">
      <c r="A358" s="24"/>
      <c r="B358" s="24"/>
      <c r="C358" s="127" t="s">
        <v>819</v>
      </c>
      <c r="D358" s="112" t="s">
        <v>765</v>
      </c>
      <c r="E358" s="113" t="s">
        <v>727</v>
      </c>
      <c r="F358" s="119" t="s">
        <v>820</v>
      </c>
      <c r="G358" s="88"/>
      <c r="H358" s="88"/>
      <c r="I358" s="88"/>
    </row>
    <row r="359" spans="1:9" ht="47.25">
      <c r="A359" s="24"/>
      <c r="B359" s="120"/>
      <c r="C359" s="129" t="s">
        <v>821</v>
      </c>
      <c r="D359" s="96"/>
      <c r="E359" s="157" t="s">
        <v>727</v>
      </c>
      <c r="F359" s="104" t="s">
        <v>822</v>
      </c>
      <c r="G359" s="90"/>
      <c r="H359" s="88"/>
      <c r="I359" s="88"/>
    </row>
    <row r="360" spans="1:9" ht="47.25">
      <c r="A360" s="24"/>
      <c r="B360" s="120"/>
      <c r="C360" s="129" t="s">
        <v>823</v>
      </c>
      <c r="D360" s="96"/>
      <c r="E360" s="157" t="s">
        <v>727</v>
      </c>
      <c r="F360" s="104" t="s">
        <v>824</v>
      </c>
      <c r="G360" s="88"/>
      <c r="H360" s="88"/>
      <c r="I360" s="88"/>
    </row>
    <row r="361" spans="1:9" ht="47.25">
      <c r="A361" s="24"/>
      <c r="B361" s="120"/>
      <c r="C361" s="129" t="s">
        <v>825</v>
      </c>
      <c r="D361" s="86"/>
      <c r="E361" s="157" t="s">
        <v>727</v>
      </c>
      <c r="F361" s="149" t="s">
        <v>826</v>
      </c>
      <c r="G361" s="88"/>
      <c r="H361" s="88"/>
      <c r="I361" s="88"/>
    </row>
    <row r="362" spans="1:9" ht="31.5">
      <c r="A362" s="24"/>
      <c r="B362" s="120"/>
      <c r="C362" s="129" t="s">
        <v>827</v>
      </c>
      <c r="D362" s="96"/>
      <c r="E362" s="157" t="s">
        <v>727</v>
      </c>
      <c r="F362" s="149" t="s">
        <v>807</v>
      </c>
      <c r="G362" s="88"/>
      <c r="H362" s="88"/>
      <c r="I362" s="88"/>
    </row>
    <row r="363" spans="1:9" ht="31.5">
      <c r="A363" s="24"/>
      <c r="B363" s="120"/>
      <c r="C363" s="129" t="s">
        <v>828</v>
      </c>
      <c r="D363" s="96"/>
      <c r="E363" s="157" t="s">
        <v>727</v>
      </c>
      <c r="F363" s="149" t="s">
        <v>829</v>
      </c>
      <c r="G363" s="88"/>
      <c r="H363" s="88"/>
      <c r="I363" s="88"/>
    </row>
    <row r="364" spans="1:9" ht="15.75">
      <c r="A364" s="24"/>
      <c r="B364" s="24"/>
      <c r="C364" s="112"/>
      <c r="D364" s="112"/>
      <c r="E364" s="88"/>
      <c r="F364" s="88"/>
      <c r="G364" s="88"/>
      <c r="H364" s="88"/>
      <c r="I364" s="88"/>
    </row>
    <row r="365" spans="1:9" ht="15.75">
      <c r="A365" s="28" t="s">
        <v>173</v>
      </c>
      <c r="B365" s="28" t="str">
        <f>VLOOKUP(A365,ProcessDefinitionsTab,2, FALSE)</f>
        <v>Credential Revocation</v>
      </c>
      <c r="C365" s="363"/>
      <c r="D365" s="354"/>
      <c r="E365" s="354"/>
      <c r="F365" s="354"/>
      <c r="G365" s="354"/>
      <c r="H365" s="354"/>
      <c r="I365" s="355"/>
    </row>
    <row r="366" spans="1:9" ht="31.5">
      <c r="A366" s="24"/>
      <c r="B366" s="29" t="str">
        <f>VLOOKUP(A365,ProcessDefinitionsTab,3,FALSE)</f>
        <v>Credential Revocation is the process of ensuring that an issued Credential is permanently flagged as unusable.</v>
      </c>
      <c r="C366" s="86"/>
      <c r="D366" s="87"/>
      <c r="E366" s="88"/>
      <c r="F366" s="88"/>
      <c r="G366" s="88"/>
      <c r="H366" s="88"/>
      <c r="I366" s="88"/>
    </row>
    <row r="367" spans="1:9" ht="31.5">
      <c r="A367" s="24"/>
      <c r="B367" s="16" t="s">
        <v>830</v>
      </c>
      <c r="C367" s="86"/>
      <c r="D367" s="86"/>
      <c r="E367" s="88"/>
      <c r="F367" s="88"/>
      <c r="G367" s="88"/>
      <c r="H367" s="88"/>
      <c r="I367" s="88"/>
    </row>
    <row r="368" spans="1:9" ht="63">
      <c r="A368" s="24"/>
      <c r="B368" s="91" t="s">
        <v>831</v>
      </c>
      <c r="C368" s="86"/>
      <c r="D368" s="86"/>
      <c r="E368" s="88"/>
      <c r="F368" s="88"/>
      <c r="G368" s="88"/>
      <c r="H368" s="88"/>
      <c r="I368" s="88"/>
    </row>
    <row r="369" spans="1:9" ht="47.25">
      <c r="A369" s="24"/>
      <c r="B369" s="24"/>
      <c r="C369" s="127" t="s">
        <v>832</v>
      </c>
      <c r="D369" s="112"/>
      <c r="E369" s="113" t="s">
        <v>727</v>
      </c>
      <c r="F369" s="119" t="s">
        <v>833</v>
      </c>
      <c r="G369" s="88"/>
      <c r="H369" s="88"/>
      <c r="I369" s="88"/>
    </row>
    <row r="370" spans="1:9" ht="47.25">
      <c r="A370" s="24"/>
      <c r="B370" s="120"/>
      <c r="C370" s="129" t="s">
        <v>834</v>
      </c>
      <c r="D370" s="96"/>
      <c r="E370" s="157" t="s">
        <v>727</v>
      </c>
      <c r="F370" s="104" t="s">
        <v>835</v>
      </c>
      <c r="G370" s="88"/>
      <c r="H370" s="88"/>
      <c r="I370" s="88"/>
    </row>
    <row r="371" spans="1:9" ht="31.5">
      <c r="A371" s="24"/>
      <c r="B371" s="24"/>
      <c r="C371" s="129" t="s">
        <v>836</v>
      </c>
      <c r="D371" s="112" t="s">
        <v>837</v>
      </c>
      <c r="E371" s="113" t="s">
        <v>727</v>
      </c>
      <c r="F371" s="266" t="s">
        <v>838</v>
      </c>
      <c r="G371" s="88"/>
      <c r="H371" s="88"/>
      <c r="I371" s="88"/>
    </row>
    <row r="372" spans="1:9" s="268" customFormat="1" ht="31.5">
      <c r="A372" s="261"/>
      <c r="B372" s="261"/>
      <c r="C372" s="278" t="s">
        <v>839</v>
      </c>
      <c r="D372" s="279" t="s">
        <v>36</v>
      </c>
      <c r="E372" s="280" t="s">
        <v>727</v>
      </c>
      <c r="F372" s="266" t="s">
        <v>840</v>
      </c>
      <c r="G372" s="266"/>
      <c r="H372" s="266"/>
      <c r="I372" s="266"/>
    </row>
    <row r="373" spans="1:9" ht="31.5">
      <c r="A373" s="24"/>
      <c r="B373" s="120"/>
      <c r="C373" s="278" t="s">
        <v>841</v>
      </c>
      <c r="D373" s="96"/>
      <c r="E373" s="157" t="s">
        <v>727</v>
      </c>
      <c r="F373" s="104" t="s">
        <v>842</v>
      </c>
      <c r="G373" s="88"/>
      <c r="H373" s="88"/>
      <c r="I373" s="88"/>
    </row>
    <row r="374" spans="1:9" ht="47.25">
      <c r="A374" s="24"/>
      <c r="B374" s="120"/>
      <c r="C374" s="278" t="s">
        <v>843</v>
      </c>
      <c r="D374" s="86"/>
      <c r="E374" s="157" t="s">
        <v>727</v>
      </c>
      <c r="F374" s="149" t="s">
        <v>844</v>
      </c>
      <c r="G374" s="88"/>
      <c r="H374" s="88"/>
      <c r="I374" s="88"/>
    </row>
    <row r="375" spans="1:9" ht="31.5">
      <c r="A375" s="24"/>
      <c r="B375" s="120"/>
      <c r="C375" s="278" t="s">
        <v>845</v>
      </c>
      <c r="D375" s="96"/>
      <c r="E375" s="157" t="s">
        <v>727</v>
      </c>
      <c r="F375" s="169" t="s">
        <v>846</v>
      </c>
      <c r="G375" s="88"/>
      <c r="H375" s="88"/>
      <c r="I375" s="88"/>
    </row>
    <row r="376" spans="1:9" ht="31.5">
      <c r="A376" s="24"/>
      <c r="B376" s="120"/>
      <c r="C376" s="278" t="s">
        <v>847</v>
      </c>
      <c r="D376" s="96"/>
      <c r="E376" s="157" t="s">
        <v>727</v>
      </c>
      <c r="F376" s="149" t="s">
        <v>848</v>
      </c>
      <c r="G376" s="88"/>
      <c r="H376" s="88"/>
      <c r="I376" s="88"/>
    </row>
    <row r="377" spans="1:9" ht="15.75">
      <c r="A377" s="24"/>
      <c r="B377" s="24"/>
      <c r="C377" s="112"/>
      <c r="D377" s="112"/>
      <c r="E377" s="88"/>
      <c r="F377" s="88"/>
      <c r="G377" s="88"/>
      <c r="H377" s="88"/>
      <c r="I377" s="88"/>
    </row>
    <row r="378" spans="1:9" ht="15.75">
      <c r="A378" s="26" t="s">
        <v>178</v>
      </c>
      <c r="B378" s="28" t="str">
        <f>VLOOKUP(A378,ProcessDefinitionsTab,2, FALSE)</f>
        <v>Consent Domain General</v>
      </c>
      <c r="C378" s="363"/>
      <c r="D378" s="354"/>
      <c r="E378" s="354"/>
      <c r="F378" s="354"/>
      <c r="G378" s="354"/>
      <c r="H378" s="354"/>
      <c r="I378" s="355"/>
    </row>
    <row r="379" spans="1:9" ht="31.5">
      <c r="A379" s="24"/>
      <c r="B379" s="29" t="str">
        <f>VLOOKUP(A378,ProcessDefinitionsTab,3,FALSE)</f>
        <v>General requirements for the consent domain atomic processes</v>
      </c>
      <c r="C379" s="86"/>
      <c r="D379" s="86"/>
      <c r="E379" s="88"/>
      <c r="F379" s="88"/>
      <c r="G379" s="88"/>
      <c r="H379" s="88"/>
      <c r="I379" s="88"/>
    </row>
    <row r="380" spans="1:9" ht="31.5">
      <c r="A380" s="24"/>
      <c r="B380" s="16" t="s">
        <v>849</v>
      </c>
      <c r="C380" s="86"/>
      <c r="D380" s="86"/>
      <c r="E380" s="88"/>
      <c r="F380" s="88"/>
      <c r="G380" s="88"/>
      <c r="H380" s="88"/>
      <c r="I380" s="88"/>
    </row>
    <row r="381" spans="1:9" ht="31.5">
      <c r="A381" s="24"/>
      <c r="B381" s="91" t="s">
        <v>850</v>
      </c>
      <c r="C381" s="86"/>
      <c r="D381" s="86"/>
      <c r="E381" s="88"/>
      <c r="F381" s="88"/>
      <c r="G381" s="88"/>
      <c r="H381" s="88"/>
      <c r="I381" s="88"/>
    </row>
    <row r="382" spans="1:9" ht="63.75" customHeight="1">
      <c r="A382" s="24"/>
      <c r="B382" s="24"/>
      <c r="C382" s="92" t="s">
        <v>851</v>
      </c>
      <c r="D382" s="86"/>
      <c r="E382" s="172" t="s">
        <v>246</v>
      </c>
      <c r="F382" s="272" t="s">
        <v>852</v>
      </c>
      <c r="G382" s="173"/>
      <c r="H382" s="88"/>
      <c r="I382" s="88"/>
    </row>
    <row r="383" spans="1:9" ht="63">
      <c r="A383" s="24"/>
      <c r="B383" s="24"/>
      <c r="C383" s="92" t="s">
        <v>853</v>
      </c>
      <c r="D383" s="86"/>
      <c r="E383" s="174" t="s">
        <v>246</v>
      </c>
      <c r="F383" s="89" t="s">
        <v>854</v>
      </c>
      <c r="G383" s="88"/>
      <c r="H383" s="88"/>
      <c r="I383" s="88"/>
    </row>
    <row r="384" spans="1:9" ht="47.25">
      <c r="A384" s="24"/>
      <c r="B384" s="24"/>
      <c r="C384" s="92" t="s">
        <v>855</v>
      </c>
      <c r="D384" s="86"/>
      <c r="E384" s="174" t="s">
        <v>246</v>
      </c>
      <c r="F384" s="89" t="s">
        <v>856</v>
      </c>
      <c r="G384" s="88"/>
      <c r="H384" s="88"/>
      <c r="I384" s="88"/>
    </row>
    <row r="385" spans="1:9" ht="47.25">
      <c r="A385" s="24"/>
      <c r="B385" s="24"/>
      <c r="C385" s="92" t="s">
        <v>857</v>
      </c>
      <c r="D385" s="86"/>
      <c r="E385" s="174" t="s">
        <v>246</v>
      </c>
      <c r="F385" s="89" t="s">
        <v>858</v>
      </c>
      <c r="G385" s="88"/>
      <c r="H385" s="88"/>
      <c r="I385" s="88"/>
    </row>
    <row r="386" spans="1:9" ht="63">
      <c r="A386" s="24"/>
      <c r="B386" s="24"/>
      <c r="C386" s="92" t="s">
        <v>859</v>
      </c>
      <c r="D386" s="86"/>
      <c r="E386" s="174" t="s">
        <v>246</v>
      </c>
      <c r="F386" s="88" t="s">
        <v>860</v>
      </c>
      <c r="G386" s="88"/>
      <c r="H386" s="88"/>
      <c r="I386" s="88"/>
    </row>
    <row r="387" spans="1:9" ht="15.75">
      <c r="A387" s="24"/>
      <c r="B387" s="24"/>
      <c r="C387" s="86"/>
      <c r="D387" s="86"/>
      <c r="E387" s="174"/>
      <c r="F387" s="88"/>
      <c r="G387" s="88"/>
      <c r="H387" s="88"/>
      <c r="I387" s="88"/>
    </row>
    <row r="388" spans="1:9" ht="15.75">
      <c r="A388" s="26" t="s">
        <v>181</v>
      </c>
      <c r="B388" s="28" t="str">
        <f>VLOOKUP(A388,ProcessDefinitionsTab,2, FALSE)</f>
        <v>Consent Notice Formulation</v>
      </c>
      <c r="C388" s="363"/>
      <c r="D388" s="354"/>
      <c r="E388" s="354"/>
      <c r="F388" s="354"/>
      <c r="G388" s="354"/>
      <c r="H388" s="354"/>
      <c r="I388" s="355"/>
    </row>
    <row r="389" spans="1:9" ht="220.5">
      <c r="A389" s="24"/>
      <c r="B389" s="29" t="str">
        <f>VLOOKUP(A388,ProcessDefinitionsTab,3,FALSE)</f>
        <v>Consent Notice Formulation is the process of producing a consent notice statement that describes what personal information is being, or may be, collected; with which parties the personal information is being shared and what type of personal information is being shared (as known at the time of presentation); for what purposes the personal information is being collected, used, or disclosed; the risk of harm and other consequences as a result of the collection, use, or disclosure; how the personal information will be handled and protected; the time period for which the consent notice statement is applicable; and under whose jurisdiction or authority the consent notice statement is issued. This process should be carried out in accordance with any requirements of jurisdictional legislation and regulation.</v>
      </c>
      <c r="C389" s="86"/>
      <c r="D389" s="86"/>
      <c r="E389" s="88"/>
      <c r="F389" s="88"/>
      <c r="G389" s="88"/>
      <c r="H389" s="88"/>
      <c r="I389" s="88"/>
    </row>
    <row r="390" spans="1:9" ht="31.5">
      <c r="A390" s="24"/>
      <c r="B390" s="16" t="s">
        <v>861</v>
      </c>
      <c r="C390" s="86"/>
      <c r="D390" s="86"/>
      <c r="E390" s="88"/>
      <c r="F390" s="88"/>
      <c r="G390" s="88"/>
      <c r="H390" s="88"/>
      <c r="I390" s="88"/>
    </row>
    <row r="391" spans="1:9" ht="31.5">
      <c r="A391" s="24"/>
      <c r="B391" s="91" t="s">
        <v>862</v>
      </c>
      <c r="C391" s="86"/>
      <c r="D391" s="86"/>
      <c r="E391" s="88"/>
      <c r="F391" s="88"/>
      <c r="G391" s="88"/>
      <c r="H391" s="88"/>
      <c r="I391" s="88"/>
    </row>
    <row r="392" spans="1:9" ht="252">
      <c r="A392" s="24"/>
      <c r="B392" s="24"/>
      <c r="C392" s="92" t="s">
        <v>863</v>
      </c>
      <c r="D392" s="86" t="s">
        <v>864</v>
      </c>
      <c r="E392" s="174" t="s">
        <v>246</v>
      </c>
      <c r="F392" s="119" t="s">
        <v>865</v>
      </c>
      <c r="G392" s="88"/>
      <c r="H392" s="88"/>
      <c r="I392" s="88"/>
    </row>
    <row r="393" spans="1:9" ht="31.5">
      <c r="A393" s="24"/>
      <c r="B393" s="24"/>
      <c r="C393" s="92" t="s">
        <v>866</v>
      </c>
      <c r="D393" s="86" t="s">
        <v>867</v>
      </c>
      <c r="E393" s="174" t="s">
        <v>246</v>
      </c>
      <c r="F393" s="119" t="s">
        <v>868</v>
      </c>
      <c r="G393" s="88"/>
      <c r="H393" s="88"/>
      <c r="I393" s="88"/>
    </row>
    <row r="394" spans="1:9" ht="189.75" customHeight="1">
      <c r="A394" s="24"/>
      <c r="B394" s="24"/>
      <c r="C394" s="92" t="s">
        <v>869</v>
      </c>
      <c r="D394" s="86" t="s">
        <v>867</v>
      </c>
      <c r="E394" s="174" t="s">
        <v>246</v>
      </c>
      <c r="F394" s="260" t="s">
        <v>870</v>
      </c>
      <c r="G394" s="88"/>
      <c r="H394" s="88"/>
      <c r="I394" s="88"/>
    </row>
    <row r="395" spans="1:9" ht="80.25" customHeight="1">
      <c r="A395" s="24"/>
      <c r="B395" s="24"/>
      <c r="C395" s="92" t="s">
        <v>871</v>
      </c>
      <c r="D395" s="86" t="s">
        <v>872</v>
      </c>
      <c r="E395" s="174" t="s">
        <v>246</v>
      </c>
      <c r="F395" s="119" t="s">
        <v>873</v>
      </c>
      <c r="G395" s="88"/>
      <c r="H395" s="88"/>
      <c r="I395" s="88"/>
    </row>
    <row r="396" spans="1:9" ht="204.75">
      <c r="A396" s="24"/>
      <c r="B396" s="24"/>
      <c r="C396" s="92" t="s">
        <v>874</v>
      </c>
      <c r="D396" s="86" t="s">
        <v>875</v>
      </c>
      <c r="E396" s="174" t="s">
        <v>246</v>
      </c>
      <c r="F396" s="119" t="s">
        <v>876</v>
      </c>
      <c r="G396" s="88"/>
      <c r="H396" s="88"/>
      <c r="I396" s="88"/>
    </row>
    <row r="397" spans="1:9" ht="15.75">
      <c r="A397" s="26" t="s">
        <v>186</v>
      </c>
      <c r="B397" s="28" t="str">
        <f>VLOOKUP(A397,ProcessDefinitionsTab,2, FALSE)</f>
        <v>Consent Notice Presentation</v>
      </c>
      <c r="C397" s="363"/>
      <c r="D397" s="354"/>
      <c r="E397" s="354"/>
      <c r="F397" s="354"/>
      <c r="G397" s="354"/>
      <c r="H397" s="354"/>
      <c r="I397" s="355"/>
    </row>
    <row r="398" spans="1:9" ht="31.5">
      <c r="A398" s="24"/>
      <c r="B398" s="29" t="str">
        <f>VLOOKUP(A397,ProcessDefinitionsTab,3,FALSE)</f>
        <v>Consent Notice Presentation is the process of presenting a consent notice statement to a person.</v>
      </c>
      <c r="C398" s="86"/>
      <c r="D398" s="86"/>
      <c r="E398" s="88"/>
      <c r="F398" s="88"/>
      <c r="G398" s="88"/>
      <c r="H398" s="88"/>
      <c r="I398" s="88"/>
    </row>
    <row r="399" spans="1:9" ht="31.5">
      <c r="A399" s="24"/>
      <c r="B399" s="16" t="s">
        <v>877</v>
      </c>
      <c r="C399" s="86"/>
      <c r="D399" s="86"/>
      <c r="E399" s="88"/>
      <c r="F399" s="88"/>
      <c r="G399" s="88"/>
      <c r="H399" s="88"/>
      <c r="I399" s="88"/>
    </row>
    <row r="400" spans="1:9" ht="47.25">
      <c r="A400" s="24"/>
      <c r="B400" s="91" t="s">
        <v>878</v>
      </c>
      <c r="C400" s="86"/>
      <c r="D400" s="86"/>
      <c r="E400" s="88"/>
      <c r="F400" s="88"/>
      <c r="G400" s="88"/>
      <c r="H400" s="88"/>
      <c r="I400" s="88"/>
    </row>
    <row r="401" spans="1:9" ht="31.5">
      <c r="A401" s="24"/>
      <c r="B401" s="24"/>
      <c r="C401" s="92" t="s">
        <v>879</v>
      </c>
      <c r="D401" s="124"/>
      <c r="E401" s="174" t="s">
        <v>246</v>
      </c>
      <c r="F401" s="119" t="s">
        <v>880</v>
      </c>
      <c r="G401" s="88"/>
      <c r="H401" s="88"/>
      <c r="I401" s="88"/>
    </row>
    <row r="402" spans="1:9" ht="78.75">
      <c r="A402" s="24"/>
      <c r="B402" s="24"/>
      <c r="C402" s="92" t="s">
        <v>881</v>
      </c>
      <c r="D402" s="86" t="s">
        <v>882</v>
      </c>
      <c r="E402" s="174" t="s">
        <v>246</v>
      </c>
      <c r="F402" s="119" t="s">
        <v>883</v>
      </c>
      <c r="G402" s="104"/>
      <c r="H402" s="88"/>
      <c r="I402" s="88"/>
    </row>
    <row r="403" spans="1:9" ht="15.75">
      <c r="A403" s="24"/>
      <c r="B403" s="24"/>
      <c r="C403" s="86"/>
      <c r="D403" s="86"/>
      <c r="E403" s="88"/>
      <c r="F403" s="88"/>
      <c r="G403" s="88"/>
      <c r="H403" s="88"/>
      <c r="I403" s="88"/>
    </row>
    <row r="404" spans="1:9" ht="15.75">
      <c r="A404" s="28" t="s">
        <v>191</v>
      </c>
      <c r="B404" s="28" t="str">
        <f>VLOOKUP(A404,ProcessDefinitionsTab,2, FALSE)</f>
        <v>Consent Request</v>
      </c>
      <c r="C404" s="363"/>
      <c r="D404" s="354"/>
      <c r="E404" s="354"/>
      <c r="F404" s="354"/>
      <c r="G404" s="354"/>
      <c r="H404" s="354"/>
      <c r="I404" s="355"/>
    </row>
    <row r="405" spans="1:9" ht="78.75">
      <c r="A405" s="24"/>
      <c r="B405" s="29" t="str">
        <f>VLOOKUP(A404,ProcessDefinitionsTab,3,FALSE)</f>
        <v>Consent Request is the process of asking a person to agree to provide consent (“Yes”) or decline to provide consent (“No”) based on the contents of a presented consent notice statement, resulting in either a “yes” or “no” consent decision.</v>
      </c>
      <c r="C405" s="86"/>
      <c r="D405" s="86" t="s">
        <v>305</v>
      </c>
      <c r="E405" s="88"/>
      <c r="F405" s="88"/>
      <c r="G405" s="88"/>
      <c r="H405" s="88"/>
      <c r="I405" s="88"/>
    </row>
    <row r="406" spans="1:9" ht="31.5">
      <c r="A406" s="24"/>
      <c r="B406" s="16" t="s">
        <v>884</v>
      </c>
      <c r="C406" s="86"/>
      <c r="D406" s="86"/>
      <c r="E406" s="88"/>
      <c r="F406" s="88"/>
      <c r="G406" s="88"/>
      <c r="H406" s="88"/>
      <c r="I406" s="88"/>
    </row>
    <row r="407" spans="1:9" ht="47.25">
      <c r="A407" s="24"/>
      <c r="B407" s="91" t="s">
        <v>885</v>
      </c>
      <c r="C407" s="86"/>
      <c r="D407" s="86"/>
      <c r="E407" s="88"/>
      <c r="F407" s="88"/>
      <c r="G407" s="88"/>
      <c r="H407" s="88"/>
      <c r="I407" s="88"/>
    </row>
    <row r="408" spans="1:9" ht="47.25">
      <c r="A408" s="24"/>
      <c r="B408" s="24"/>
      <c r="C408" s="123" t="s">
        <v>886</v>
      </c>
      <c r="D408" s="86" t="s">
        <v>887</v>
      </c>
      <c r="E408" s="174" t="s">
        <v>246</v>
      </c>
      <c r="F408" s="119" t="s">
        <v>888</v>
      </c>
      <c r="G408" s="88"/>
      <c r="H408" s="88"/>
      <c r="I408" s="88"/>
    </row>
    <row r="409" spans="1:9" ht="31.5">
      <c r="A409" s="24"/>
      <c r="B409" s="24"/>
      <c r="C409" s="123" t="s">
        <v>889</v>
      </c>
      <c r="D409" s="86" t="s">
        <v>890</v>
      </c>
      <c r="E409" s="174" t="s">
        <v>246</v>
      </c>
      <c r="F409" s="119" t="s">
        <v>891</v>
      </c>
      <c r="G409" s="88"/>
      <c r="H409" s="88"/>
      <c r="I409" s="88"/>
    </row>
    <row r="410" spans="1:9" ht="189">
      <c r="A410" s="24"/>
      <c r="B410" s="24"/>
      <c r="C410" s="123" t="s">
        <v>892</v>
      </c>
      <c r="D410" s="86" t="s">
        <v>893</v>
      </c>
      <c r="E410" s="174" t="s">
        <v>246</v>
      </c>
      <c r="F410" s="88" t="s">
        <v>894</v>
      </c>
      <c r="G410" s="88"/>
      <c r="H410" s="88"/>
      <c r="I410" s="88"/>
    </row>
    <row r="411" spans="1:9" ht="94.5">
      <c r="A411" s="24"/>
      <c r="B411" s="24"/>
      <c r="C411" s="123" t="s">
        <v>895</v>
      </c>
      <c r="D411" s="86" t="s">
        <v>896</v>
      </c>
      <c r="E411" s="174" t="s">
        <v>246</v>
      </c>
      <c r="F411" s="119" t="s">
        <v>897</v>
      </c>
      <c r="G411" s="88"/>
      <c r="H411" s="88"/>
      <c r="I411" s="88"/>
    </row>
    <row r="412" spans="1:9" ht="110.25">
      <c r="A412" s="24"/>
      <c r="B412" s="24"/>
      <c r="C412" s="92" t="s">
        <v>898</v>
      </c>
      <c r="D412" s="86" t="s">
        <v>899</v>
      </c>
      <c r="E412" s="174" t="s">
        <v>246</v>
      </c>
      <c r="F412" s="119" t="s">
        <v>900</v>
      </c>
      <c r="G412" s="88"/>
      <c r="H412" s="88"/>
      <c r="I412" s="88"/>
    </row>
    <row r="413" spans="1:9" ht="31.5">
      <c r="A413" s="24"/>
      <c r="B413" s="24"/>
      <c r="C413" s="92" t="s">
        <v>901</v>
      </c>
      <c r="D413" s="86" t="s">
        <v>902</v>
      </c>
      <c r="E413" s="174" t="s">
        <v>246</v>
      </c>
      <c r="F413" s="88" t="s">
        <v>903</v>
      </c>
      <c r="G413" s="88"/>
      <c r="H413" s="88"/>
      <c r="I413" s="88"/>
    </row>
    <row r="414" spans="1:9" ht="47.25">
      <c r="A414" s="24"/>
      <c r="B414" s="24"/>
      <c r="C414" s="92" t="s">
        <v>904</v>
      </c>
      <c r="D414" s="86" t="s">
        <v>905</v>
      </c>
      <c r="E414" s="174" t="s">
        <v>246</v>
      </c>
      <c r="F414" s="88" t="s">
        <v>906</v>
      </c>
      <c r="G414" s="88"/>
      <c r="H414" s="88"/>
      <c r="I414" s="88"/>
    </row>
    <row r="415" spans="1:9" ht="15.75">
      <c r="A415" s="24"/>
      <c r="B415" s="24"/>
      <c r="C415" s="86"/>
      <c r="D415" s="86"/>
      <c r="E415" s="174"/>
      <c r="F415" s="88"/>
      <c r="G415" s="88"/>
      <c r="H415" s="88"/>
      <c r="I415" s="88"/>
    </row>
    <row r="416" spans="1:9" ht="15.75">
      <c r="A416" s="28" t="s">
        <v>196</v>
      </c>
      <c r="B416" s="28" t="str">
        <f>VLOOKUP(A416,ProcessDefinitionsTab,2, FALSE)</f>
        <v>Consent Registration</v>
      </c>
      <c r="C416" s="363"/>
      <c r="D416" s="354"/>
      <c r="E416" s="354"/>
      <c r="F416" s="354"/>
      <c r="G416" s="354"/>
      <c r="H416" s="354"/>
      <c r="I416" s="355"/>
    </row>
    <row r="417" spans="1:9" ht="141.75">
      <c r="A417" s="24"/>
      <c r="B417" s="29" t="str">
        <f>VLOOKUP(A416,ProcessDefinitionsTab,3,FALSE)</f>
        <v>Consent Registration is the process of storing the consent notice statement and the person’s related consent decision. In addition, information about the person, the version of the consent notice statement that was presented, the date and time that the consent notice statement was presented, and, if applicable, the expiration date for the consent decision may be stored. Once the consent information has been stored, a notification on the consent decision made is issued to the relevant parties to the consent decision.</v>
      </c>
      <c r="C417" s="86"/>
      <c r="D417" s="86"/>
      <c r="E417" s="88"/>
      <c r="F417" s="88"/>
      <c r="G417" s="88"/>
      <c r="H417" s="88"/>
      <c r="I417" s="88"/>
    </row>
    <row r="418" spans="1:9" ht="31.5">
      <c r="A418" s="24"/>
      <c r="B418" s="16" t="s">
        <v>907</v>
      </c>
      <c r="C418" s="86"/>
      <c r="D418" s="86"/>
      <c r="E418" s="88"/>
      <c r="F418" s="88"/>
      <c r="G418" s="88"/>
      <c r="H418" s="88"/>
      <c r="I418" s="88"/>
    </row>
    <row r="419" spans="1:9" ht="31.5">
      <c r="A419" s="24"/>
      <c r="B419" s="91" t="s">
        <v>908</v>
      </c>
      <c r="C419" s="86"/>
      <c r="D419" s="86"/>
      <c r="E419" s="88"/>
      <c r="F419" s="88"/>
      <c r="G419" s="88"/>
      <c r="H419" s="88"/>
      <c r="I419" s="88"/>
    </row>
    <row r="420" spans="1:9" ht="157.5">
      <c r="A420" s="24"/>
      <c r="B420" s="29"/>
      <c r="C420" s="123" t="s">
        <v>909</v>
      </c>
      <c r="D420" s="86"/>
      <c r="E420" s="174" t="s">
        <v>246</v>
      </c>
      <c r="F420" s="119" t="s">
        <v>910</v>
      </c>
      <c r="G420" s="88"/>
      <c r="H420" s="88"/>
      <c r="I420" s="88"/>
    </row>
    <row r="421" spans="1:9" ht="111" customHeight="1">
      <c r="A421" s="24"/>
      <c r="B421" s="29"/>
      <c r="C421" s="123" t="s">
        <v>911</v>
      </c>
      <c r="D421" s="86"/>
      <c r="E421" s="174" t="s">
        <v>246</v>
      </c>
      <c r="F421" s="119" t="s">
        <v>912</v>
      </c>
      <c r="G421" s="88"/>
      <c r="H421" s="88"/>
      <c r="I421" s="88"/>
    </row>
    <row r="422" spans="1:9" ht="47.25">
      <c r="A422" s="24"/>
      <c r="B422" s="29"/>
      <c r="C422" s="123" t="s">
        <v>913</v>
      </c>
      <c r="D422" s="86"/>
      <c r="E422" s="174" t="s">
        <v>246</v>
      </c>
      <c r="F422" s="119" t="s">
        <v>914</v>
      </c>
      <c r="G422" s="88"/>
      <c r="H422" s="88"/>
      <c r="I422" s="88"/>
    </row>
    <row r="423" spans="1:9" ht="47.25">
      <c r="A423" s="24"/>
      <c r="B423" s="29"/>
      <c r="C423" s="123" t="s">
        <v>915</v>
      </c>
      <c r="D423" s="86"/>
      <c r="E423" s="174" t="s">
        <v>246</v>
      </c>
      <c r="F423" s="88" t="s">
        <v>916</v>
      </c>
      <c r="G423" s="88"/>
      <c r="H423" s="88"/>
      <c r="I423" s="88"/>
    </row>
    <row r="424" spans="1:9" ht="63">
      <c r="A424" s="24"/>
      <c r="B424" s="29"/>
      <c r="C424" s="123" t="s">
        <v>917</v>
      </c>
      <c r="D424" s="86"/>
      <c r="E424" s="174" t="s">
        <v>246</v>
      </c>
      <c r="F424" s="88" t="s">
        <v>918</v>
      </c>
      <c r="G424" s="88"/>
      <c r="H424" s="88"/>
      <c r="I424" s="88"/>
    </row>
    <row r="425" spans="1:9" ht="126">
      <c r="A425" s="24"/>
      <c r="B425" s="29"/>
      <c r="C425" s="123" t="s">
        <v>919</v>
      </c>
      <c r="D425" s="86"/>
      <c r="E425" s="174" t="s">
        <v>246</v>
      </c>
      <c r="F425" s="119" t="s">
        <v>920</v>
      </c>
      <c r="G425" s="88"/>
      <c r="H425" s="88"/>
      <c r="I425" s="88"/>
    </row>
    <row r="426" spans="1:9" ht="15.75">
      <c r="A426" s="24"/>
      <c r="B426" s="29"/>
      <c r="C426" s="86"/>
      <c r="D426" s="86"/>
      <c r="E426" s="174"/>
      <c r="F426" s="88"/>
      <c r="G426" s="88"/>
      <c r="H426" s="88"/>
      <c r="I426" s="88"/>
    </row>
    <row r="427" spans="1:9" ht="15.75">
      <c r="A427" s="28" t="s">
        <v>201</v>
      </c>
      <c r="B427" s="28" t="str">
        <f>VLOOKUP(A427,ProcessDefinitionsTab,2, FALSE)</f>
        <v>Consent Review</v>
      </c>
      <c r="C427" s="363"/>
      <c r="D427" s="354"/>
      <c r="E427" s="354"/>
      <c r="F427" s="354"/>
      <c r="G427" s="354"/>
      <c r="H427" s="354"/>
      <c r="I427" s="355"/>
    </row>
    <row r="428" spans="1:9" ht="47.25">
      <c r="A428" s="24"/>
      <c r="B428" s="29" t="str">
        <f>VLOOKUP(A427,ProcessDefinitionsTab,3,FALSE)</f>
        <v>Consent Review is the process of making the details of a stored consent decision visible to the person who provided the consent.</v>
      </c>
      <c r="C428" s="86"/>
      <c r="D428" s="86"/>
      <c r="E428" s="86"/>
      <c r="F428" s="86"/>
      <c r="G428" s="86"/>
      <c r="H428" s="86"/>
      <c r="I428" s="86"/>
    </row>
    <row r="429" spans="1:9" ht="31.5">
      <c r="A429" s="24"/>
      <c r="B429" s="16" t="s">
        <v>921</v>
      </c>
      <c r="C429" s="86"/>
      <c r="D429" s="86"/>
      <c r="E429" s="88"/>
      <c r="F429" s="88"/>
      <c r="G429" s="88"/>
      <c r="H429" s="88"/>
      <c r="I429" s="88"/>
    </row>
    <row r="430" spans="1:9" ht="31.5">
      <c r="A430" s="24"/>
      <c r="B430" s="91" t="s">
        <v>922</v>
      </c>
      <c r="C430" s="86"/>
      <c r="D430" s="86"/>
      <c r="E430" s="88"/>
      <c r="F430" s="88"/>
      <c r="G430" s="88"/>
      <c r="H430" s="88"/>
      <c r="I430" s="88"/>
    </row>
    <row r="431" spans="1:9" ht="110.25">
      <c r="A431" s="24"/>
      <c r="B431" s="24"/>
      <c r="C431" s="123" t="s">
        <v>923</v>
      </c>
      <c r="D431" s="86"/>
      <c r="E431" s="174" t="s">
        <v>246</v>
      </c>
      <c r="F431" s="18" t="s">
        <v>924</v>
      </c>
      <c r="G431" s="88"/>
      <c r="H431" s="88"/>
      <c r="I431" s="88"/>
    </row>
    <row r="432" spans="1:9" s="308" customFormat="1" ht="15.75">
      <c r="A432" s="30"/>
      <c r="B432" s="30"/>
      <c r="C432" s="400"/>
      <c r="D432" s="405"/>
      <c r="E432" s="417"/>
      <c r="F432" s="418"/>
      <c r="G432" s="396"/>
      <c r="H432" s="396"/>
      <c r="I432" s="169"/>
    </row>
    <row r="433" spans="1:9" ht="15.75">
      <c r="A433" s="28" t="s">
        <v>206</v>
      </c>
      <c r="B433" s="28" t="str">
        <f>VLOOKUP(A433,ProcessDefinitionsTab,2, FALSE)</f>
        <v>Consent Renewal</v>
      </c>
      <c r="C433" s="363"/>
      <c r="D433" s="354"/>
      <c r="E433" s="354"/>
      <c r="F433" s="354"/>
      <c r="G433" s="354"/>
      <c r="H433" s="354"/>
      <c r="I433" s="355"/>
    </row>
    <row r="434" spans="1:9" ht="47.25">
      <c r="A434" s="24"/>
      <c r="B434" s="29" t="str">
        <f>VLOOKUP(A433,ProcessDefinitionsTab,3,FALSE)</f>
        <v>Consent Renewal is the process of extending the validity period of a “yes” consent decision by means of increasing an expiration date limit.</v>
      </c>
      <c r="C434" s="86"/>
      <c r="D434" s="86"/>
      <c r="E434" s="86"/>
      <c r="F434" s="149"/>
      <c r="G434" s="86"/>
      <c r="H434" s="86"/>
      <c r="I434" s="86"/>
    </row>
    <row r="435" spans="1:9" ht="31.5">
      <c r="A435" s="24"/>
      <c r="B435" s="16" t="s">
        <v>925</v>
      </c>
      <c r="C435" s="86"/>
      <c r="D435" s="86"/>
      <c r="E435" s="88"/>
      <c r="F435" s="102"/>
      <c r="G435" s="88"/>
      <c r="H435" s="88"/>
      <c r="I435" s="88"/>
    </row>
    <row r="436" spans="1:9" ht="31.5">
      <c r="A436" s="24"/>
      <c r="B436" s="91" t="s">
        <v>926</v>
      </c>
      <c r="C436" s="86"/>
      <c r="D436" s="86"/>
      <c r="E436" s="88"/>
      <c r="F436" s="102"/>
      <c r="G436" s="88"/>
      <c r="H436" s="88"/>
      <c r="I436" s="88"/>
    </row>
    <row r="437" spans="1:9" ht="78.75">
      <c r="A437" s="24"/>
      <c r="B437" s="29"/>
      <c r="C437" s="123" t="s">
        <v>927</v>
      </c>
      <c r="D437" s="86"/>
      <c r="E437" s="174" t="s">
        <v>246</v>
      </c>
      <c r="F437" s="119" t="s">
        <v>928</v>
      </c>
      <c r="G437" s="90"/>
      <c r="H437" s="88"/>
      <c r="I437" s="88"/>
    </row>
    <row r="438" spans="1:9" ht="47.25">
      <c r="A438" s="24"/>
      <c r="B438" s="125"/>
      <c r="C438" s="123" t="s">
        <v>929</v>
      </c>
      <c r="D438" s="86"/>
      <c r="E438" s="174" t="s">
        <v>246</v>
      </c>
      <c r="F438" s="149" t="s">
        <v>930</v>
      </c>
      <c r="G438" s="90"/>
      <c r="H438" s="88"/>
      <c r="I438" s="88"/>
    </row>
    <row r="439" spans="1:9" ht="31.5">
      <c r="A439" s="24"/>
      <c r="B439" s="125"/>
      <c r="C439" s="123" t="s">
        <v>931</v>
      </c>
      <c r="D439" s="86"/>
      <c r="E439" s="174" t="s">
        <v>246</v>
      </c>
      <c r="F439" s="102" t="s">
        <v>932</v>
      </c>
      <c r="G439" s="90"/>
      <c r="H439" s="88"/>
      <c r="I439" s="88"/>
    </row>
    <row r="440" spans="1:9" ht="15.75">
      <c r="A440" s="24"/>
      <c r="B440" s="29"/>
      <c r="C440" s="86"/>
      <c r="D440" s="86"/>
      <c r="E440" s="174"/>
      <c r="F440" s="88"/>
      <c r="G440" s="88"/>
      <c r="H440" s="88"/>
      <c r="I440" s="88"/>
    </row>
    <row r="441" spans="1:9" ht="15.75">
      <c r="A441" s="28" t="s">
        <v>211</v>
      </c>
      <c r="B441" s="28" t="str">
        <f>VLOOKUP(A441,ProcessDefinitionsTab,2, FALSE)</f>
        <v>Consent Expiration</v>
      </c>
      <c r="C441" s="363"/>
      <c r="D441" s="354"/>
      <c r="E441" s="354"/>
      <c r="F441" s="354"/>
      <c r="G441" s="354"/>
      <c r="H441" s="354"/>
      <c r="I441" s="355"/>
    </row>
    <row r="442" spans="1:9" ht="47.25">
      <c r="A442" s="24"/>
      <c r="B442" s="29" t="str">
        <f>VLOOKUP(A441,ProcessDefinitionsTab,3,FALSE)</f>
        <v>Consent Expiration is the process of suspending the validity of a “yes” consent decision as a result of exceeding an expiration date limit.</v>
      </c>
      <c r="C442" s="86"/>
      <c r="D442" s="86"/>
      <c r="E442" s="86"/>
      <c r="F442" s="119"/>
      <c r="G442" s="86"/>
      <c r="H442" s="86"/>
      <c r="I442" s="86"/>
    </row>
    <row r="443" spans="1:9" ht="31.5">
      <c r="A443" s="24"/>
      <c r="B443" s="16" t="s">
        <v>933</v>
      </c>
      <c r="C443" s="86"/>
      <c r="D443" s="86"/>
      <c r="E443" s="88"/>
      <c r="F443" s="88"/>
      <c r="G443" s="88"/>
      <c r="H443" s="88"/>
      <c r="I443" s="88"/>
    </row>
    <row r="444" spans="1:9" ht="31.5">
      <c r="A444" s="24"/>
      <c r="B444" s="91" t="s">
        <v>934</v>
      </c>
      <c r="C444" s="86"/>
      <c r="D444" s="86"/>
      <c r="E444" s="88"/>
      <c r="F444" s="88"/>
      <c r="G444" s="88"/>
      <c r="H444" s="88"/>
      <c r="I444" s="88"/>
    </row>
    <row r="445" spans="1:9" ht="31.5">
      <c r="A445" s="24"/>
      <c r="B445" s="29"/>
      <c r="C445" s="123" t="s">
        <v>935</v>
      </c>
      <c r="D445" s="86"/>
      <c r="E445" s="174" t="s">
        <v>246</v>
      </c>
      <c r="F445" s="119" t="s">
        <v>936</v>
      </c>
      <c r="G445" s="90"/>
      <c r="H445" s="88"/>
      <c r="I445" s="88"/>
    </row>
    <row r="446" spans="1:9" ht="78.75">
      <c r="A446" s="24"/>
      <c r="B446" s="29"/>
      <c r="C446" s="123" t="s">
        <v>937</v>
      </c>
      <c r="D446" s="86"/>
      <c r="E446" s="174" t="s">
        <v>246</v>
      </c>
      <c r="F446" s="88" t="s">
        <v>938</v>
      </c>
      <c r="G446" s="88"/>
      <c r="H446" s="88"/>
      <c r="I446" s="88"/>
    </row>
    <row r="447" spans="1:9" ht="32.25" customHeight="1">
      <c r="A447" s="24"/>
      <c r="B447" s="29"/>
      <c r="C447" s="123" t="s">
        <v>939</v>
      </c>
      <c r="D447" s="96"/>
      <c r="E447" s="174" t="s">
        <v>246</v>
      </c>
      <c r="F447" s="149" t="s">
        <v>940</v>
      </c>
      <c r="G447" s="95"/>
      <c r="H447" s="95"/>
      <c r="I447" s="95"/>
    </row>
    <row r="448" spans="1:9" ht="31.5">
      <c r="A448" s="24"/>
      <c r="B448" s="29"/>
      <c r="C448" s="123" t="s">
        <v>941</v>
      </c>
      <c r="D448" s="96"/>
      <c r="E448" s="174" t="s">
        <v>246</v>
      </c>
      <c r="F448" s="267" t="s">
        <v>942</v>
      </c>
      <c r="G448" s="95"/>
      <c r="H448" s="95"/>
      <c r="I448" s="95"/>
    </row>
    <row r="449" spans="1:9" s="308" customFormat="1" ht="15.75">
      <c r="A449" s="30"/>
      <c r="B449" s="29"/>
      <c r="C449" s="408"/>
      <c r="D449" s="405"/>
      <c r="E449" s="417"/>
      <c r="F449" s="413"/>
      <c r="G449" s="396"/>
      <c r="H449" s="396"/>
      <c r="I449" s="169"/>
    </row>
    <row r="450" spans="1:9" ht="15.75">
      <c r="A450" s="28" t="s">
        <v>216</v>
      </c>
      <c r="B450" s="28" t="str">
        <f>VLOOKUP(A450,ProcessDefinitionsTab,2, FALSE)</f>
        <v>Consent Revocation</v>
      </c>
      <c r="C450" s="363"/>
      <c r="D450" s="354"/>
      <c r="E450" s="354"/>
      <c r="F450" s="354"/>
      <c r="G450" s="354"/>
      <c r="H450" s="354"/>
      <c r="I450" s="355"/>
    </row>
    <row r="451" spans="1:9" ht="63">
      <c r="A451" s="24"/>
      <c r="B451" s="29" t="str">
        <f>VLOOKUP(A450,ProcessDefinitionsTab,3,FALSE)</f>
        <v>Consent Revocation is the process of suspending the validity of a “yes” consent decision as a result of an explicit withdrawal of consent by the person (i.e., a “yes” consent decision is converted into a “no” consent decision).</v>
      </c>
      <c r="C451" s="86"/>
      <c r="D451" s="86"/>
      <c r="E451" s="86"/>
      <c r="F451" s="86"/>
      <c r="G451" s="86"/>
      <c r="H451" s="86"/>
      <c r="I451" s="86"/>
    </row>
    <row r="452" spans="1:9" ht="31.5">
      <c r="A452" s="24"/>
      <c r="B452" s="16" t="s">
        <v>943</v>
      </c>
      <c r="C452" s="86"/>
      <c r="D452" s="86"/>
      <c r="E452" s="88"/>
      <c r="F452" s="88"/>
      <c r="G452" s="88"/>
      <c r="H452" s="88"/>
      <c r="I452" s="88"/>
    </row>
    <row r="453" spans="1:9" ht="31.5">
      <c r="A453" s="24"/>
      <c r="B453" s="91" t="s">
        <v>944</v>
      </c>
      <c r="C453" s="86"/>
      <c r="D453" s="86"/>
      <c r="E453" s="88"/>
      <c r="F453" s="88"/>
      <c r="G453" s="88"/>
      <c r="H453" s="88"/>
      <c r="I453" s="88"/>
    </row>
    <row r="454" spans="1:9" ht="78.75">
      <c r="A454" s="24"/>
      <c r="B454" s="24"/>
      <c r="C454" s="123" t="s">
        <v>945</v>
      </c>
      <c r="D454" s="86"/>
      <c r="E454" s="174" t="s">
        <v>246</v>
      </c>
      <c r="F454" s="88" t="s">
        <v>946</v>
      </c>
      <c r="G454" s="90"/>
      <c r="H454" s="88"/>
      <c r="I454" s="88"/>
    </row>
    <row r="455" spans="1:9" ht="111.75" customHeight="1">
      <c r="A455" s="24"/>
      <c r="B455" s="24"/>
      <c r="C455" s="123" t="s">
        <v>947</v>
      </c>
      <c r="D455" s="86"/>
      <c r="E455" s="174" t="s">
        <v>246</v>
      </c>
      <c r="F455" s="119" t="s">
        <v>948</v>
      </c>
      <c r="G455" s="88"/>
      <c r="H455" s="88"/>
      <c r="I455" s="88"/>
    </row>
    <row r="456" spans="1:9" ht="159" customHeight="1">
      <c r="A456" s="24"/>
      <c r="B456" s="24"/>
      <c r="C456" s="123" t="s">
        <v>949</v>
      </c>
      <c r="D456" s="86"/>
      <c r="E456" s="174" t="s">
        <v>246</v>
      </c>
      <c r="F456" s="119" t="s">
        <v>950</v>
      </c>
      <c r="G456" s="88"/>
      <c r="H456" s="88"/>
      <c r="I456" s="88"/>
    </row>
    <row r="457" spans="1:9" ht="78.75">
      <c r="A457" s="24"/>
      <c r="B457" s="24"/>
      <c r="C457" s="123" t="s">
        <v>951</v>
      </c>
      <c r="D457" s="86" t="s">
        <v>952</v>
      </c>
      <c r="E457" s="174" t="s">
        <v>246</v>
      </c>
      <c r="F457" s="88" t="s">
        <v>953</v>
      </c>
      <c r="G457" s="88"/>
      <c r="H457" s="88"/>
      <c r="I457" s="88"/>
    </row>
    <row r="458" spans="1:9" ht="47.25">
      <c r="A458" s="24"/>
      <c r="B458" s="120"/>
      <c r="C458" s="123" t="s">
        <v>954</v>
      </c>
      <c r="D458" s="86"/>
      <c r="E458" s="174" t="s">
        <v>246</v>
      </c>
      <c r="F458" s="149" t="s">
        <v>955</v>
      </c>
      <c r="G458" s="88"/>
      <c r="H458" s="88"/>
      <c r="I458" s="88"/>
    </row>
    <row r="459" spans="1:9" ht="31.5">
      <c r="A459" s="24"/>
      <c r="B459" s="120"/>
      <c r="C459" s="123" t="s">
        <v>956</v>
      </c>
      <c r="D459" s="86"/>
      <c r="E459" s="174" t="s">
        <v>246</v>
      </c>
      <c r="F459" s="102" t="s">
        <v>957</v>
      </c>
      <c r="G459" s="88"/>
      <c r="H459" s="88"/>
      <c r="I459" s="88"/>
    </row>
    <row r="460" spans="1:9" ht="15.75">
      <c r="A460" s="24"/>
      <c r="B460" s="29"/>
      <c r="C460" s="86"/>
      <c r="D460" s="86"/>
      <c r="E460" s="88"/>
      <c r="F460" s="88"/>
      <c r="G460" s="88"/>
      <c r="H460" s="88"/>
      <c r="I460" s="88"/>
    </row>
    <row r="461" spans="1:9" ht="15.75">
      <c r="A461" s="26" t="s">
        <v>221</v>
      </c>
      <c r="B461" s="28" t="str">
        <f>VLOOKUP(A461,ProcessDefinitionsTab,2, FALSE)</f>
        <v>Signature Domain General</v>
      </c>
      <c r="C461" s="363"/>
      <c r="D461" s="354"/>
      <c r="E461" s="354"/>
      <c r="F461" s="354"/>
      <c r="G461" s="354"/>
      <c r="H461" s="354"/>
      <c r="I461" s="355"/>
    </row>
    <row r="462" spans="1:9" ht="31.5">
      <c r="A462" s="24"/>
      <c r="B462" s="29" t="str">
        <f>VLOOKUP(A461,ProcessDefinitionsTab,3,FALSE)</f>
        <v>General requirements for the signature domain atomic processes</v>
      </c>
      <c r="C462" s="86"/>
      <c r="D462" s="86"/>
      <c r="E462" s="88"/>
      <c r="F462" s="88"/>
      <c r="G462" s="88"/>
      <c r="H462" s="88"/>
      <c r="I462" s="88"/>
    </row>
    <row r="463" spans="1:9" ht="31.5">
      <c r="A463" s="24"/>
      <c r="B463" s="16" t="s">
        <v>958</v>
      </c>
      <c r="C463" s="86"/>
      <c r="D463" s="86"/>
      <c r="E463" s="88"/>
      <c r="F463" s="88"/>
      <c r="G463" s="88"/>
      <c r="H463" s="88"/>
      <c r="I463" s="88"/>
    </row>
    <row r="464" spans="1:9" ht="31.5">
      <c r="A464" s="24"/>
      <c r="B464" s="91" t="s">
        <v>959</v>
      </c>
      <c r="C464" s="86"/>
      <c r="D464" s="86"/>
      <c r="E464" s="88"/>
      <c r="F464" s="88"/>
      <c r="G464" s="88"/>
      <c r="H464" s="88"/>
      <c r="I464" s="88"/>
    </row>
    <row r="465" spans="1:9" ht="15.75">
      <c r="A465" s="24"/>
      <c r="B465" s="24"/>
      <c r="C465" s="92" t="s">
        <v>960</v>
      </c>
      <c r="D465" s="86"/>
      <c r="E465" s="88"/>
      <c r="F465" s="88" t="s">
        <v>961</v>
      </c>
      <c r="G465" s="88"/>
      <c r="H465" s="88"/>
      <c r="I465" s="88"/>
    </row>
    <row r="466" spans="1:9" ht="15.75">
      <c r="A466" s="28" t="s">
        <v>224</v>
      </c>
      <c r="B466" s="28" t="str">
        <f>VLOOKUP(A466,ProcessDefinitionsTab,2, FALSE)</f>
        <v>Signature Creation</v>
      </c>
      <c r="C466" s="363"/>
      <c r="D466" s="354"/>
      <c r="E466" s="354"/>
      <c r="F466" s="354"/>
      <c r="G466" s="354"/>
      <c r="H466" s="354"/>
      <c r="I466" s="355"/>
    </row>
    <row r="467" spans="1:9" ht="15.75">
      <c r="A467" s="24"/>
      <c r="B467" s="29" t="str">
        <f>VLOOKUP(A466,ProcessDefinitionsTab,3,FALSE)</f>
        <v>Signature Creation is the process of creating a signature.</v>
      </c>
      <c r="C467" s="86"/>
      <c r="D467" s="86"/>
      <c r="E467" s="88"/>
      <c r="F467" s="88"/>
      <c r="G467" s="88"/>
      <c r="H467" s="88"/>
      <c r="I467" s="88"/>
    </row>
    <row r="468" spans="1:9" ht="31.5">
      <c r="A468" s="24"/>
      <c r="B468" s="16" t="s">
        <v>962</v>
      </c>
      <c r="C468" s="86"/>
      <c r="D468" s="86"/>
      <c r="E468" s="88"/>
      <c r="F468" s="88"/>
      <c r="G468" s="88"/>
      <c r="H468" s="88"/>
      <c r="I468" s="88"/>
    </row>
    <row r="469" spans="1:9" ht="31.5">
      <c r="A469" s="24"/>
      <c r="B469" s="91" t="s">
        <v>963</v>
      </c>
      <c r="C469" s="86"/>
      <c r="D469" s="86"/>
      <c r="E469" s="88"/>
      <c r="F469" s="88"/>
      <c r="G469" s="88"/>
      <c r="H469" s="88"/>
      <c r="I469" s="88"/>
    </row>
    <row r="470" spans="1:9" ht="31.5">
      <c r="A470" s="24"/>
      <c r="B470" s="24"/>
      <c r="C470" s="123" t="s">
        <v>964</v>
      </c>
      <c r="D470" s="86"/>
      <c r="E470" s="174" t="s">
        <v>246</v>
      </c>
      <c r="F470" s="10" t="s">
        <v>965</v>
      </c>
      <c r="G470" s="90"/>
      <c r="H470" s="88"/>
      <c r="I470" s="88"/>
    </row>
    <row r="471" spans="1:9" ht="31.5">
      <c r="A471" s="24"/>
      <c r="B471" s="24"/>
      <c r="C471" s="123" t="s">
        <v>966</v>
      </c>
      <c r="D471" s="86"/>
      <c r="E471" s="174" t="s">
        <v>246</v>
      </c>
      <c r="F471" s="10" t="s">
        <v>967</v>
      </c>
      <c r="G471" s="88"/>
      <c r="H471" s="88"/>
      <c r="I471" s="88"/>
    </row>
    <row r="472" spans="1:9" ht="47.25">
      <c r="A472" s="24"/>
      <c r="B472" s="24"/>
      <c r="C472" s="123" t="s">
        <v>968</v>
      </c>
      <c r="D472" s="86"/>
      <c r="E472" s="174" t="s">
        <v>246</v>
      </c>
      <c r="F472" s="29" t="s">
        <v>969</v>
      </c>
      <c r="G472" s="88"/>
      <c r="H472" s="88"/>
      <c r="I472" s="88"/>
    </row>
    <row r="473" spans="1:9" ht="63">
      <c r="A473" s="24"/>
      <c r="B473" s="24"/>
      <c r="C473" s="123" t="s">
        <v>970</v>
      </c>
      <c r="D473" s="86"/>
      <c r="E473" s="174" t="s">
        <v>246</v>
      </c>
      <c r="F473" s="29" t="s">
        <v>971</v>
      </c>
      <c r="G473" s="88"/>
      <c r="H473" s="88"/>
      <c r="I473" s="88"/>
    </row>
    <row r="474" spans="1:9" ht="47.25">
      <c r="A474" s="24"/>
      <c r="B474" s="24"/>
      <c r="C474" s="123" t="s">
        <v>972</v>
      </c>
      <c r="D474" s="86"/>
      <c r="E474" s="174" t="s">
        <v>255</v>
      </c>
      <c r="F474" s="10" t="s">
        <v>973</v>
      </c>
      <c r="G474" s="88"/>
      <c r="H474" s="88"/>
      <c r="I474" s="88"/>
    </row>
    <row r="475" spans="1:9" ht="31.5">
      <c r="A475" s="24"/>
      <c r="B475" s="24"/>
      <c r="C475" s="123" t="s">
        <v>974</v>
      </c>
      <c r="D475" s="86"/>
      <c r="E475" s="174" t="s">
        <v>255</v>
      </c>
      <c r="F475" s="29" t="s">
        <v>975</v>
      </c>
      <c r="G475" s="88"/>
      <c r="H475" s="88"/>
      <c r="I475" s="88"/>
    </row>
    <row r="476" spans="1:9" ht="31.5">
      <c r="A476" s="24"/>
      <c r="B476" s="24"/>
      <c r="C476" s="123" t="s">
        <v>976</v>
      </c>
      <c r="D476" s="86"/>
      <c r="E476" s="174" t="s">
        <v>255</v>
      </c>
      <c r="F476" s="29" t="s">
        <v>977</v>
      </c>
      <c r="G476" s="88"/>
      <c r="H476" s="88"/>
      <c r="I476" s="88"/>
    </row>
    <row r="477" spans="1:9" ht="47.25">
      <c r="A477" s="24"/>
      <c r="B477" s="24"/>
      <c r="C477" s="123" t="s">
        <v>978</v>
      </c>
      <c r="D477" s="86"/>
      <c r="E477" s="174" t="s">
        <v>255</v>
      </c>
      <c r="F477" s="29" t="s">
        <v>979</v>
      </c>
      <c r="G477" s="88"/>
      <c r="H477" s="88"/>
      <c r="I477" s="88"/>
    </row>
    <row r="478" spans="1:9" ht="15.75">
      <c r="A478" s="28" t="s">
        <v>227</v>
      </c>
      <c r="B478" s="28" t="str">
        <f>VLOOKUP(A478,ProcessDefinitionsTab,2, FALSE)</f>
        <v>Signature Checking</v>
      </c>
      <c r="C478" s="363"/>
      <c r="D478" s="354"/>
      <c r="E478" s="354"/>
      <c r="F478" s="354"/>
      <c r="G478" s="354"/>
      <c r="H478" s="354"/>
      <c r="I478" s="355"/>
    </row>
    <row r="479" spans="1:9" ht="31.5">
      <c r="A479" s="24"/>
      <c r="B479" s="29" t="str">
        <f>VLOOKUP(A478,ProcessDefinitionsTab,3,FALSE)</f>
        <v xml:space="preserve">Signature Checking is the process of confirming that the signature is valid.  </v>
      </c>
      <c r="C479" s="86"/>
      <c r="D479" s="86"/>
      <c r="E479" s="88"/>
      <c r="F479" s="88"/>
      <c r="G479" s="88"/>
      <c r="H479" s="88"/>
      <c r="I479" s="88"/>
    </row>
    <row r="480" spans="1:9" ht="31.5">
      <c r="A480" s="24"/>
      <c r="B480" s="16" t="s">
        <v>980</v>
      </c>
      <c r="C480" s="86"/>
      <c r="D480" s="86"/>
      <c r="E480" s="88"/>
      <c r="F480" s="88"/>
      <c r="G480" s="88"/>
      <c r="H480" s="88"/>
      <c r="I480" s="88"/>
    </row>
    <row r="481" spans="1:9" ht="31.5">
      <c r="A481" s="24"/>
      <c r="B481" s="91" t="s">
        <v>981</v>
      </c>
      <c r="C481" s="86"/>
      <c r="D481" s="86"/>
      <c r="E481" s="88"/>
      <c r="F481" s="88"/>
      <c r="G481" s="88"/>
      <c r="H481" s="88"/>
      <c r="I481" s="88"/>
    </row>
    <row r="482" spans="1:9" ht="63">
      <c r="A482" s="24"/>
      <c r="B482" s="29"/>
      <c r="C482" s="123" t="s">
        <v>982</v>
      </c>
      <c r="D482" s="86"/>
      <c r="E482" s="174" t="s">
        <v>246</v>
      </c>
      <c r="F482" s="29" t="s">
        <v>971</v>
      </c>
      <c r="G482" s="88"/>
      <c r="H482" s="88"/>
      <c r="I482" s="88"/>
    </row>
    <row r="483" spans="1:9" ht="31.5">
      <c r="A483" s="24"/>
      <c r="B483" s="29"/>
      <c r="C483" s="123" t="s">
        <v>983</v>
      </c>
      <c r="D483" s="86"/>
      <c r="E483" s="174" t="s">
        <v>255</v>
      </c>
      <c r="F483" s="29" t="s">
        <v>975</v>
      </c>
      <c r="G483" s="88"/>
      <c r="H483" s="88"/>
      <c r="I483" s="88"/>
    </row>
    <row r="484" spans="1:9" ht="12.75" customHeight="1">
      <c r="A484" s="175"/>
      <c r="B484" s="176"/>
      <c r="C484" s="42"/>
      <c r="D484" s="42"/>
      <c r="E484" s="1"/>
      <c r="F484" s="1"/>
      <c r="G484" s="1"/>
      <c r="H484" s="1"/>
      <c r="I484" s="1"/>
    </row>
    <row r="485" spans="1:9" ht="12.75" customHeight="1">
      <c r="H485" s="1"/>
    </row>
    <row r="486" spans="1:9" ht="12.75" customHeight="1">
      <c r="H486" s="1"/>
    </row>
    <row r="487" spans="1:9" ht="12.75" customHeight="1">
      <c r="H487" s="1"/>
    </row>
    <row r="488" spans="1:9" ht="12.75" customHeight="1">
      <c r="H488" s="1"/>
    </row>
    <row r="489" spans="1:9" ht="12.75" customHeight="1">
      <c r="H489" s="1"/>
    </row>
    <row r="490" spans="1:9" ht="12.75" customHeight="1">
      <c r="H490" s="1"/>
    </row>
    <row r="491" spans="1:9" ht="12.75" customHeight="1">
      <c r="H491" s="1"/>
    </row>
    <row r="492" spans="1:9" ht="12.75" customHeight="1">
      <c r="H492" s="1"/>
    </row>
    <row r="493" spans="1:9" ht="12.75" customHeight="1">
      <c r="H493" s="1"/>
    </row>
    <row r="494" spans="1:9" ht="12.75" customHeight="1">
      <c r="H494" s="1"/>
    </row>
    <row r="495" spans="1:9" ht="12.75" customHeight="1">
      <c r="H495" s="1"/>
    </row>
    <row r="496" spans="1:9" ht="12.75" customHeight="1">
      <c r="H496" s="1"/>
    </row>
    <row r="497" spans="8:8" ht="12.75" customHeight="1">
      <c r="H497" s="1"/>
    </row>
    <row r="498" spans="8:8" ht="12.75" customHeight="1">
      <c r="H498" s="1"/>
    </row>
    <row r="499" spans="8:8" ht="12.75" customHeight="1">
      <c r="H499" s="1"/>
    </row>
    <row r="500" spans="8:8" ht="12.75" customHeight="1">
      <c r="H500" s="1"/>
    </row>
    <row r="501" spans="8:8" ht="12.75" customHeight="1">
      <c r="H501" s="1"/>
    </row>
    <row r="502" spans="8:8" ht="12.75" customHeight="1">
      <c r="H502" s="1"/>
    </row>
    <row r="503" spans="8:8" ht="12.75" customHeight="1">
      <c r="H503" s="1"/>
    </row>
    <row r="504" spans="8:8" ht="12.75" customHeight="1">
      <c r="H504" s="1"/>
    </row>
    <row r="505" spans="8:8" ht="12.75" customHeight="1">
      <c r="H505" s="1"/>
    </row>
    <row r="506" spans="8:8" ht="12.75" customHeight="1">
      <c r="H506" s="1"/>
    </row>
    <row r="507" spans="8:8" ht="12.75" customHeight="1">
      <c r="H507" s="1"/>
    </row>
    <row r="508" spans="8:8" ht="12.75" customHeight="1">
      <c r="H508" s="1"/>
    </row>
    <row r="509" spans="8:8" ht="12.75" customHeight="1">
      <c r="H509" s="1"/>
    </row>
    <row r="510" spans="8:8" ht="12.75" customHeight="1">
      <c r="H510" s="1"/>
    </row>
    <row r="511" spans="8:8" ht="12.75" customHeight="1">
      <c r="H511" s="1"/>
    </row>
    <row r="512" spans="8:8" ht="12.75" customHeight="1">
      <c r="H512" s="1"/>
    </row>
    <row r="513" spans="8:8" ht="12.75" customHeight="1">
      <c r="H513" s="1"/>
    </row>
    <row r="514" spans="8:8" ht="12.75" customHeight="1">
      <c r="H514" s="1"/>
    </row>
    <row r="515" spans="8:8" ht="12.75" customHeight="1">
      <c r="H515" s="1"/>
    </row>
    <row r="516" spans="8:8" ht="12.75" customHeight="1">
      <c r="H516" s="1"/>
    </row>
    <row r="517" spans="8:8" ht="12.75" customHeight="1">
      <c r="H517" s="1"/>
    </row>
    <row r="518" spans="8:8" ht="12.75" customHeight="1">
      <c r="H518" s="1"/>
    </row>
    <row r="519" spans="8:8" ht="12.75" customHeight="1">
      <c r="H519" s="1"/>
    </row>
    <row r="520" spans="8:8" ht="12.75" customHeight="1">
      <c r="H520" s="1"/>
    </row>
    <row r="521" spans="8:8" ht="12.75" customHeight="1">
      <c r="H521" s="1"/>
    </row>
    <row r="522" spans="8:8" ht="12.75" customHeight="1">
      <c r="H522" s="1"/>
    </row>
    <row r="523" spans="8:8" ht="12.75" customHeight="1">
      <c r="H523" s="1"/>
    </row>
    <row r="524" spans="8:8" ht="12.75" customHeight="1">
      <c r="H524" s="1"/>
    </row>
    <row r="525" spans="8:8" ht="12.75" customHeight="1">
      <c r="H525" s="1"/>
    </row>
    <row r="526" spans="8:8" ht="12.75" customHeight="1">
      <c r="H526" s="1"/>
    </row>
    <row r="527" spans="8:8" ht="12.75" customHeight="1">
      <c r="H527" s="1"/>
    </row>
    <row r="528" spans="8:8" ht="12.75" customHeight="1">
      <c r="H528" s="1"/>
    </row>
    <row r="529" spans="8:8" ht="12.75" customHeight="1">
      <c r="H529" s="1"/>
    </row>
    <row r="530" spans="8:8" ht="12.75" customHeight="1">
      <c r="H530" s="1"/>
    </row>
    <row r="531" spans="8:8" ht="12.75" customHeight="1">
      <c r="H531" s="1"/>
    </row>
    <row r="532" spans="8:8" ht="12.75" customHeight="1">
      <c r="H532" s="1"/>
    </row>
    <row r="533" spans="8:8" ht="12.75" customHeight="1">
      <c r="H533" s="1"/>
    </row>
    <row r="534" spans="8:8" ht="12.75" customHeight="1">
      <c r="H534" s="1"/>
    </row>
    <row r="535" spans="8:8" ht="12.75" customHeight="1">
      <c r="H535" s="1"/>
    </row>
    <row r="536" spans="8:8" ht="12.75" customHeight="1">
      <c r="H536" s="1"/>
    </row>
    <row r="537" spans="8:8" ht="12.75" customHeight="1">
      <c r="H537" s="1"/>
    </row>
    <row r="538" spans="8:8" ht="12.75" customHeight="1">
      <c r="H538" s="1"/>
    </row>
    <row r="539" spans="8:8" ht="12.75" customHeight="1">
      <c r="H539" s="1"/>
    </row>
    <row r="540" spans="8:8" ht="12.75" customHeight="1">
      <c r="H540" s="1"/>
    </row>
    <row r="541" spans="8:8" ht="12.75" customHeight="1">
      <c r="H541" s="1"/>
    </row>
    <row r="542" spans="8:8" ht="12.75" customHeight="1">
      <c r="H542" s="1"/>
    </row>
    <row r="543" spans="8:8" ht="12.75" customHeight="1">
      <c r="H543" s="1"/>
    </row>
    <row r="544" spans="8:8" ht="12.75" customHeight="1">
      <c r="H544" s="1"/>
    </row>
    <row r="545" spans="8:8" ht="12.75" customHeight="1">
      <c r="H545" s="1"/>
    </row>
    <row r="546" spans="8:8" ht="12.75" customHeight="1">
      <c r="H546" s="1"/>
    </row>
    <row r="547" spans="8:8" ht="12.75" customHeight="1">
      <c r="H547" s="1"/>
    </row>
    <row r="548" spans="8:8" ht="12.75" customHeight="1">
      <c r="H548" s="1"/>
    </row>
    <row r="549" spans="8:8" ht="12.75" customHeight="1">
      <c r="H549" s="1"/>
    </row>
    <row r="550" spans="8:8" ht="12.75" customHeight="1">
      <c r="H550" s="1"/>
    </row>
    <row r="551" spans="8:8" ht="12.75" customHeight="1">
      <c r="H551" s="1"/>
    </row>
    <row r="552" spans="8:8" ht="12.75" customHeight="1">
      <c r="H552" s="1"/>
    </row>
    <row r="553" spans="8:8" ht="12.75" customHeight="1">
      <c r="H553" s="1"/>
    </row>
    <row r="554" spans="8:8" ht="12.75" customHeight="1">
      <c r="H554" s="1"/>
    </row>
    <row r="555" spans="8:8" ht="12.75" customHeight="1">
      <c r="H555" s="1"/>
    </row>
    <row r="556" spans="8:8" ht="12.75" customHeight="1">
      <c r="H556" s="1"/>
    </row>
    <row r="557" spans="8:8" ht="12.75" customHeight="1">
      <c r="H557" s="1"/>
    </row>
    <row r="558" spans="8:8" ht="12.75" customHeight="1">
      <c r="H558" s="1"/>
    </row>
    <row r="559" spans="8:8" ht="12.75" customHeight="1">
      <c r="H559" s="1"/>
    </row>
    <row r="560" spans="8:8" ht="12.75" customHeight="1">
      <c r="H560" s="1"/>
    </row>
    <row r="561" spans="8:8" ht="12.75" customHeight="1">
      <c r="H561" s="1"/>
    </row>
    <row r="562" spans="8:8" ht="12.75" customHeight="1">
      <c r="H562" s="1"/>
    </row>
    <row r="563" spans="8:8" ht="12.75" customHeight="1">
      <c r="H563" s="1"/>
    </row>
    <row r="564" spans="8:8" ht="12.75" customHeight="1">
      <c r="H564" s="1"/>
    </row>
    <row r="565" spans="8:8" ht="12.75" customHeight="1">
      <c r="H565" s="1"/>
    </row>
    <row r="566" spans="8:8" ht="12.75" customHeight="1">
      <c r="H566" s="1"/>
    </row>
    <row r="567" spans="8:8" ht="12.75" customHeight="1">
      <c r="H567" s="1"/>
    </row>
    <row r="568" spans="8:8" ht="12.75" customHeight="1">
      <c r="H568" s="1"/>
    </row>
    <row r="569" spans="8:8" ht="12.75" customHeight="1">
      <c r="H569" s="1"/>
    </row>
    <row r="570" spans="8:8" ht="12.75" customHeight="1">
      <c r="H570" s="1"/>
    </row>
    <row r="571" spans="8:8" ht="12.75" customHeight="1">
      <c r="H571" s="1"/>
    </row>
    <row r="572" spans="8:8" ht="12.75" customHeight="1">
      <c r="H572" s="1"/>
    </row>
    <row r="573" spans="8:8" ht="12.75" customHeight="1">
      <c r="H573" s="1"/>
    </row>
    <row r="574" spans="8:8" ht="12.75" customHeight="1">
      <c r="H574" s="1"/>
    </row>
    <row r="575" spans="8:8" ht="12.75" customHeight="1">
      <c r="H575" s="1"/>
    </row>
    <row r="576" spans="8:8" ht="12.75" customHeight="1">
      <c r="H576" s="1"/>
    </row>
    <row r="577" spans="8:8" ht="12.75" customHeight="1">
      <c r="H577" s="1"/>
    </row>
    <row r="578" spans="8:8" ht="12.75" customHeight="1">
      <c r="H578" s="1"/>
    </row>
    <row r="579" spans="8:8" ht="12.75" customHeight="1">
      <c r="H579" s="1"/>
    </row>
    <row r="580" spans="8:8" ht="12.75" customHeight="1">
      <c r="H580" s="1"/>
    </row>
    <row r="581" spans="8:8" ht="12.75" customHeight="1">
      <c r="H581" s="1"/>
    </row>
    <row r="582" spans="8:8" ht="12.75" customHeight="1">
      <c r="H582" s="1"/>
    </row>
    <row r="583" spans="8:8" ht="12.75" customHeight="1">
      <c r="H583" s="1"/>
    </row>
    <row r="584" spans="8:8" ht="12.75" customHeight="1">
      <c r="H584" s="1"/>
    </row>
    <row r="585" spans="8:8" ht="12.75" customHeight="1">
      <c r="H585" s="1"/>
    </row>
    <row r="586" spans="8:8" ht="12.75" customHeight="1">
      <c r="H586" s="1"/>
    </row>
    <row r="587" spans="8:8" ht="12.75" customHeight="1">
      <c r="H587" s="1"/>
    </row>
    <row r="588" spans="8:8" ht="12.75" customHeight="1">
      <c r="H588" s="1"/>
    </row>
    <row r="589" spans="8:8" ht="12.75" customHeight="1">
      <c r="H589" s="1"/>
    </row>
    <row r="590" spans="8:8" ht="12.75" customHeight="1">
      <c r="H590" s="1"/>
    </row>
    <row r="591" spans="8:8" ht="12.75" customHeight="1">
      <c r="H591" s="1"/>
    </row>
    <row r="592" spans="8:8" ht="12.75" customHeight="1">
      <c r="H592" s="1"/>
    </row>
    <row r="593" spans="8:8" ht="12.75" customHeight="1">
      <c r="H593" s="1"/>
    </row>
    <row r="594" spans="8:8" ht="12.75" customHeight="1">
      <c r="H594" s="1"/>
    </row>
    <row r="595" spans="8:8" ht="12.75" customHeight="1">
      <c r="H595" s="1"/>
    </row>
    <row r="596" spans="8:8" ht="12.75" customHeight="1">
      <c r="H596" s="1"/>
    </row>
    <row r="597" spans="8:8" ht="12.75" customHeight="1">
      <c r="H597" s="1"/>
    </row>
    <row r="598" spans="8:8" ht="12.75" customHeight="1">
      <c r="H598" s="1"/>
    </row>
    <row r="599" spans="8:8" ht="12.75" customHeight="1">
      <c r="H599" s="1"/>
    </row>
    <row r="600" spans="8:8" ht="12.75" customHeight="1">
      <c r="H600" s="1"/>
    </row>
    <row r="601" spans="8:8" ht="12.75" customHeight="1">
      <c r="H601" s="1"/>
    </row>
    <row r="602" spans="8:8" ht="12.75" customHeight="1">
      <c r="H602" s="1"/>
    </row>
    <row r="603" spans="8:8" ht="12.75" customHeight="1">
      <c r="H603" s="1"/>
    </row>
    <row r="604" spans="8:8" ht="12.75" customHeight="1">
      <c r="H604" s="1"/>
    </row>
    <row r="605" spans="8:8" ht="12.75" customHeight="1">
      <c r="H605" s="1"/>
    </row>
    <row r="606" spans="8:8" ht="12.75" customHeight="1">
      <c r="H606" s="1"/>
    </row>
    <row r="607" spans="8:8" ht="12.75" customHeight="1">
      <c r="H607" s="1"/>
    </row>
    <row r="608" spans="8:8" ht="12.75" customHeight="1">
      <c r="H608" s="1"/>
    </row>
    <row r="609" spans="8:8" ht="12.75" customHeight="1">
      <c r="H609" s="1"/>
    </row>
    <row r="610" spans="8:8" ht="12.75" customHeight="1">
      <c r="H610" s="1"/>
    </row>
    <row r="611" spans="8:8" ht="12.75" customHeight="1">
      <c r="H611" s="1"/>
    </row>
    <row r="612" spans="8:8" ht="12.75" customHeight="1">
      <c r="H612" s="1"/>
    </row>
    <row r="613" spans="8:8" ht="12.75" customHeight="1">
      <c r="H613" s="1"/>
    </row>
    <row r="614" spans="8:8" ht="12.75" customHeight="1">
      <c r="H614" s="1"/>
    </row>
    <row r="615" spans="8:8" ht="12.75" customHeight="1">
      <c r="H615" s="1"/>
    </row>
    <row r="616" spans="8:8" ht="12.75" customHeight="1">
      <c r="H616" s="1"/>
    </row>
    <row r="617" spans="8:8" ht="12.75" customHeight="1">
      <c r="H617" s="1"/>
    </row>
    <row r="618" spans="8:8" ht="12.75" customHeight="1">
      <c r="H618" s="1"/>
    </row>
    <row r="619" spans="8:8" ht="12.75" customHeight="1">
      <c r="H619" s="1"/>
    </row>
    <row r="620" spans="8:8" ht="12.75" customHeight="1">
      <c r="H620" s="1"/>
    </row>
    <row r="621" spans="8:8" ht="12.75" customHeight="1">
      <c r="H621" s="1"/>
    </row>
    <row r="622" spans="8:8" ht="12.75" customHeight="1">
      <c r="H622" s="1"/>
    </row>
    <row r="623" spans="8:8" ht="12.75" customHeight="1">
      <c r="H623" s="1"/>
    </row>
    <row r="624" spans="8:8" ht="12.75" customHeight="1">
      <c r="H624" s="1"/>
    </row>
    <row r="625" spans="8:8" ht="12.75" customHeight="1">
      <c r="H625" s="1"/>
    </row>
    <row r="626" spans="8:8" ht="12.75" customHeight="1">
      <c r="H626" s="1"/>
    </row>
    <row r="627" spans="8:8" ht="12.75" customHeight="1">
      <c r="H627" s="1"/>
    </row>
    <row r="628" spans="8:8" ht="12.75" customHeight="1">
      <c r="H628" s="1"/>
    </row>
    <row r="629" spans="8:8" ht="12.75" customHeight="1">
      <c r="H629" s="1"/>
    </row>
    <row r="630" spans="8:8" ht="12.75" customHeight="1">
      <c r="H630" s="1"/>
    </row>
    <row r="631" spans="8:8" ht="12.75" customHeight="1">
      <c r="H631" s="1"/>
    </row>
    <row r="632" spans="8:8" ht="12.75" customHeight="1">
      <c r="H632" s="1"/>
    </row>
    <row r="633" spans="8:8" ht="12.75" customHeight="1">
      <c r="H633" s="1"/>
    </row>
    <row r="634" spans="8:8" ht="12.75" customHeight="1">
      <c r="H634" s="1"/>
    </row>
    <row r="635" spans="8:8" ht="12.75" customHeight="1">
      <c r="H635" s="1"/>
    </row>
    <row r="636" spans="8:8" ht="12.75" customHeight="1">
      <c r="H636" s="1"/>
    </row>
    <row r="637" spans="8:8" ht="12.75" customHeight="1">
      <c r="H637" s="1"/>
    </row>
    <row r="638" spans="8:8" ht="12.75" customHeight="1">
      <c r="H638" s="1"/>
    </row>
    <row r="639" spans="8:8" ht="12.75" customHeight="1">
      <c r="H639" s="1"/>
    </row>
    <row r="640" spans="8:8" ht="12.75" customHeight="1">
      <c r="H640" s="1"/>
    </row>
    <row r="641" spans="8:8" ht="12.75" customHeight="1">
      <c r="H641" s="1"/>
    </row>
    <row r="642" spans="8:8" ht="12.75" customHeight="1">
      <c r="H642" s="1"/>
    </row>
    <row r="643" spans="8:8" ht="12.75" customHeight="1">
      <c r="H643" s="1"/>
    </row>
    <row r="644" spans="8:8" ht="12.75" customHeight="1">
      <c r="H644" s="1"/>
    </row>
    <row r="645" spans="8:8" ht="12.75" customHeight="1">
      <c r="H645" s="1"/>
    </row>
    <row r="646" spans="8:8" ht="12.75" customHeight="1">
      <c r="H646" s="1"/>
    </row>
    <row r="647" spans="8:8" ht="12.75" customHeight="1">
      <c r="H647" s="1"/>
    </row>
    <row r="648" spans="8:8" ht="12.75" customHeight="1">
      <c r="H648" s="1"/>
    </row>
    <row r="649" spans="8:8" ht="12.75" customHeight="1">
      <c r="H649" s="1"/>
    </row>
    <row r="650" spans="8:8" ht="12.75" customHeight="1">
      <c r="H650" s="1"/>
    </row>
    <row r="651" spans="8:8" ht="12.75" customHeight="1">
      <c r="H651" s="1"/>
    </row>
    <row r="652" spans="8:8" ht="12.75" customHeight="1">
      <c r="H652" s="1"/>
    </row>
    <row r="653" spans="8:8" ht="12.75" customHeight="1">
      <c r="H653" s="1"/>
    </row>
    <row r="654" spans="8:8" ht="12.75" customHeight="1">
      <c r="H654" s="1"/>
    </row>
    <row r="655" spans="8:8" ht="12.75" customHeight="1">
      <c r="H655" s="1"/>
    </row>
    <row r="656" spans="8:8" ht="12.75" customHeight="1">
      <c r="H656" s="1"/>
    </row>
    <row r="657" spans="8:8" ht="12.75" customHeight="1">
      <c r="H657" s="1"/>
    </row>
    <row r="658" spans="8:8" ht="12.75" customHeight="1">
      <c r="H658" s="1"/>
    </row>
    <row r="659" spans="8:8" ht="12.75" customHeight="1">
      <c r="H659" s="1"/>
    </row>
    <row r="660" spans="8:8" ht="12.75" customHeight="1">
      <c r="H660" s="1"/>
    </row>
    <row r="661" spans="8:8" ht="12.75" customHeight="1">
      <c r="H661" s="1"/>
    </row>
    <row r="662" spans="8:8" ht="12.75" customHeight="1">
      <c r="H662" s="1"/>
    </row>
    <row r="663" spans="8:8" ht="12.75" customHeight="1">
      <c r="H663" s="1"/>
    </row>
    <row r="664" spans="8:8" ht="12.75" customHeight="1">
      <c r="H664" s="1"/>
    </row>
    <row r="665" spans="8:8" ht="12.75" customHeight="1">
      <c r="H665" s="1"/>
    </row>
    <row r="666" spans="8:8" ht="12.75" customHeight="1">
      <c r="H666" s="1"/>
    </row>
    <row r="667" spans="8:8" ht="12.75" customHeight="1">
      <c r="H667" s="1"/>
    </row>
    <row r="668" spans="8:8" ht="12.75" customHeight="1">
      <c r="H668" s="1"/>
    </row>
    <row r="669" spans="8:8" ht="12.75" customHeight="1">
      <c r="H669" s="1"/>
    </row>
    <row r="670" spans="8:8" ht="12.75" customHeight="1">
      <c r="H670" s="1"/>
    </row>
    <row r="671" spans="8:8" ht="12.75" customHeight="1">
      <c r="H671" s="1"/>
    </row>
    <row r="672" spans="8:8" ht="12.75" customHeight="1">
      <c r="H672" s="1"/>
    </row>
    <row r="673" spans="8:8" ht="12.75" customHeight="1">
      <c r="H673" s="1"/>
    </row>
    <row r="674" spans="8:8" ht="12.75" customHeight="1">
      <c r="H674" s="1"/>
    </row>
    <row r="675" spans="8:8" ht="12.75" customHeight="1">
      <c r="H675" s="1"/>
    </row>
    <row r="676" spans="8:8" ht="12.75" customHeight="1">
      <c r="H676" s="1"/>
    </row>
    <row r="677" spans="8:8" ht="12.75" customHeight="1">
      <c r="H677" s="1"/>
    </row>
    <row r="678" spans="8:8" ht="12.75" customHeight="1">
      <c r="H678" s="1"/>
    </row>
    <row r="679" spans="8:8" ht="12.75" customHeight="1">
      <c r="H679" s="1"/>
    </row>
    <row r="680" spans="8:8" ht="12.75" customHeight="1">
      <c r="H680" s="1"/>
    </row>
    <row r="681" spans="8:8" ht="12.75" customHeight="1">
      <c r="H681" s="1"/>
    </row>
    <row r="682" spans="8:8" ht="12.75" customHeight="1">
      <c r="H682" s="1"/>
    </row>
    <row r="683" spans="8:8" ht="12.75" customHeight="1">
      <c r="H683" s="1"/>
    </row>
    <row r="684" spans="8:8" ht="12.75" customHeight="1">
      <c r="H684" s="1"/>
    </row>
    <row r="685" spans="8:8" ht="12.75" customHeight="1">
      <c r="H685" s="1"/>
    </row>
    <row r="686" spans="8:8" ht="12.75" customHeight="1">
      <c r="H686" s="1"/>
    </row>
    <row r="687" spans="8:8" ht="12.75" customHeight="1">
      <c r="H687" s="1"/>
    </row>
    <row r="688" spans="8:8" ht="12.75" customHeight="1">
      <c r="H688" s="1"/>
    </row>
    <row r="689" spans="8:8" ht="12.75" customHeight="1">
      <c r="H689" s="1"/>
    </row>
    <row r="690" spans="8:8" ht="12.75" customHeight="1">
      <c r="H690" s="1"/>
    </row>
    <row r="691" spans="8:8" ht="12.75" customHeight="1">
      <c r="H691" s="1"/>
    </row>
    <row r="692" spans="8:8" ht="12.75" customHeight="1">
      <c r="H692" s="1"/>
    </row>
    <row r="693" spans="8:8" ht="12.75" customHeight="1">
      <c r="H693" s="1"/>
    </row>
    <row r="694" spans="8:8" ht="12.75" customHeight="1">
      <c r="H694" s="1"/>
    </row>
    <row r="695" spans="8:8" ht="12.75" customHeight="1">
      <c r="H695" s="1"/>
    </row>
    <row r="696" spans="8:8" ht="12.75" customHeight="1">
      <c r="H696" s="1"/>
    </row>
    <row r="697" spans="8:8" ht="12.75" customHeight="1">
      <c r="H697" s="1"/>
    </row>
    <row r="698" spans="8:8" ht="12.75" customHeight="1">
      <c r="H698" s="1"/>
    </row>
    <row r="699" spans="8:8" ht="12.75" customHeight="1">
      <c r="H699" s="1"/>
    </row>
    <row r="700" spans="8:8" ht="12.75" customHeight="1">
      <c r="H700" s="1"/>
    </row>
    <row r="701" spans="8:8" ht="12.75" customHeight="1">
      <c r="H701" s="1"/>
    </row>
    <row r="702" spans="8:8" ht="12.75" customHeight="1">
      <c r="H702" s="1"/>
    </row>
    <row r="703" spans="8:8" ht="12.75" customHeight="1">
      <c r="H703" s="1"/>
    </row>
    <row r="704" spans="8:8" ht="12.75" customHeight="1">
      <c r="H704" s="1"/>
    </row>
    <row r="705" spans="8:8" ht="12.75" customHeight="1">
      <c r="H705" s="1"/>
    </row>
    <row r="706" spans="8:8" ht="12.75" customHeight="1">
      <c r="H706" s="1"/>
    </row>
    <row r="707" spans="8:8" ht="12.75" customHeight="1">
      <c r="H707" s="1"/>
    </row>
    <row r="708" spans="8:8" ht="12.75" customHeight="1">
      <c r="H708" s="1"/>
    </row>
    <row r="709" spans="8:8" ht="12.75" customHeight="1">
      <c r="H709" s="1"/>
    </row>
    <row r="710" spans="8:8" ht="12.75" customHeight="1">
      <c r="H710" s="1"/>
    </row>
    <row r="711" spans="8:8" ht="12.75" customHeight="1">
      <c r="H711" s="1"/>
    </row>
    <row r="712" spans="8:8" ht="12.75" customHeight="1">
      <c r="H712" s="1"/>
    </row>
    <row r="713" spans="8:8" ht="12.75" customHeight="1">
      <c r="H713" s="1"/>
    </row>
    <row r="714" spans="8:8" ht="12.75" customHeight="1">
      <c r="H714" s="1"/>
    </row>
    <row r="715" spans="8:8" ht="12.75" customHeight="1">
      <c r="H715" s="1"/>
    </row>
    <row r="716" spans="8:8" ht="12.75" customHeight="1">
      <c r="H716" s="1"/>
    </row>
    <row r="717" spans="8:8" ht="12.75" customHeight="1">
      <c r="H717" s="1"/>
    </row>
    <row r="718" spans="8:8" ht="12.75" customHeight="1">
      <c r="H718" s="1"/>
    </row>
    <row r="719" spans="8:8" ht="12.75" customHeight="1">
      <c r="H719" s="1"/>
    </row>
    <row r="720" spans="8:8" ht="12.75" customHeight="1">
      <c r="H720" s="1"/>
    </row>
    <row r="721" spans="8:8" ht="12.75" customHeight="1">
      <c r="H721" s="1"/>
    </row>
    <row r="722" spans="8:8" ht="12.75" customHeight="1">
      <c r="H722" s="1"/>
    </row>
    <row r="723" spans="8:8" ht="12.75" customHeight="1">
      <c r="H723" s="1"/>
    </row>
    <row r="724" spans="8:8" ht="12.75" customHeight="1">
      <c r="H724" s="1"/>
    </row>
    <row r="725" spans="8:8" ht="12.75" customHeight="1">
      <c r="H725" s="1"/>
    </row>
    <row r="726" spans="8:8" ht="12.75" customHeight="1">
      <c r="H726" s="1"/>
    </row>
    <row r="727" spans="8:8" ht="12.75" customHeight="1">
      <c r="H727" s="1"/>
    </row>
    <row r="728" spans="8:8" ht="12.75" customHeight="1">
      <c r="H728" s="1"/>
    </row>
    <row r="729" spans="8:8" ht="12.75" customHeight="1">
      <c r="H729" s="1"/>
    </row>
    <row r="730" spans="8:8" ht="12.75" customHeight="1">
      <c r="H730" s="1"/>
    </row>
    <row r="731" spans="8:8" ht="12.75" customHeight="1">
      <c r="H731" s="1"/>
    </row>
    <row r="732" spans="8:8" ht="12.75" customHeight="1">
      <c r="H732" s="1"/>
    </row>
    <row r="733" spans="8:8" ht="12.75" customHeight="1">
      <c r="H733" s="1"/>
    </row>
    <row r="734" spans="8:8" ht="12.75" customHeight="1">
      <c r="H734" s="1"/>
    </row>
    <row r="735" spans="8:8" ht="12.75" customHeight="1">
      <c r="H735" s="1"/>
    </row>
    <row r="736" spans="8:8" ht="12.75" customHeight="1">
      <c r="H736" s="1"/>
    </row>
    <row r="737" spans="8:8" ht="12.75" customHeight="1">
      <c r="H737" s="1"/>
    </row>
    <row r="738" spans="8:8" ht="12.75" customHeight="1">
      <c r="H738" s="1"/>
    </row>
    <row r="739" spans="8:8" ht="12.75" customHeight="1">
      <c r="H739" s="1"/>
    </row>
    <row r="740" spans="8:8" ht="12.75" customHeight="1">
      <c r="H740" s="1"/>
    </row>
    <row r="741" spans="8:8" ht="12.75" customHeight="1">
      <c r="H741" s="1"/>
    </row>
    <row r="742" spans="8:8" ht="12.75" customHeight="1">
      <c r="H742" s="1"/>
    </row>
    <row r="743" spans="8:8" ht="12.75" customHeight="1">
      <c r="H743" s="1"/>
    </row>
    <row r="744" spans="8:8" ht="12.75" customHeight="1">
      <c r="H744" s="1"/>
    </row>
    <row r="745" spans="8:8" ht="12.75" customHeight="1">
      <c r="H745" s="1"/>
    </row>
    <row r="746" spans="8:8" ht="12.75" customHeight="1">
      <c r="H746" s="1"/>
    </row>
    <row r="747" spans="8:8" ht="12.75" customHeight="1">
      <c r="H747" s="1"/>
    </row>
    <row r="748" spans="8:8" ht="12.75" customHeight="1">
      <c r="H748" s="1"/>
    </row>
    <row r="749" spans="8:8" ht="12.75" customHeight="1">
      <c r="H749" s="1"/>
    </row>
    <row r="750" spans="8:8" ht="12.75" customHeight="1">
      <c r="H750" s="1"/>
    </row>
    <row r="751" spans="8:8" ht="12.75" customHeight="1">
      <c r="H751" s="1"/>
    </row>
    <row r="752" spans="8:8" ht="12.75" customHeight="1">
      <c r="H752" s="1"/>
    </row>
    <row r="753" spans="8:8" ht="12.75" customHeight="1">
      <c r="H753" s="1"/>
    </row>
    <row r="754" spans="8:8" ht="12.75" customHeight="1">
      <c r="H754" s="1"/>
    </row>
    <row r="755" spans="8:8" ht="12.75" customHeight="1">
      <c r="H755" s="1"/>
    </row>
    <row r="756" spans="8:8" ht="12.75" customHeight="1">
      <c r="H756" s="1"/>
    </row>
    <row r="757" spans="8:8" ht="12.75" customHeight="1">
      <c r="H757" s="1"/>
    </row>
    <row r="758" spans="8:8" ht="12.75" customHeight="1">
      <c r="H758" s="1"/>
    </row>
    <row r="759" spans="8:8" ht="12.75" customHeight="1">
      <c r="H759" s="1"/>
    </row>
    <row r="760" spans="8:8" ht="12.75" customHeight="1">
      <c r="H760" s="1"/>
    </row>
    <row r="761" spans="8:8" ht="12.75" customHeight="1">
      <c r="H761" s="1"/>
    </row>
    <row r="762" spans="8:8" ht="12.75" customHeight="1">
      <c r="H762" s="1"/>
    </row>
    <row r="763" spans="8:8" ht="12.75" customHeight="1">
      <c r="H763" s="1"/>
    </row>
    <row r="764" spans="8:8" ht="12.75" customHeight="1">
      <c r="H764" s="1"/>
    </row>
    <row r="765" spans="8:8" ht="12.75" customHeight="1">
      <c r="H765" s="1"/>
    </row>
    <row r="766" spans="8:8" ht="12.75" customHeight="1">
      <c r="H766" s="1"/>
    </row>
    <row r="767" spans="8:8" ht="12.75" customHeight="1">
      <c r="H767" s="1"/>
    </row>
    <row r="768" spans="8:8" ht="12.75" customHeight="1">
      <c r="H768" s="1"/>
    </row>
    <row r="769" spans="8:8" ht="12.75" customHeight="1">
      <c r="H769" s="1"/>
    </row>
    <row r="770" spans="8:8" ht="12.75" customHeight="1">
      <c r="H770" s="1"/>
    </row>
    <row r="771" spans="8:8" ht="12.75" customHeight="1">
      <c r="H771" s="1"/>
    </row>
    <row r="772" spans="8:8" ht="12.75" customHeight="1">
      <c r="H772" s="1"/>
    </row>
    <row r="773" spans="8:8" ht="12.75" customHeight="1">
      <c r="H773" s="1"/>
    </row>
    <row r="774" spans="8:8" ht="12.75" customHeight="1">
      <c r="H774" s="1"/>
    </row>
    <row r="775" spans="8:8" ht="12.75" customHeight="1">
      <c r="H775" s="1"/>
    </row>
    <row r="776" spans="8:8" ht="12.75" customHeight="1">
      <c r="H776" s="1"/>
    </row>
    <row r="777" spans="8:8" ht="12.75" customHeight="1">
      <c r="H777" s="1"/>
    </row>
    <row r="778" spans="8:8" ht="12.75" customHeight="1">
      <c r="H778" s="1"/>
    </row>
    <row r="779" spans="8:8" ht="12.75" customHeight="1">
      <c r="H779" s="1"/>
    </row>
    <row r="780" spans="8:8" ht="12.75" customHeight="1">
      <c r="H780" s="1"/>
    </row>
    <row r="781" spans="8:8" ht="12.75" customHeight="1">
      <c r="H781" s="1"/>
    </row>
    <row r="782" spans="8:8" ht="12.75" customHeight="1">
      <c r="H782" s="1"/>
    </row>
    <row r="783" spans="8:8" ht="12.75" customHeight="1">
      <c r="H783" s="1"/>
    </row>
    <row r="784" spans="8:8" ht="12.75" customHeight="1">
      <c r="H784" s="1"/>
    </row>
    <row r="785" spans="8:8" ht="12.75" customHeight="1">
      <c r="H785" s="1"/>
    </row>
    <row r="786" spans="8:8" ht="12.75" customHeight="1">
      <c r="H786" s="1"/>
    </row>
    <row r="787" spans="8:8" ht="12.75" customHeight="1">
      <c r="H787" s="1"/>
    </row>
    <row r="788" spans="8:8" ht="12.75" customHeight="1">
      <c r="H788" s="1"/>
    </row>
    <row r="789" spans="8:8" ht="12.75" customHeight="1">
      <c r="H789" s="1"/>
    </row>
    <row r="790" spans="8:8" ht="12.75" customHeight="1">
      <c r="H790" s="1"/>
    </row>
    <row r="791" spans="8:8" ht="12.75" customHeight="1">
      <c r="H791" s="1"/>
    </row>
    <row r="792" spans="8:8" ht="12.75" customHeight="1">
      <c r="H792" s="1"/>
    </row>
    <row r="793" spans="8:8" ht="12.75" customHeight="1">
      <c r="H793" s="1"/>
    </row>
    <row r="794" spans="8:8" ht="12.75" customHeight="1">
      <c r="H794" s="1"/>
    </row>
    <row r="795" spans="8:8" ht="12.75" customHeight="1">
      <c r="H795" s="1"/>
    </row>
    <row r="796" spans="8:8" ht="12.75" customHeight="1">
      <c r="H796" s="1"/>
    </row>
    <row r="797" spans="8:8" ht="12.75" customHeight="1">
      <c r="H797" s="1"/>
    </row>
    <row r="798" spans="8:8" ht="12.75" customHeight="1">
      <c r="H798" s="1"/>
    </row>
    <row r="799" spans="8:8" ht="12.75" customHeight="1">
      <c r="H799" s="1"/>
    </row>
    <row r="800" spans="8:8" ht="12.75" customHeight="1">
      <c r="H800" s="1"/>
    </row>
    <row r="801" spans="8:8" ht="12.75" customHeight="1">
      <c r="H801" s="1"/>
    </row>
    <row r="802" spans="8:8" ht="12.75" customHeight="1">
      <c r="H802" s="1"/>
    </row>
    <row r="803" spans="8:8" ht="12.75" customHeight="1">
      <c r="H803" s="1"/>
    </row>
    <row r="804" spans="8:8" ht="12.75" customHeight="1">
      <c r="H804" s="1"/>
    </row>
    <row r="805" spans="8:8" ht="12.75" customHeight="1">
      <c r="H805" s="1"/>
    </row>
    <row r="806" spans="8:8" ht="12.75" customHeight="1">
      <c r="H806" s="1"/>
    </row>
    <row r="807" spans="8:8" ht="12.75" customHeight="1">
      <c r="H807" s="1"/>
    </row>
    <row r="808" spans="8:8" ht="12.75" customHeight="1">
      <c r="H808" s="1"/>
    </row>
    <row r="809" spans="8:8" ht="12.75" customHeight="1">
      <c r="H809" s="1"/>
    </row>
    <row r="810" spans="8:8" ht="12.75" customHeight="1">
      <c r="H810" s="1"/>
    </row>
    <row r="811" spans="8:8" ht="12.75" customHeight="1">
      <c r="H811" s="1"/>
    </row>
    <row r="812" spans="8:8" ht="12.75" customHeight="1">
      <c r="H812" s="1"/>
    </row>
    <row r="813" spans="8:8" ht="12.75" customHeight="1">
      <c r="H813" s="1"/>
    </row>
    <row r="814" spans="8:8" ht="12.75" customHeight="1">
      <c r="H814" s="1"/>
    </row>
    <row r="815" spans="8:8" ht="12.75" customHeight="1">
      <c r="H815" s="1"/>
    </row>
    <row r="816" spans="8:8" ht="12.75" customHeight="1">
      <c r="H816" s="1"/>
    </row>
    <row r="817" spans="8:8" ht="12.75" customHeight="1">
      <c r="H817" s="1"/>
    </row>
    <row r="818" spans="8:8" ht="12.75" customHeight="1">
      <c r="H818" s="1"/>
    </row>
    <row r="819" spans="8:8" ht="12.75" customHeight="1">
      <c r="H819" s="1"/>
    </row>
    <row r="820" spans="8:8" ht="12.75" customHeight="1">
      <c r="H820" s="1"/>
    </row>
    <row r="821" spans="8:8" ht="12.75" customHeight="1">
      <c r="H821" s="1"/>
    </row>
    <row r="822" spans="8:8" ht="12.75" customHeight="1">
      <c r="H822" s="1"/>
    </row>
    <row r="823" spans="8:8" ht="12.75" customHeight="1">
      <c r="H823" s="1"/>
    </row>
    <row r="824" spans="8:8" ht="12.75" customHeight="1">
      <c r="H824" s="1"/>
    </row>
    <row r="825" spans="8:8" ht="12.75" customHeight="1">
      <c r="H825" s="1"/>
    </row>
    <row r="826" spans="8:8" ht="12.75" customHeight="1">
      <c r="H826" s="1"/>
    </row>
    <row r="827" spans="8:8" ht="12.75" customHeight="1">
      <c r="H827" s="1"/>
    </row>
    <row r="828" spans="8:8" ht="12.75" customHeight="1">
      <c r="H828" s="1"/>
    </row>
    <row r="829" spans="8:8" ht="12.75" customHeight="1">
      <c r="H829" s="1"/>
    </row>
    <row r="830" spans="8:8" ht="12.75" customHeight="1">
      <c r="H830" s="1"/>
    </row>
    <row r="831" spans="8:8" ht="12.75" customHeight="1">
      <c r="H831" s="1"/>
    </row>
    <row r="832" spans="8:8" ht="12.75" customHeight="1">
      <c r="H832" s="1"/>
    </row>
    <row r="833" spans="8:8" ht="12.75" customHeight="1">
      <c r="H833" s="1"/>
    </row>
    <row r="834" spans="8:8" ht="12.75" customHeight="1">
      <c r="H834" s="1"/>
    </row>
    <row r="835" spans="8:8" ht="12.75" customHeight="1">
      <c r="H835" s="1"/>
    </row>
    <row r="836" spans="8:8" ht="12.75" customHeight="1">
      <c r="H836" s="1"/>
    </row>
    <row r="837" spans="8:8" ht="12.75" customHeight="1">
      <c r="H837" s="1"/>
    </row>
    <row r="838" spans="8:8" ht="12.75" customHeight="1">
      <c r="H838" s="1"/>
    </row>
    <row r="839" spans="8:8" ht="12.75" customHeight="1">
      <c r="H839" s="1"/>
    </row>
    <row r="840" spans="8:8" ht="12.75" customHeight="1">
      <c r="H840" s="1"/>
    </row>
    <row r="841" spans="8:8" ht="12.75" customHeight="1">
      <c r="H841" s="1"/>
    </row>
    <row r="842" spans="8:8" ht="12.75" customHeight="1">
      <c r="H842" s="1"/>
    </row>
    <row r="843" spans="8:8" ht="12.75" customHeight="1">
      <c r="H843" s="1"/>
    </row>
    <row r="844" spans="8:8" ht="12.75" customHeight="1">
      <c r="H844" s="1"/>
    </row>
    <row r="845" spans="8:8" ht="12.75" customHeight="1">
      <c r="H845" s="1"/>
    </row>
    <row r="846" spans="8:8" ht="12.75" customHeight="1">
      <c r="H846" s="1"/>
    </row>
    <row r="847" spans="8:8" ht="12.75" customHeight="1">
      <c r="H847" s="1"/>
    </row>
    <row r="848" spans="8:8" ht="12.75" customHeight="1">
      <c r="H848" s="1"/>
    </row>
    <row r="849" spans="8:8" ht="12.75" customHeight="1">
      <c r="H849" s="1"/>
    </row>
    <row r="850" spans="8:8" ht="12.75" customHeight="1">
      <c r="H850" s="1"/>
    </row>
    <row r="851" spans="8:8" ht="12.75" customHeight="1">
      <c r="H851" s="1"/>
    </row>
    <row r="852" spans="8:8" ht="12.75" customHeight="1">
      <c r="H852" s="1"/>
    </row>
    <row r="853" spans="8:8" ht="12.75" customHeight="1">
      <c r="H853" s="1"/>
    </row>
    <row r="854" spans="8:8" ht="12.75" customHeight="1">
      <c r="H854" s="1"/>
    </row>
    <row r="855" spans="8:8" ht="12.75" customHeight="1">
      <c r="H855" s="1"/>
    </row>
    <row r="856" spans="8:8" ht="12.75" customHeight="1">
      <c r="H856" s="1"/>
    </row>
    <row r="857" spans="8:8" ht="12.75" customHeight="1">
      <c r="H857" s="1"/>
    </row>
    <row r="858" spans="8:8" ht="12.75" customHeight="1">
      <c r="H858" s="1"/>
    </row>
    <row r="859" spans="8:8" ht="12.75" customHeight="1">
      <c r="H859" s="1"/>
    </row>
    <row r="860" spans="8:8" ht="12.75" customHeight="1">
      <c r="H860" s="1"/>
    </row>
    <row r="861" spans="8:8" ht="12.75" customHeight="1">
      <c r="H861" s="1"/>
    </row>
    <row r="862" spans="8:8" ht="12.75" customHeight="1">
      <c r="H862" s="1"/>
    </row>
    <row r="863" spans="8:8" ht="12.75" customHeight="1">
      <c r="H863" s="1"/>
    </row>
    <row r="864" spans="8:8" ht="12.75" customHeight="1">
      <c r="H864" s="1"/>
    </row>
    <row r="865" spans="8:8" ht="12.75" customHeight="1">
      <c r="H865" s="1"/>
    </row>
    <row r="866" spans="8:8" ht="12.75" customHeight="1">
      <c r="H866" s="1"/>
    </row>
    <row r="867" spans="8:8" ht="12.75" customHeight="1">
      <c r="H867" s="1"/>
    </row>
    <row r="868" spans="8:8" ht="12.75" customHeight="1">
      <c r="H868" s="1"/>
    </row>
    <row r="869" spans="8:8" ht="12.75" customHeight="1">
      <c r="H869" s="1"/>
    </row>
    <row r="870" spans="8:8" ht="12.75" customHeight="1">
      <c r="H870" s="1"/>
    </row>
    <row r="871" spans="8:8" ht="12.75" customHeight="1">
      <c r="H871" s="1"/>
    </row>
    <row r="872" spans="8:8" ht="12.75" customHeight="1">
      <c r="H872" s="1"/>
    </row>
    <row r="873" spans="8:8" ht="12.75" customHeight="1">
      <c r="H873" s="1"/>
    </row>
    <row r="874" spans="8:8" ht="12.75" customHeight="1">
      <c r="H874" s="1"/>
    </row>
    <row r="875" spans="8:8" ht="12.75" customHeight="1">
      <c r="H875" s="1"/>
    </row>
    <row r="876" spans="8:8" ht="12.75" customHeight="1">
      <c r="H876" s="1"/>
    </row>
    <row r="877" spans="8:8" ht="12.75" customHeight="1">
      <c r="H877" s="1"/>
    </row>
    <row r="878" spans="8:8" ht="12.75" customHeight="1">
      <c r="H878" s="1"/>
    </row>
    <row r="879" spans="8:8" ht="12.75" customHeight="1">
      <c r="H879" s="1"/>
    </row>
    <row r="880" spans="8:8" ht="12.75" customHeight="1">
      <c r="H880" s="1"/>
    </row>
    <row r="881" spans="8:8" ht="12.75" customHeight="1">
      <c r="H881" s="1"/>
    </row>
    <row r="882" spans="8:8" ht="12.75" customHeight="1">
      <c r="H882" s="1"/>
    </row>
    <row r="883" spans="8:8" ht="12.75" customHeight="1">
      <c r="H883" s="1"/>
    </row>
    <row r="884" spans="8:8" ht="12.75" customHeight="1">
      <c r="H884" s="1"/>
    </row>
    <row r="885" spans="8:8" ht="12.75" customHeight="1">
      <c r="H885" s="1"/>
    </row>
    <row r="886" spans="8:8" ht="12.75" customHeight="1">
      <c r="H886" s="1"/>
    </row>
    <row r="887" spans="8:8" ht="12.75" customHeight="1">
      <c r="H887" s="1"/>
    </row>
    <row r="888" spans="8:8" ht="12.75" customHeight="1">
      <c r="H888" s="1"/>
    </row>
    <row r="889" spans="8:8" ht="12.75" customHeight="1">
      <c r="H889" s="1"/>
    </row>
    <row r="890" spans="8:8" ht="12.75" customHeight="1">
      <c r="H890" s="1"/>
    </row>
    <row r="891" spans="8:8" ht="12.75" customHeight="1">
      <c r="H891" s="1"/>
    </row>
    <row r="892" spans="8:8" ht="12.75" customHeight="1">
      <c r="H892" s="1"/>
    </row>
    <row r="893" spans="8:8" ht="12.75" customHeight="1">
      <c r="H893" s="1"/>
    </row>
    <row r="894" spans="8:8" ht="12.75" customHeight="1">
      <c r="H894" s="1"/>
    </row>
    <row r="895" spans="8:8" ht="12.75" customHeight="1">
      <c r="H895" s="1"/>
    </row>
    <row r="896" spans="8:8" ht="12.75" customHeight="1">
      <c r="H896" s="1"/>
    </row>
    <row r="897" spans="8:8" ht="12.75" customHeight="1">
      <c r="H897" s="1"/>
    </row>
    <row r="898" spans="8:8" ht="12.75" customHeight="1">
      <c r="H898" s="1"/>
    </row>
    <row r="899" spans="8:8" ht="12.75" customHeight="1">
      <c r="H899" s="1"/>
    </row>
    <row r="900" spans="8:8" ht="12.75" customHeight="1">
      <c r="H900" s="1"/>
    </row>
    <row r="901" spans="8:8" ht="12.75" customHeight="1">
      <c r="H901" s="1"/>
    </row>
    <row r="902" spans="8:8" ht="12.75" customHeight="1">
      <c r="H902" s="1"/>
    </row>
    <row r="903" spans="8:8" ht="12.75" customHeight="1">
      <c r="H903" s="1"/>
    </row>
    <row r="904" spans="8:8" ht="12.75" customHeight="1">
      <c r="H904" s="1"/>
    </row>
    <row r="905" spans="8:8" ht="12.75" customHeight="1">
      <c r="H905" s="1"/>
    </row>
    <row r="906" spans="8:8" ht="12.75" customHeight="1">
      <c r="H906" s="1"/>
    </row>
    <row r="907" spans="8:8" ht="12.75" customHeight="1">
      <c r="H907" s="1"/>
    </row>
    <row r="908" spans="8:8" ht="12.75" customHeight="1">
      <c r="H908" s="1"/>
    </row>
    <row r="909" spans="8:8" ht="12.75" customHeight="1">
      <c r="H909" s="1"/>
    </row>
    <row r="910" spans="8:8" ht="12.75" customHeight="1">
      <c r="H910" s="1"/>
    </row>
    <row r="911" spans="8:8" ht="12.75" customHeight="1">
      <c r="H911" s="1"/>
    </row>
    <row r="912" spans="8:8" ht="12.75" customHeight="1">
      <c r="H912" s="1"/>
    </row>
    <row r="913" spans="8:8" ht="12.75" customHeight="1">
      <c r="H913" s="1"/>
    </row>
    <row r="914" spans="8:8" ht="12.75" customHeight="1">
      <c r="H914" s="1"/>
    </row>
    <row r="915" spans="8:8" ht="12.75" customHeight="1">
      <c r="H915" s="1"/>
    </row>
    <row r="916" spans="8:8" ht="12.75" customHeight="1">
      <c r="H916" s="1"/>
    </row>
    <row r="917" spans="8:8" ht="12.75" customHeight="1">
      <c r="H917" s="1"/>
    </row>
    <row r="918" spans="8:8" ht="12.75" customHeight="1">
      <c r="H918" s="1"/>
    </row>
    <row r="919" spans="8:8" ht="12.75" customHeight="1">
      <c r="H919" s="1"/>
    </row>
    <row r="920" spans="8:8" ht="12.75" customHeight="1">
      <c r="H920" s="1"/>
    </row>
    <row r="921" spans="8:8" ht="12.75" customHeight="1">
      <c r="H921" s="1"/>
    </row>
    <row r="922" spans="8:8" ht="12.75" customHeight="1">
      <c r="H922" s="1"/>
    </row>
    <row r="923" spans="8:8" ht="12.75" customHeight="1">
      <c r="H923" s="1"/>
    </row>
    <row r="924" spans="8:8" ht="12.75" customHeight="1">
      <c r="H924" s="1"/>
    </row>
    <row r="925" spans="8:8" ht="12.75" customHeight="1">
      <c r="H925" s="1"/>
    </row>
    <row r="926" spans="8:8" ht="12.75" customHeight="1">
      <c r="H926" s="1"/>
    </row>
    <row r="927" spans="8:8" ht="12.75" customHeight="1">
      <c r="H927" s="1"/>
    </row>
    <row r="928" spans="8:8" ht="12.75" customHeight="1">
      <c r="H928" s="1"/>
    </row>
    <row r="929" spans="8:8" ht="12.75" customHeight="1">
      <c r="H929" s="1"/>
    </row>
    <row r="930" spans="8:8" ht="12.75" customHeight="1">
      <c r="H930" s="1"/>
    </row>
    <row r="931" spans="8:8" ht="12.75" customHeight="1">
      <c r="H931" s="1"/>
    </row>
    <row r="932" spans="8:8" ht="12.75" customHeight="1">
      <c r="H932" s="1"/>
    </row>
    <row r="933" spans="8:8" ht="12.75" customHeight="1">
      <c r="H933" s="1"/>
    </row>
    <row r="934" spans="8:8" ht="12.75" customHeight="1">
      <c r="H934" s="1"/>
    </row>
    <row r="935" spans="8:8" ht="12.75" customHeight="1">
      <c r="H935" s="1"/>
    </row>
    <row r="936" spans="8:8" ht="12.75" customHeight="1">
      <c r="H936" s="1"/>
    </row>
    <row r="937" spans="8:8" ht="12.75" customHeight="1">
      <c r="H937" s="1"/>
    </row>
    <row r="938" spans="8:8" ht="12.75" customHeight="1">
      <c r="H938" s="1"/>
    </row>
    <row r="939" spans="8:8" ht="12.75" customHeight="1">
      <c r="H939" s="1"/>
    </row>
    <row r="940" spans="8:8" ht="12.75" customHeight="1">
      <c r="H940" s="1"/>
    </row>
    <row r="941" spans="8:8" ht="12.75" customHeight="1">
      <c r="H941" s="1"/>
    </row>
    <row r="942" spans="8:8" ht="12.75" customHeight="1">
      <c r="H942" s="1"/>
    </row>
    <row r="943" spans="8:8" ht="12.75" customHeight="1">
      <c r="H943" s="1"/>
    </row>
    <row r="944" spans="8:8" ht="12.75" customHeight="1">
      <c r="H944" s="1"/>
    </row>
    <row r="945" spans="8:8" ht="12.75" customHeight="1">
      <c r="H945" s="1"/>
    </row>
    <row r="946" spans="8:8" ht="12.75" customHeight="1">
      <c r="H946" s="1"/>
    </row>
    <row r="947" spans="8:8" ht="12.75" customHeight="1">
      <c r="H947" s="1"/>
    </row>
    <row r="948" spans="8:8" ht="12.75" customHeight="1">
      <c r="H948" s="1"/>
    </row>
    <row r="949" spans="8:8" ht="12.75" customHeight="1">
      <c r="H949" s="1"/>
    </row>
    <row r="950" spans="8:8" ht="12.75" customHeight="1">
      <c r="H950" s="1"/>
    </row>
    <row r="951" spans="8:8" ht="12.75" customHeight="1">
      <c r="H951" s="1"/>
    </row>
    <row r="952" spans="8:8" ht="12.75" customHeight="1">
      <c r="H952" s="1"/>
    </row>
    <row r="953" spans="8:8" ht="12.75" customHeight="1">
      <c r="H953" s="1"/>
    </row>
    <row r="954" spans="8:8" ht="12.75" customHeight="1">
      <c r="H954" s="1"/>
    </row>
    <row r="955" spans="8:8" ht="12.75" customHeight="1">
      <c r="H955" s="1"/>
    </row>
    <row r="956" spans="8:8" ht="12.75" customHeight="1">
      <c r="H956" s="1"/>
    </row>
    <row r="957" spans="8:8" ht="12.75" customHeight="1">
      <c r="H957" s="1"/>
    </row>
    <row r="958" spans="8:8" ht="12.75" customHeight="1">
      <c r="H958" s="1"/>
    </row>
    <row r="959" spans="8:8" ht="12.75" customHeight="1">
      <c r="H959" s="1"/>
    </row>
    <row r="960" spans="8:8" ht="12.75" customHeight="1">
      <c r="H960" s="1"/>
    </row>
    <row r="961" spans="8:8" ht="12.75" customHeight="1">
      <c r="H961" s="1"/>
    </row>
    <row r="962" spans="8:8" ht="12.75" customHeight="1">
      <c r="H962" s="1"/>
    </row>
    <row r="963" spans="8:8" ht="12.75" customHeight="1">
      <c r="H963" s="1"/>
    </row>
    <row r="964" spans="8:8" ht="12.75" customHeight="1">
      <c r="H964" s="1"/>
    </row>
    <row r="965" spans="8:8" ht="12.75" customHeight="1">
      <c r="H965" s="1"/>
    </row>
    <row r="966" spans="8:8" ht="12.75" customHeight="1">
      <c r="H966" s="1"/>
    </row>
    <row r="967" spans="8:8" ht="12.75" customHeight="1">
      <c r="H967" s="1"/>
    </row>
    <row r="968" spans="8:8" ht="12.75" customHeight="1">
      <c r="H968" s="1"/>
    </row>
    <row r="969" spans="8:8" ht="12.75" customHeight="1">
      <c r="H969" s="1"/>
    </row>
    <row r="970" spans="8:8" ht="12.75" customHeight="1">
      <c r="H970" s="1"/>
    </row>
    <row r="971" spans="8:8" ht="12.75" customHeight="1">
      <c r="H971" s="1"/>
    </row>
    <row r="972" spans="8:8" ht="12.75" customHeight="1">
      <c r="H972" s="1"/>
    </row>
    <row r="973" spans="8:8" ht="12.75" customHeight="1">
      <c r="H973" s="1"/>
    </row>
    <row r="974" spans="8:8" ht="12.75" customHeight="1">
      <c r="H974" s="1"/>
    </row>
    <row r="975" spans="8:8" ht="12.75" customHeight="1">
      <c r="H975" s="1"/>
    </row>
    <row r="976" spans="8:8" ht="12.75" customHeight="1">
      <c r="H976" s="1"/>
    </row>
    <row r="977" spans="8:8" ht="12.75" customHeight="1">
      <c r="H977" s="1"/>
    </row>
    <row r="978" spans="8:8" ht="12.75" customHeight="1">
      <c r="H978" s="1"/>
    </row>
    <row r="979" spans="8:8" ht="12.75" customHeight="1">
      <c r="H979" s="1"/>
    </row>
    <row r="980" spans="8:8" ht="12.75" customHeight="1">
      <c r="H980" s="1"/>
    </row>
    <row r="981" spans="8:8" ht="12.75" customHeight="1">
      <c r="H981" s="1"/>
    </row>
    <row r="982" spans="8:8" ht="12.75" customHeight="1">
      <c r="H982" s="1"/>
    </row>
    <row r="983" spans="8:8" ht="12.75" customHeight="1">
      <c r="H983" s="1"/>
    </row>
    <row r="984" spans="8:8" ht="12.75" customHeight="1">
      <c r="H984" s="1"/>
    </row>
    <row r="985" spans="8:8" ht="12.75" customHeight="1">
      <c r="H985" s="1"/>
    </row>
    <row r="986" spans="8:8" ht="12.75" customHeight="1">
      <c r="H986" s="1"/>
    </row>
    <row r="987" spans="8:8" ht="12.75" customHeight="1">
      <c r="H987" s="1"/>
    </row>
    <row r="988" spans="8:8" ht="12.75" customHeight="1">
      <c r="H988" s="1"/>
    </row>
  </sheetData>
  <mergeCells count="48">
    <mergeCell ref="C1:D1"/>
    <mergeCell ref="C314:I314"/>
    <mergeCell ref="C321:I321"/>
    <mergeCell ref="C292:I292"/>
    <mergeCell ref="C304:I304"/>
    <mergeCell ref="C224:I224"/>
    <mergeCell ref="C235:I235"/>
    <mergeCell ref="C251:I251"/>
    <mergeCell ref="C264:I264"/>
    <mergeCell ref="C278:I278"/>
    <mergeCell ref="C182:I182"/>
    <mergeCell ref="C192:I192"/>
    <mergeCell ref="C198:I198"/>
    <mergeCell ref="C211:I211"/>
    <mergeCell ref="C218:I218"/>
    <mergeCell ref="C128:I128"/>
    <mergeCell ref="C138:I138"/>
    <mergeCell ref="C152:I152"/>
    <mergeCell ref="C162:I162"/>
    <mergeCell ref="C171:I171"/>
    <mergeCell ref="C100:I100"/>
    <mergeCell ref="C108:I108"/>
    <mergeCell ref="C114:I114"/>
    <mergeCell ref="C68:I68"/>
    <mergeCell ref="C79:I79"/>
    <mergeCell ref="C85:I85"/>
    <mergeCell ref="C39:I39"/>
    <mergeCell ref="C46:I46"/>
    <mergeCell ref="C56:I56"/>
    <mergeCell ref="C3:I3"/>
    <mergeCell ref="C23:I23"/>
    <mergeCell ref="A1:B1"/>
    <mergeCell ref="C461:I461"/>
    <mergeCell ref="C466:I466"/>
    <mergeCell ref="C478:I478"/>
    <mergeCell ref="C416:I416"/>
    <mergeCell ref="C427:I427"/>
    <mergeCell ref="C433:I433"/>
    <mergeCell ref="C441:I441"/>
    <mergeCell ref="C388:I388"/>
    <mergeCell ref="C397:I397"/>
    <mergeCell ref="C404:I404"/>
    <mergeCell ref="C450:I450"/>
    <mergeCell ref="C365:I365"/>
    <mergeCell ref="C378:I378"/>
    <mergeCell ref="C329:I329"/>
    <mergeCell ref="C337:I337"/>
    <mergeCell ref="C352:I352"/>
  </mergeCells>
  <pageMargins left="0.7" right="0.7" top="0.75" bottom="0.75" header="0" footer="0"/>
  <pageSetup orientation="portrait"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1000"/>
  <sheetViews>
    <sheetView workbookViewId="0">
      <selection sqref="A1:B1"/>
    </sheetView>
  </sheetViews>
  <sheetFormatPr defaultColWidth="14.3984375" defaultRowHeight="15" customHeight="1"/>
  <cols>
    <col min="1" max="1" width="14.73046875" customWidth="1"/>
    <col min="2" max="2" width="173.3984375" customWidth="1"/>
    <col min="3" max="26" width="8.73046875" customWidth="1"/>
  </cols>
  <sheetData>
    <row r="1" spans="1:2" ht="15.75" customHeight="1">
      <c r="A1" s="370" t="s">
        <v>984</v>
      </c>
      <c r="B1" s="371"/>
    </row>
    <row r="2" spans="1:2" ht="15.75">
      <c r="A2" s="177" t="s">
        <v>985</v>
      </c>
      <c r="B2" s="177" t="s">
        <v>267</v>
      </c>
    </row>
    <row r="3" spans="1:2" ht="15.75">
      <c r="A3" s="178" t="s">
        <v>471</v>
      </c>
      <c r="B3" s="179" t="s">
        <v>986</v>
      </c>
    </row>
    <row r="4" spans="1:2" ht="15.75">
      <c r="A4" s="178" t="s">
        <v>475</v>
      </c>
      <c r="B4" s="179" t="s">
        <v>987</v>
      </c>
    </row>
    <row r="5" spans="1:2" ht="15.75">
      <c r="A5" s="178" t="s">
        <v>394</v>
      </c>
      <c r="B5" s="179" t="s">
        <v>988</v>
      </c>
    </row>
    <row r="6" spans="1:2" ht="15.75">
      <c r="A6" s="178" t="s">
        <v>989</v>
      </c>
      <c r="B6" s="179" t="s">
        <v>990</v>
      </c>
    </row>
    <row r="7" spans="1:2" ht="15.75">
      <c r="A7" s="369"/>
      <c r="B7" s="355"/>
    </row>
    <row r="8" spans="1:2" ht="15.75" customHeight="1">
      <c r="A8" s="370" t="s">
        <v>991</v>
      </c>
      <c r="B8" s="371"/>
    </row>
    <row r="9" spans="1:2" ht="15.75">
      <c r="A9" s="177" t="s">
        <v>985</v>
      </c>
      <c r="B9" s="177" t="s">
        <v>267</v>
      </c>
    </row>
    <row r="10" spans="1:2" ht="15.75">
      <c r="A10" s="178" t="s">
        <v>494</v>
      </c>
      <c r="B10" s="179" t="s">
        <v>992</v>
      </c>
    </row>
    <row r="11" spans="1:2" ht="15.75">
      <c r="A11" s="178" t="s">
        <v>993</v>
      </c>
      <c r="B11" s="179" t="s">
        <v>994</v>
      </c>
    </row>
    <row r="12" spans="1:2" ht="15.75">
      <c r="A12" s="178" t="s">
        <v>995</v>
      </c>
      <c r="B12" s="179" t="s">
        <v>996</v>
      </c>
    </row>
    <row r="13" spans="1:2" ht="15.75">
      <c r="A13" s="178" t="s">
        <v>997</v>
      </c>
      <c r="B13" s="179" t="s">
        <v>998</v>
      </c>
    </row>
    <row r="14" spans="1:2" ht="15.75">
      <c r="A14" s="369"/>
      <c r="B14" s="355"/>
    </row>
    <row r="15" spans="1:2" ht="15.75" customHeight="1">
      <c r="A15" s="370" t="s">
        <v>999</v>
      </c>
      <c r="B15" s="371"/>
    </row>
    <row r="16" spans="1:2" ht="15.75">
      <c r="A16" s="177" t="s">
        <v>985</v>
      </c>
      <c r="B16" s="177" t="s">
        <v>267</v>
      </c>
    </row>
    <row r="17" spans="1:2" ht="15.75">
      <c r="A17" s="178" t="s">
        <v>532</v>
      </c>
      <c r="B17" s="180" t="s">
        <v>1000</v>
      </c>
    </row>
    <row r="18" spans="1:2" ht="15.75">
      <c r="A18" s="178" t="s">
        <v>543</v>
      </c>
      <c r="B18" s="180" t="s">
        <v>1001</v>
      </c>
    </row>
    <row r="19" spans="1:2" ht="15.75">
      <c r="A19" s="178" t="s">
        <v>250</v>
      </c>
      <c r="B19" s="180" t="s">
        <v>1002</v>
      </c>
    </row>
    <row r="20" spans="1:2" ht="15.75">
      <c r="A20" s="178" t="s">
        <v>1003</v>
      </c>
      <c r="B20" s="180" t="s">
        <v>1004</v>
      </c>
    </row>
    <row r="21" spans="1:2" ht="15.75">
      <c r="A21" s="369"/>
      <c r="B21" s="355"/>
    </row>
    <row r="22" spans="1:2" ht="15.75" customHeight="1">
      <c r="A22" s="370" t="s">
        <v>1005</v>
      </c>
      <c r="B22" s="371"/>
    </row>
    <row r="23" spans="1:2" ht="15.75">
      <c r="A23" s="177" t="s">
        <v>985</v>
      </c>
      <c r="B23" s="177" t="s">
        <v>267</v>
      </c>
    </row>
    <row r="24" spans="1:2" ht="15.75">
      <c r="A24" s="178" t="s">
        <v>709</v>
      </c>
      <c r="B24" s="179" t="s">
        <v>1006</v>
      </c>
    </row>
    <row r="25" spans="1:2" ht="15.75">
      <c r="A25" s="178" t="s">
        <v>1007</v>
      </c>
      <c r="B25" s="179" t="s">
        <v>1008</v>
      </c>
    </row>
    <row r="26" spans="1:2" ht="15.75">
      <c r="A26" s="178" t="s">
        <v>252</v>
      </c>
      <c r="B26" s="179" t="s">
        <v>1009</v>
      </c>
    </row>
    <row r="27" spans="1:2" ht="15.75">
      <c r="A27" s="178" t="s">
        <v>1010</v>
      </c>
      <c r="B27" s="179" t="s">
        <v>1011</v>
      </c>
    </row>
    <row r="28" spans="1:2" ht="15.75">
      <c r="A28" s="369"/>
      <c r="B28" s="355"/>
    </row>
    <row r="29" spans="1:2" ht="15.75" customHeight="1">
      <c r="A29" s="370" t="s">
        <v>1012</v>
      </c>
      <c r="B29" s="371"/>
    </row>
    <row r="30" spans="1:2" ht="15.75">
      <c r="A30" s="177" t="s">
        <v>985</v>
      </c>
      <c r="B30" s="87" t="s">
        <v>267</v>
      </c>
    </row>
    <row r="31" spans="1:2" ht="15.75">
      <c r="A31" s="34" t="s">
        <v>449</v>
      </c>
      <c r="B31" s="29" t="s">
        <v>1013</v>
      </c>
    </row>
    <row r="32" spans="1:2" ht="15.75">
      <c r="A32" s="34" t="s">
        <v>452</v>
      </c>
      <c r="B32" s="29" t="s">
        <v>1014</v>
      </c>
    </row>
    <row r="33" spans="1:2" ht="15.75">
      <c r="A33" s="34" t="s">
        <v>246</v>
      </c>
      <c r="B33" s="29" t="s">
        <v>1015</v>
      </c>
    </row>
    <row r="34" spans="1:2" ht="15.75">
      <c r="A34" s="34" t="s">
        <v>255</v>
      </c>
      <c r="B34" s="29" t="s">
        <v>1016</v>
      </c>
    </row>
    <row r="35" spans="1:2" ht="12.75" customHeight="1"/>
    <row r="36" spans="1:2" ht="12.75" customHeight="1"/>
    <row r="37" spans="1:2" ht="12.75" customHeight="1"/>
    <row r="38" spans="1:2" ht="12.75" customHeight="1"/>
    <row r="39" spans="1:2" ht="12.75" customHeight="1"/>
    <row r="40" spans="1:2" ht="12.75" customHeight="1"/>
    <row r="41" spans="1:2" ht="12.75" customHeight="1"/>
    <row r="42" spans="1:2" ht="12.75" customHeight="1"/>
    <row r="43" spans="1:2" ht="12.75" customHeight="1"/>
    <row r="44" spans="1:2" ht="12.75" customHeight="1"/>
    <row r="45" spans="1:2" ht="12.75" customHeight="1"/>
    <row r="46" spans="1:2" ht="12.75" customHeight="1"/>
    <row r="47" spans="1:2" ht="12.75" customHeight="1"/>
    <row r="48" spans="1:2"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9">
    <mergeCell ref="A28:B28"/>
    <mergeCell ref="A29:B29"/>
    <mergeCell ref="A1:B1"/>
    <mergeCell ref="A7:B7"/>
    <mergeCell ref="A8:B8"/>
    <mergeCell ref="A14:B14"/>
    <mergeCell ref="A15:B15"/>
    <mergeCell ref="A21:B21"/>
    <mergeCell ref="A22:B22"/>
  </mergeCells>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CK976"/>
  <sheetViews>
    <sheetView workbookViewId="0">
      <pane ySplit="1" topLeftCell="A2" activePane="bottomLeft" state="frozen"/>
      <selection pane="bottomLeft" activeCell="B3" sqref="B3"/>
    </sheetView>
  </sheetViews>
  <sheetFormatPr defaultColWidth="14.3984375" defaultRowHeight="15" customHeight="1"/>
  <cols>
    <col min="1" max="1" width="10.59765625" customWidth="1"/>
    <col min="2" max="2" width="24.1328125" customWidth="1"/>
    <col min="3" max="3" width="89.265625" customWidth="1"/>
    <col min="4" max="4" width="55.73046875" customWidth="1"/>
  </cols>
  <sheetData>
    <row r="1" spans="1:89" ht="15.75">
      <c r="A1" s="181" t="s">
        <v>44</v>
      </c>
      <c r="B1" s="419" t="s">
        <v>1493</v>
      </c>
      <c r="C1" s="181" t="s">
        <v>1017</v>
      </c>
      <c r="D1" s="181" t="s">
        <v>1018</v>
      </c>
      <c r="E1" s="300" t="s">
        <v>1019</v>
      </c>
      <c r="F1" s="299"/>
      <c r="G1" s="299"/>
      <c r="H1" s="299"/>
      <c r="I1" s="299"/>
      <c r="J1" s="299"/>
      <c r="K1" s="299"/>
    </row>
    <row r="2" spans="1:89" ht="31.5">
      <c r="A2" s="182" t="s">
        <v>1020</v>
      </c>
      <c r="B2" s="10" t="s">
        <v>1660</v>
      </c>
      <c r="C2" s="18" t="s">
        <v>1661</v>
      </c>
      <c r="D2" s="125" t="s">
        <v>1662</v>
      </c>
      <c r="E2" s="302" t="s">
        <v>1021</v>
      </c>
      <c r="F2" s="299"/>
      <c r="G2" s="299"/>
      <c r="H2" s="299"/>
      <c r="I2" s="299"/>
      <c r="J2" s="299"/>
      <c r="K2" s="299"/>
      <c r="L2" s="299"/>
      <c r="M2" s="299"/>
      <c r="N2" s="299"/>
      <c r="O2" s="299"/>
      <c r="P2" s="299"/>
      <c r="Q2" s="299"/>
      <c r="R2" s="299"/>
      <c r="S2" s="299"/>
      <c r="T2" s="299"/>
      <c r="U2" s="299"/>
      <c r="V2" s="299"/>
      <c r="W2" s="299"/>
      <c r="X2" s="299"/>
      <c r="Y2" s="299"/>
      <c r="Z2" s="299"/>
      <c r="AA2" s="299"/>
      <c r="AB2" s="299"/>
      <c r="AC2" s="299"/>
      <c r="AD2" s="299"/>
      <c r="AE2" s="299"/>
      <c r="AF2" s="299"/>
      <c r="AG2" s="299"/>
      <c r="AH2" s="299"/>
      <c r="AI2" s="299"/>
      <c r="AJ2" s="299"/>
      <c r="AK2" s="299"/>
      <c r="AL2" s="299"/>
      <c r="AM2" s="299"/>
      <c r="AN2" s="299"/>
      <c r="AO2" s="299"/>
      <c r="AP2" s="299"/>
      <c r="AQ2" s="299"/>
      <c r="AR2" s="299"/>
      <c r="AS2" s="299"/>
      <c r="AT2" s="299"/>
      <c r="AU2" s="299"/>
      <c r="AV2" s="299"/>
      <c r="AW2" s="299"/>
      <c r="AX2" s="299"/>
      <c r="AY2" s="299"/>
      <c r="AZ2" s="299"/>
      <c r="BA2" s="299"/>
      <c r="BB2" s="299"/>
      <c r="BC2" s="299"/>
      <c r="BD2" s="299"/>
      <c r="BE2" s="299"/>
      <c r="BF2" s="299"/>
      <c r="BG2" s="299"/>
      <c r="BH2" s="299"/>
      <c r="BI2" s="299"/>
      <c r="BJ2" s="299"/>
      <c r="BK2" s="299"/>
      <c r="BL2" s="299"/>
      <c r="BM2" s="299"/>
      <c r="BN2" s="299"/>
      <c r="BO2" s="299"/>
      <c r="BP2" s="299"/>
      <c r="BQ2" s="299"/>
      <c r="BR2" s="299"/>
      <c r="BS2" s="299"/>
      <c r="BT2" s="299"/>
      <c r="BU2" s="299"/>
      <c r="BV2" s="299"/>
      <c r="BW2" s="299"/>
      <c r="BX2" s="299"/>
      <c r="BY2" s="299"/>
      <c r="BZ2" s="299"/>
      <c r="CA2" s="299"/>
      <c r="CB2" s="299"/>
      <c r="CC2" s="299"/>
      <c r="CD2" s="299"/>
      <c r="CE2" s="299"/>
      <c r="CF2" s="299"/>
      <c r="CG2" s="299"/>
      <c r="CH2" s="299"/>
      <c r="CI2" s="299"/>
      <c r="CJ2" s="299"/>
      <c r="CK2" s="299"/>
    </row>
    <row r="3" spans="1:89" ht="15.75">
      <c r="A3" s="182" t="s">
        <v>1022</v>
      </c>
      <c r="B3" s="10" t="s">
        <v>36</v>
      </c>
      <c r="C3" s="18" t="s">
        <v>36</v>
      </c>
      <c r="D3" s="10" t="s">
        <v>36</v>
      </c>
      <c r="E3" s="301" t="s">
        <v>1023</v>
      </c>
    </row>
    <row r="4" spans="1:89" ht="15.75">
      <c r="A4" s="182" t="s">
        <v>36</v>
      </c>
      <c r="B4" s="10" t="s">
        <v>36</v>
      </c>
      <c r="C4" s="10" t="s">
        <v>36</v>
      </c>
      <c r="D4" s="10" t="s">
        <v>36</v>
      </c>
      <c r="E4" s="183" t="s">
        <v>36</v>
      </c>
    </row>
    <row r="5" spans="1:89" ht="15.75">
      <c r="A5" s="182" t="s">
        <v>36</v>
      </c>
      <c r="B5" s="10" t="s">
        <v>36</v>
      </c>
      <c r="C5" s="18" t="s">
        <v>36</v>
      </c>
      <c r="D5" s="10" t="s">
        <v>36</v>
      </c>
      <c r="E5" s="183" t="s">
        <v>36</v>
      </c>
      <c r="F5" s="184"/>
    </row>
    <row r="6" spans="1:89" ht="15" customHeight="1">
      <c r="A6" s="6"/>
      <c r="B6" s="6"/>
      <c r="C6" s="6"/>
      <c r="D6" s="6"/>
      <c r="E6" s="185"/>
    </row>
    <row r="7" spans="1:89" ht="15" customHeight="1">
      <c r="A7" s="6"/>
      <c r="B7" s="6"/>
      <c r="C7" s="6"/>
      <c r="D7" s="6"/>
      <c r="E7" s="185"/>
    </row>
    <row r="8" spans="1:89" ht="15" customHeight="1">
      <c r="A8" s="6"/>
      <c r="B8" s="6"/>
      <c r="C8" s="6"/>
      <c r="D8" s="6"/>
      <c r="E8" s="185"/>
    </row>
    <row r="9" spans="1:89" ht="15" customHeight="1">
      <c r="A9" s="6"/>
      <c r="B9" s="6"/>
      <c r="C9" s="6"/>
      <c r="D9" s="6"/>
      <c r="E9" s="185"/>
    </row>
    <row r="10" spans="1:89" ht="15" customHeight="1">
      <c r="A10" s="6"/>
      <c r="B10" s="6"/>
      <c r="C10" s="6"/>
      <c r="D10" s="6"/>
      <c r="E10" s="185"/>
    </row>
    <row r="11" spans="1:89" ht="15" customHeight="1">
      <c r="A11" s="6"/>
      <c r="B11" s="6"/>
      <c r="C11" s="6"/>
      <c r="D11" s="6"/>
      <c r="E11" s="185"/>
    </row>
    <row r="12" spans="1:89" ht="15" customHeight="1">
      <c r="A12" s="6"/>
      <c r="B12" s="6"/>
      <c r="C12" s="6"/>
      <c r="D12" s="6"/>
      <c r="E12" s="185"/>
    </row>
    <row r="13" spans="1:89" ht="15" customHeight="1">
      <c r="A13" s="6"/>
      <c r="B13" s="6"/>
      <c r="C13" s="6"/>
      <c r="D13" s="6"/>
    </row>
    <row r="14" spans="1:89" ht="15" customHeight="1">
      <c r="A14" s="6"/>
      <c r="B14" s="6"/>
      <c r="C14" s="6"/>
      <c r="D14" s="6"/>
    </row>
    <row r="15" spans="1:89" ht="15" customHeight="1">
      <c r="A15" s="6"/>
      <c r="B15" s="6"/>
      <c r="C15" s="6"/>
      <c r="D15" s="6"/>
    </row>
    <row r="16" spans="1:89" ht="15" customHeight="1">
      <c r="A16" s="6"/>
      <c r="B16" s="6"/>
      <c r="C16" s="6"/>
      <c r="D16" s="6"/>
    </row>
    <row r="17" spans="1:4" ht="15" customHeight="1">
      <c r="A17" s="6"/>
      <c r="B17" s="6"/>
      <c r="C17" s="6"/>
      <c r="D17" s="6"/>
    </row>
    <row r="18" spans="1:4" ht="15" customHeight="1">
      <c r="A18" s="6"/>
      <c r="B18" s="6"/>
      <c r="C18" s="6"/>
      <c r="D18" s="6"/>
    </row>
    <row r="19" spans="1:4" ht="15" customHeight="1">
      <c r="A19" s="6"/>
      <c r="B19" s="6"/>
      <c r="C19" s="6"/>
      <c r="D19" s="6"/>
    </row>
    <row r="20" spans="1:4" ht="15" customHeight="1">
      <c r="A20" s="6"/>
      <c r="B20" s="6"/>
      <c r="C20" s="6"/>
      <c r="D20" s="6"/>
    </row>
    <row r="21" spans="1:4" ht="15" customHeight="1">
      <c r="A21" s="6"/>
      <c r="B21" s="6"/>
      <c r="C21" s="6"/>
      <c r="D21" s="6"/>
    </row>
    <row r="22" spans="1:4" ht="15" customHeight="1">
      <c r="A22" s="6"/>
      <c r="B22" s="6"/>
      <c r="C22" s="6"/>
      <c r="D22" s="6"/>
    </row>
    <row r="23" spans="1:4" ht="15" customHeight="1">
      <c r="A23" s="6"/>
      <c r="B23" s="6"/>
      <c r="C23" s="6"/>
      <c r="D23" s="6"/>
    </row>
    <row r="24" spans="1:4" ht="15" customHeight="1">
      <c r="A24" s="6"/>
      <c r="B24" s="6"/>
      <c r="C24" s="6"/>
      <c r="D24" s="6"/>
    </row>
    <row r="25" spans="1:4" ht="15" customHeight="1">
      <c r="A25" s="6"/>
      <c r="B25" s="6"/>
      <c r="C25" s="6"/>
      <c r="D25" s="6"/>
    </row>
    <row r="26" spans="1:4" ht="15" customHeight="1">
      <c r="A26" s="6"/>
      <c r="B26" s="6"/>
      <c r="C26" s="6"/>
      <c r="D26" s="6"/>
    </row>
    <row r="27" spans="1:4" ht="15" customHeight="1">
      <c r="A27" s="6"/>
      <c r="B27" s="6"/>
      <c r="C27" s="6"/>
      <c r="D27" s="6"/>
    </row>
    <row r="28" spans="1:4" ht="15" customHeight="1">
      <c r="A28" s="6"/>
      <c r="B28" s="6"/>
      <c r="C28" s="6"/>
      <c r="D28" s="6"/>
    </row>
    <row r="29" spans="1:4" ht="15" customHeight="1">
      <c r="A29" s="6"/>
      <c r="B29" s="6"/>
      <c r="C29" s="6"/>
      <c r="D29" s="6"/>
    </row>
    <row r="30" spans="1:4" ht="15" customHeight="1">
      <c r="A30" s="6"/>
      <c r="B30" s="6"/>
      <c r="C30" s="6"/>
      <c r="D30" s="6"/>
    </row>
    <row r="31" spans="1:4" ht="15" customHeight="1">
      <c r="A31" s="6"/>
      <c r="B31" s="6"/>
      <c r="C31" s="6"/>
      <c r="D31" s="6"/>
    </row>
    <row r="32" spans="1:4" ht="15" customHeight="1">
      <c r="A32" s="6"/>
      <c r="B32" s="6"/>
      <c r="C32" s="6"/>
      <c r="D32" s="6"/>
    </row>
    <row r="33" spans="1:4" ht="15" customHeight="1">
      <c r="A33" s="6"/>
      <c r="B33" s="6"/>
      <c r="C33" s="6"/>
      <c r="D33" s="6"/>
    </row>
    <row r="34" spans="1:4" ht="13.15">
      <c r="A34" s="6"/>
      <c r="B34" s="6"/>
      <c r="C34" s="6"/>
      <c r="D34" s="6"/>
    </row>
    <row r="35" spans="1:4" ht="13.15">
      <c r="A35" s="6"/>
      <c r="B35" s="6"/>
      <c r="C35" s="6"/>
      <c r="D35" s="6"/>
    </row>
    <row r="36" spans="1:4" ht="13.15">
      <c r="A36" s="6"/>
      <c r="B36" s="6"/>
      <c r="C36" s="6"/>
      <c r="D36" s="6"/>
    </row>
    <row r="37" spans="1:4" ht="13.15">
      <c r="A37" s="6"/>
      <c r="B37" s="6"/>
      <c r="C37" s="6"/>
      <c r="D37" s="6"/>
    </row>
    <row r="38" spans="1:4" ht="13.15">
      <c r="A38" s="6"/>
      <c r="B38" s="6"/>
      <c r="C38" s="6"/>
      <c r="D38" s="6"/>
    </row>
    <row r="39" spans="1:4" ht="13.15">
      <c r="A39" s="6"/>
      <c r="B39" s="6"/>
      <c r="C39" s="6"/>
      <c r="D39" s="6"/>
    </row>
    <row r="40" spans="1:4" ht="13.15">
      <c r="A40" s="6"/>
      <c r="B40" s="6"/>
      <c r="C40" s="6"/>
      <c r="D40" s="6"/>
    </row>
    <row r="41" spans="1:4" ht="13.15">
      <c r="A41" s="6"/>
      <c r="B41" s="6"/>
      <c r="C41" s="6"/>
      <c r="D41" s="6"/>
    </row>
    <row r="42" spans="1:4" ht="13.15">
      <c r="A42" s="6"/>
      <c r="B42" s="6"/>
      <c r="C42" s="6"/>
      <c r="D42" s="6"/>
    </row>
    <row r="43" spans="1:4" ht="13.15">
      <c r="A43" s="6"/>
      <c r="B43" s="6"/>
      <c r="C43" s="6"/>
      <c r="D43" s="6"/>
    </row>
    <row r="44" spans="1:4" ht="13.15">
      <c r="A44" s="6"/>
      <c r="B44" s="6"/>
      <c r="C44" s="6"/>
      <c r="D44" s="6"/>
    </row>
    <row r="45" spans="1:4" ht="13.15">
      <c r="A45" s="6"/>
      <c r="B45" s="6"/>
      <c r="C45" s="6"/>
      <c r="D45" s="6"/>
    </row>
    <row r="46" spans="1:4" ht="13.15">
      <c r="A46" s="6"/>
      <c r="B46" s="6"/>
      <c r="C46" s="6"/>
      <c r="D46" s="6"/>
    </row>
    <row r="47" spans="1:4" ht="13.15">
      <c r="A47" s="6"/>
      <c r="B47" s="6"/>
      <c r="C47" s="6"/>
      <c r="D47" s="6"/>
    </row>
    <row r="48" spans="1:4" ht="13.15">
      <c r="A48" s="6"/>
      <c r="B48" s="6"/>
      <c r="C48" s="6"/>
      <c r="D48" s="6"/>
    </row>
    <row r="49" spans="1:4" ht="13.15">
      <c r="A49" s="6"/>
      <c r="B49" s="6"/>
      <c r="C49" s="6"/>
      <c r="D49" s="6"/>
    </row>
    <row r="50" spans="1:4" ht="13.15">
      <c r="A50" s="6"/>
      <c r="B50" s="6"/>
      <c r="C50" s="6"/>
      <c r="D50" s="6"/>
    </row>
    <row r="51" spans="1:4" ht="13.15">
      <c r="A51" s="6"/>
      <c r="B51" s="6"/>
      <c r="C51" s="6"/>
      <c r="D51" s="6"/>
    </row>
    <row r="52" spans="1:4" ht="13.15">
      <c r="A52" s="6"/>
      <c r="B52" s="6"/>
      <c r="C52" s="6"/>
      <c r="D52" s="6"/>
    </row>
    <row r="53" spans="1:4" ht="13.15">
      <c r="A53" s="6"/>
      <c r="B53" s="6"/>
      <c r="C53" s="6"/>
      <c r="D53" s="6"/>
    </row>
    <row r="54" spans="1:4" ht="13.15">
      <c r="A54" s="6"/>
      <c r="B54" s="6"/>
      <c r="C54" s="6"/>
      <c r="D54" s="6"/>
    </row>
    <row r="55" spans="1:4" ht="13.15">
      <c r="A55" s="6"/>
      <c r="B55" s="6"/>
      <c r="C55" s="6"/>
      <c r="D55" s="6"/>
    </row>
    <row r="56" spans="1:4" ht="13.15">
      <c r="A56" s="6"/>
      <c r="B56" s="6"/>
      <c r="C56" s="6"/>
      <c r="D56" s="6"/>
    </row>
    <row r="57" spans="1:4" ht="13.15">
      <c r="A57" s="6"/>
      <c r="B57" s="6"/>
      <c r="C57" s="6"/>
      <c r="D57" s="6"/>
    </row>
    <row r="58" spans="1:4" ht="13.15">
      <c r="A58" s="6"/>
      <c r="B58" s="6"/>
      <c r="C58" s="6"/>
      <c r="D58" s="6"/>
    </row>
    <row r="59" spans="1:4" ht="13.15">
      <c r="A59" s="6"/>
      <c r="B59" s="6"/>
      <c r="C59" s="6"/>
      <c r="D59" s="6"/>
    </row>
    <row r="60" spans="1:4" ht="13.15">
      <c r="A60" s="6"/>
      <c r="B60" s="6"/>
      <c r="C60" s="6"/>
      <c r="D60" s="6"/>
    </row>
    <row r="61" spans="1:4" ht="13.15">
      <c r="A61" s="6"/>
      <c r="B61" s="6"/>
      <c r="C61" s="6"/>
      <c r="D61" s="6"/>
    </row>
    <row r="62" spans="1:4" ht="13.15">
      <c r="A62" s="6"/>
      <c r="B62" s="6"/>
      <c r="C62" s="6"/>
      <c r="D62" s="6"/>
    </row>
    <row r="63" spans="1:4" ht="13.15">
      <c r="A63" s="6"/>
      <c r="B63" s="6"/>
      <c r="C63" s="6"/>
      <c r="D63" s="6"/>
    </row>
    <row r="64" spans="1:4" ht="13.15">
      <c r="A64" s="6"/>
      <c r="B64" s="6"/>
      <c r="C64" s="6"/>
      <c r="D64" s="6"/>
    </row>
    <row r="65" spans="1:4" ht="13.15">
      <c r="A65" s="6"/>
      <c r="B65" s="6"/>
      <c r="C65" s="6"/>
      <c r="D65" s="6"/>
    </row>
    <row r="66" spans="1:4" ht="13.15">
      <c r="A66" s="6"/>
      <c r="B66" s="6"/>
      <c r="C66" s="6"/>
      <c r="D66" s="6"/>
    </row>
    <row r="67" spans="1:4" ht="13.15">
      <c r="A67" s="6"/>
      <c r="B67" s="6"/>
      <c r="C67" s="6"/>
      <c r="D67" s="6"/>
    </row>
    <row r="68" spans="1:4" ht="13.15">
      <c r="A68" s="6"/>
      <c r="B68" s="6"/>
      <c r="C68" s="6"/>
      <c r="D68" s="6"/>
    </row>
    <row r="69" spans="1:4" ht="13.15">
      <c r="A69" s="6"/>
      <c r="B69" s="6"/>
      <c r="C69" s="6"/>
      <c r="D69" s="6"/>
    </row>
    <row r="70" spans="1:4" ht="13.15">
      <c r="A70" s="6"/>
      <c r="B70" s="6"/>
      <c r="C70" s="6"/>
      <c r="D70" s="6"/>
    </row>
    <row r="71" spans="1:4" ht="13.15">
      <c r="A71" s="6"/>
      <c r="B71" s="6"/>
      <c r="C71" s="6"/>
      <c r="D71" s="6"/>
    </row>
    <row r="72" spans="1:4" ht="13.15">
      <c r="A72" s="6"/>
      <c r="B72" s="6"/>
      <c r="C72" s="6"/>
      <c r="D72" s="6"/>
    </row>
    <row r="73" spans="1:4" ht="13.15">
      <c r="A73" s="6"/>
      <c r="B73" s="6"/>
      <c r="C73" s="6"/>
      <c r="D73" s="6"/>
    </row>
    <row r="74" spans="1:4" ht="13.15">
      <c r="A74" s="6"/>
      <c r="B74" s="6"/>
      <c r="C74" s="6"/>
      <c r="D74" s="6"/>
    </row>
    <row r="75" spans="1:4" ht="13.15">
      <c r="A75" s="6"/>
      <c r="B75" s="6"/>
      <c r="C75" s="6"/>
      <c r="D75" s="6"/>
    </row>
    <row r="76" spans="1:4" ht="13.15">
      <c r="A76" s="6"/>
      <c r="B76" s="6"/>
      <c r="C76" s="6"/>
      <c r="D76" s="6"/>
    </row>
    <row r="77" spans="1:4" ht="13.15">
      <c r="A77" s="6"/>
      <c r="B77" s="6"/>
      <c r="C77" s="6"/>
      <c r="D77" s="6"/>
    </row>
    <row r="78" spans="1:4" ht="13.15">
      <c r="A78" s="6"/>
      <c r="B78" s="6"/>
      <c r="C78" s="6"/>
      <c r="D78" s="6"/>
    </row>
    <row r="79" spans="1:4" ht="13.15">
      <c r="A79" s="6"/>
      <c r="B79" s="6"/>
      <c r="C79" s="6"/>
      <c r="D79" s="6"/>
    </row>
    <row r="80" spans="1:4" ht="13.15">
      <c r="A80" s="6"/>
      <c r="B80" s="6"/>
      <c r="C80" s="6"/>
      <c r="D80" s="6"/>
    </row>
    <row r="81" spans="1:4" ht="13.15">
      <c r="A81" s="6"/>
      <c r="B81" s="6"/>
      <c r="C81" s="6"/>
      <c r="D81" s="6"/>
    </row>
    <row r="82" spans="1:4" ht="13.15">
      <c r="A82" s="6"/>
      <c r="B82" s="6"/>
      <c r="C82" s="6"/>
      <c r="D82" s="6"/>
    </row>
    <row r="83" spans="1:4" ht="13.15">
      <c r="A83" s="6"/>
      <c r="B83" s="6"/>
      <c r="C83" s="6"/>
      <c r="D83" s="6"/>
    </row>
    <row r="84" spans="1:4" ht="13.15">
      <c r="A84" s="6"/>
      <c r="B84" s="6"/>
      <c r="C84" s="6"/>
      <c r="D84" s="6"/>
    </row>
    <row r="85" spans="1:4" ht="13.15">
      <c r="A85" s="6"/>
      <c r="B85" s="6"/>
      <c r="C85" s="6"/>
      <c r="D85" s="6"/>
    </row>
    <row r="86" spans="1:4" ht="13.15">
      <c r="A86" s="6"/>
      <c r="B86" s="6"/>
      <c r="C86" s="6"/>
      <c r="D86" s="6"/>
    </row>
    <row r="87" spans="1:4" ht="13.15">
      <c r="A87" s="6"/>
      <c r="B87" s="6"/>
      <c r="C87" s="6"/>
      <c r="D87" s="6"/>
    </row>
    <row r="88" spans="1:4" ht="13.15">
      <c r="A88" s="6"/>
      <c r="B88" s="6"/>
      <c r="C88" s="6"/>
      <c r="D88" s="6"/>
    </row>
    <row r="89" spans="1:4" ht="13.15">
      <c r="A89" s="6"/>
      <c r="B89" s="6"/>
      <c r="C89" s="6"/>
      <c r="D89" s="6"/>
    </row>
    <row r="90" spans="1:4" ht="13.15">
      <c r="A90" s="6"/>
      <c r="B90" s="6"/>
      <c r="C90" s="6"/>
      <c r="D90" s="6"/>
    </row>
    <row r="91" spans="1:4" ht="13.15">
      <c r="A91" s="6"/>
      <c r="B91" s="6"/>
      <c r="C91" s="6"/>
      <c r="D91" s="6"/>
    </row>
    <row r="92" spans="1:4" ht="13.15">
      <c r="A92" s="6"/>
      <c r="B92" s="6"/>
      <c r="C92" s="6"/>
      <c r="D92" s="6"/>
    </row>
    <row r="93" spans="1:4" ht="13.15">
      <c r="A93" s="6"/>
      <c r="B93" s="6"/>
      <c r="C93" s="6"/>
      <c r="D93" s="6"/>
    </row>
    <row r="94" spans="1:4" ht="13.15">
      <c r="A94" s="6"/>
      <c r="B94" s="6"/>
      <c r="C94" s="6"/>
      <c r="D94" s="6"/>
    </row>
    <row r="95" spans="1:4" ht="13.15">
      <c r="A95" s="6"/>
      <c r="B95" s="6"/>
      <c r="C95" s="6"/>
      <c r="D95" s="6"/>
    </row>
    <row r="96" spans="1:4" ht="13.15">
      <c r="A96" s="6"/>
      <c r="B96" s="6"/>
      <c r="C96" s="6"/>
      <c r="D96" s="6"/>
    </row>
    <row r="97" spans="1:4" ht="13.15">
      <c r="A97" s="6"/>
      <c r="B97" s="6"/>
      <c r="C97" s="6"/>
      <c r="D97" s="6"/>
    </row>
    <row r="98" spans="1:4" ht="13.15">
      <c r="A98" s="6"/>
      <c r="B98" s="6"/>
      <c r="C98" s="6"/>
      <c r="D98" s="6"/>
    </row>
    <row r="99" spans="1:4" ht="13.15">
      <c r="A99" s="6"/>
      <c r="B99" s="6"/>
      <c r="C99" s="6"/>
      <c r="D99" s="6"/>
    </row>
    <row r="100" spans="1:4" ht="13.15">
      <c r="A100" s="6"/>
      <c r="B100" s="6"/>
      <c r="C100" s="6"/>
      <c r="D100" s="6"/>
    </row>
    <row r="101" spans="1:4" ht="13.15">
      <c r="A101" s="6"/>
      <c r="B101" s="6"/>
      <c r="C101" s="6"/>
      <c r="D101" s="6"/>
    </row>
    <row r="102" spans="1:4" ht="13.15">
      <c r="A102" s="6"/>
      <c r="B102" s="6"/>
      <c r="C102" s="6"/>
      <c r="D102" s="6"/>
    </row>
    <row r="103" spans="1:4" ht="13.15">
      <c r="A103" s="6"/>
      <c r="B103" s="6"/>
      <c r="C103" s="6"/>
      <c r="D103" s="6"/>
    </row>
    <row r="104" spans="1:4" ht="13.15">
      <c r="A104" s="6"/>
      <c r="B104" s="6"/>
      <c r="C104" s="6"/>
      <c r="D104" s="6"/>
    </row>
    <row r="105" spans="1:4" ht="13.15">
      <c r="A105" s="6"/>
      <c r="B105" s="6"/>
      <c r="C105" s="6"/>
      <c r="D105" s="6"/>
    </row>
    <row r="106" spans="1:4" ht="13.15">
      <c r="A106" s="6"/>
      <c r="B106" s="6"/>
      <c r="C106" s="6"/>
      <c r="D106" s="6"/>
    </row>
    <row r="107" spans="1:4" ht="13.15">
      <c r="A107" s="6"/>
      <c r="B107" s="6"/>
      <c r="C107" s="6"/>
      <c r="D107" s="6"/>
    </row>
    <row r="108" spans="1:4" ht="13.15">
      <c r="A108" s="6"/>
      <c r="B108" s="6"/>
      <c r="C108" s="6"/>
      <c r="D108" s="6"/>
    </row>
    <row r="109" spans="1:4" ht="13.15">
      <c r="A109" s="6"/>
      <c r="B109" s="6"/>
      <c r="C109" s="6"/>
      <c r="D109" s="6"/>
    </row>
    <row r="110" spans="1:4" ht="13.15">
      <c r="A110" s="6"/>
      <c r="B110" s="6"/>
      <c r="C110" s="6"/>
      <c r="D110" s="6"/>
    </row>
    <row r="111" spans="1:4" ht="13.15">
      <c r="A111" s="6"/>
      <c r="B111" s="6"/>
      <c r="C111" s="6"/>
      <c r="D111" s="6"/>
    </row>
    <row r="112" spans="1:4" ht="13.15">
      <c r="A112" s="6"/>
      <c r="B112" s="6"/>
      <c r="C112" s="6"/>
      <c r="D112" s="6"/>
    </row>
    <row r="113" spans="1:4" ht="13.15">
      <c r="A113" s="6"/>
      <c r="B113" s="6"/>
      <c r="C113" s="6"/>
      <c r="D113" s="6"/>
    </row>
    <row r="114" spans="1:4" ht="13.15">
      <c r="A114" s="6"/>
      <c r="B114" s="6"/>
      <c r="C114" s="6"/>
      <c r="D114" s="6"/>
    </row>
    <row r="115" spans="1:4" ht="13.15">
      <c r="A115" s="6"/>
      <c r="B115" s="6"/>
      <c r="C115" s="6"/>
      <c r="D115" s="6"/>
    </row>
    <row r="116" spans="1:4" ht="13.15">
      <c r="A116" s="6"/>
      <c r="B116" s="6"/>
      <c r="C116" s="6"/>
      <c r="D116" s="6"/>
    </row>
    <row r="117" spans="1:4" ht="13.15">
      <c r="A117" s="6"/>
      <c r="B117" s="6"/>
      <c r="C117" s="6"/>
      <c r="D117" s="6"/>
    </row>
    <row r="118" spans="1:4" ht="13.15">
      <c r="A118" s="6"/>
      <c r="B118" s="6"/>
      <c r="C118" s="6"/>
      <c r="D118" s="6"/>
    </row>
    <row r="119" spans="1:4" ht="13.15">
      <c r="A119" s="6"/>
      <c r="B119" s="6"/>
      <c r="C119" s="6"/>
      <c r="D119" s="6"/>
    </row>
    <row r="120" spans="1:4" ht="13.15">
      <c r="A120" s="6"/>
      <c r="B120" s="6"/>
      <c r="C120" s="6"/>
      <c r="D120" s="6"/>
    </row>
    <row r="121" spans="1:4" ht="13.15">
      <c r="A121" s="6"/>
      <c r="B121" s="6"/>
      <c r="C121" s="6"/>
      <c r="D121" s="6"/>
    </row>
    <row r="122" spans="1:4" ht="13.15">
      <c r="A122" s="6"/>
      <c r="B122" s="6"/>
      <c r="C122" s="6"/>
      <c r="D122" s="6"/>
    </row>
    <row r="123" spans="1:4" ht="13.15">
      <c r="A123" s="6"/>
      <c r="B123" s="6"/>
      <c r="C123" s="6"/>
      <c r="D123" s="6"/>
    </row>
    <row r="124" spans="1:4" ht="13.15">
      <c r="A124" s="6"/>
      <c r="B124" s="6"/>
      <c r="C124" s="6"/>
      <c r="D124" s="6"/>
    </row>
    <row r="125" spans="1:4" ht="13.15">
      <c r="A125" s="6"/>
      <c r="B125" s="6"/>
      <c r="C125" s="6"/>
      <c r="D125" s="6"/>
    </row>
    <row r="126" spans="1:4" ht="13.15">
      <c r="A126" s="6"/>
      <c r="B126" s="6"/>
      <c r="C126" s="6"/>
      <c r="D126" s="6"/>
    </row>
    <row r="127" spans="1:4" ht="13.15">
      <c r="A127" s="6"/>
      <c r="B127" s="6"/>
      <c r="C127" s="6"/>
      <c r="D127" s="6"/>
    </row>
    <row r="128" spans="1:4" ht="13.15">
      <c r="A128" s="6"/>
      <c r="B128" s="6"/>
      <c r="C128" s="6"/>
      <c r="D128" s="6"/>
    </row>
    <row r="129" spans="1:4" ht="13.15">
      <c r="A129" s="6"/>
      <c r="B129" s="6"/>
      <c r="C129" s="6"/>
      <c r="D129" s="6"/>
    </row>
    <row r="130" spans="1:4" ht="13.15">
      <c r="A130" s="6"/>
      <c r="B130" s="6"/>
      <c r="C130" s="6"/>
      <c r="D130" s="6"/>
    </row>
    <row r="131" spans="1:4" ht="13.15">
      <c r="A131" s="6"/>
      <c r="B131" s="6"/>
      <c r="C131" s="6"/>
      <c r="D131" s="6"/>
    </row>
    <row r="132" spans="1:4" ht="13.15">
      <c r="A132" s="6"/>
      <c r="B132" s="6"/>
      <c r="C132" s="6"/>
      <c r="D132" s="6"/>
    </row>
    <row r="133" spans="1:4" ht="13.15">
      <c r="A133" s="6"/>
      <c r="B133" s="6"/>
      <c r="C133" s="6"/>
      <c r="D133" s="6"/>
    </row>
    <row r="134" spans="1:4" ht="13.15">
      <c r="A134" s="6"/>
      <c r="B134" s="6"/>
      <c r="C134" s="6"/>
      <c r="D134" s="6"/>
    </row>
    <row r="135" spans="1:4" ht="13.15">
      <c r="A135" s="6"/>
      <c r="B135" s="6"/>
      <c r="C135" s="6"/>
      <c r="D135" s="6"/>
    </row>
    <row r="136" spans="1:4" ht="13.15">
      <c r="A136" s="6"/>
      <c r="B136" s="6"/>
      <c r="C136" s="6"/>
      <c r="D136" s="6"/>
    </row>
    <row r="137" spans="1:4" ht="13.15">
      <c r="A137" s="6"/>
      <c r="B137" s="6"/>
      <c r="C137" s="6"/>
      <c r="D137" s="6"/>
    </row>
    <row r="138" spans="1:4" ht="13.15">
      <c r="A138" s="6"/>
      <c r="B138" s="6"/>
      <c r="C138" s="6"/>
      <c r="D138" s="6"/>
    </row>
    <row r="139" spans="1:4" ht="13.15">
      <c r="A139" s="6"/>
      <c r="B139" s="6"/>
      <c r="C139" s="6"/>
      <c r="D139" s="6"/>
    </row>
    <row r="140" spans="1:4" ht="13.15">
      <c r="A140" s="6"/>
      <c r="B140" s="6"/>
      <c r="C140" s="6"/>
      <c r="D140" s="6"/>
    </row>
    <row r="141" spans="1:4" ht="13.15">
      <c r="A141" s="6"/>
      <c r="B141" s="6"/>
      <c r="C141" s="6"/>
      <c r="D141" s="6"/>
    </row>
    <row r="142" spans="1:4" ht="13.15">
      <c r="A142" s="6"/>
      <c r="B142" s="6"/>
      <c r="C142" s="6"/>
      <c r="D142" s="6"/>
    </row>
    <row r="143" spans="1:4" ht="13.15">
      <c r="A143" s="6"/>
      <c r="B143" s="6"/>
      <c r="C143" s="6"/>
      <c r="D143" s="6"/>
    </row>
    <row r="144" spans="1:4" ht="13.15">
      <c r="A144" s="6"/>
      <c r="B144" s="6"/>
      <c r="C144" s="6"/>
      <c r="D144" s="6"/>
    </row>
    <row r="145" spans="1:4" ht="13.15">
      <c r="A145" s="6"/>
      <c r="B145" s="6"/>
      <c r="C145" s="6"/>
      <c r="D145" s="6"/>
    </row>
    <row r="146" spans="1:4" ht="13.15">
      <c r="A146" s="6"/>
      <c r="B146" s="6"/>
      <c r="C146" s="6"/>
      <c r="D146" s="6"/>
    </row>
    <row r="147" spans="1:4" ht="13.15">
      <c r="A147" s="6"/>
      <c r="B147" s="6"/>
      <c r="C147" s="6"/>
      <c r="D147" s="6"/>
    </row>
    <row r="148" spans="1:4" ht="13.15">
      <c r="A148" s="6"/>
      <c r="B148" s="6"/>
      <c r="C148" s="6"/>
      <c r="D148" s="6"/>
    </row>
    <row r="149" spans="1:4" ht="13.15">
      <c r="A149" s="6"/>
      <c r="B149" s="6"/>
      <c r="C149" s="6"/>
      <c r="D149" s="6"/>
    </row>
    <row r="150" spans="1:4" ht="13.15">
      <c r="A150" s="6"/>
      <c r="B150" s="6"/>
      <c r="C150" s="6"/>
      <c r="D150" s="6"/>
    </row>
    <row r="151" spans="1:4" ht="13.15">
      <c r="A151" s="6"/>
      <c r="B151" s="6"/>
      <c r="C151" s="6"/>
      <c r="D151" s="6"/>
    </row>
    <row r="152" spans="1:4" ht="13.15">
      <c r="A152" s="6"/>
      <c r="B152" s="6"/>
      <c r="C152" s="6"/>
      <c r="D152" s="6"/>
    </row>
    <row r="153" spans="1:4" ht="13.15">
      <c r="A153" s="6"/>
      <c r="B153" s="6"/>
      <c r="C153" s="6"/>
      <c r="D153" s="6"/>
    </row>
    <row r="154" spans="1:4" ht="13.15">
      <c r="A154" s="6"/>
      <c r="B154" s="6"/>
      <c r="C154" s="6"/>
      <c r="D154" s="6"/>
    </row>
    <row r="155" spans="1:4" ht="13.15">
      <c r="A155" s="6"/>
      <c r="B155" s="6"/>
      <c r="C155" s="6"/>
      <c r="D155" s="6"/>
    </row>
    <row r="156" spans="1:4" ht="13.15">
      <c r="A156" s="6"/>
      <c r="B156" s="6"/>
      <c r="C156" s="6"/>
      <c r="D156" s="6"/>
    </row>
    <row r="157" spans="1:4" ht="13.15">
      <c r="A157" s="6"/>
      <c r="B157" s="6"/>
      <c r="C157" s="6"/>
      <c r="D157" s="6"/>
    </row>
    <row r="158" spans="1:4" ht="13.15">
      <c r="A158" s="6"/>
      <c r="B158" s="6"/>
      <c r="C158" s="6"/>
      <c r="D158" s="6"/>
    </row>
    <row r="159" spans="1:4" ht="13.15">
      <c r="A159" s="6"/>
      <c r="B159" s="6"/>
      <c r="C159" s="6"/>
      <c r="D159" s="6"/>
    </row>
    <row r="160" spans="1:4" ht="13.15">
      <c r="A160" s="6"/>
      <c r="B160" s="6"/>
      <c r="C160" s="6"/>
      <c r="D160" s="6"/>
    </row>
    <row r="161" spans="1:4" ht="13.15">
      <c r="A161" s="6"/>
      <c r="B161" s="6"/>
      <c r="C161" s="6"/>
      <c r="D161" s="6"/>
    </row>
    <row r="162" spans="1:4" ht="13.15">
      <c r="A162" s="6"/>
      <c r="B162" s="6"/>
      <c r="C162" s="6"/>
      <c r="D162" s="6"/>
    </row>
    <row r="163" spans="1:4" ht="13.15">
      <c r="A163" s="6"/>
      <c r="B163" s="6"/>
      <c r="C163" s="6"/>
      <c r="D163" s="6"/>
    </row>
    <row r="164" spans="1:4" ht="13.15">
      <c r="A164" s="6"/>
      <c r="B164" s="6"/>
      <c r="C164" s="6"/>
      <c r="D164" s="6"/>
    </row>
    <row r="165" spans="1:4" ht="13.15">
      <c r="A165" s="6"/>
      <c r="B165" s="6"/>
      <c r="C165" s="6"/>
      <c r="D165" s="6"/>
    </row>
    <row r="166" spans="1:4" ht="13.15">
      <c r="A166" s="6"/>
      <c r="B166" s="6"/>
      <c r="C166" s="6"/>
      <c r="D166" s="6"/>
    </row>
    <row r="167" spans="1:4" ht="13.15">
      <c r="A167" s="6"/>
      <c r="B167" s="6"/>
      <c r="C167" s="6"/>
      <c r="D167" s="6"/>
    </row>
    <row r="168" spans="1:4" ht="13.15">
      <c r="A168" s="6"/>
      <c r="B168" s="6"/>
      <c r="C168" s="6"/>
      <c r="D168" s="6"/>
    </row>
    <row r="169" spans="1:4" ht="13.15">
      <c r="A169" s="6"/>
      <c r="B169" s="6"/>
      <c r="C169" s="6"/>
      <c r="D169" s="6"/>
    </row>
    <row r="170" spans="1:4" ht="13.15">
      <c r="A170" s="6"/>
      <c r="B170" s="6"/>
      <c r="C170" s="6"/>
      <c r="D170" s="6"/>
    </row>
    <row r="171" spans="1:4" ht="13.15">
      <c r="A171" s="6"/>
      <c r="B171" s="6"/>
      <c r="C171" s="6"/>
      <c r="D171" s="6"/>
    </row>
    <row r="172" spans="1:4" ht="13.15">
      <c r="A172" s="6"/>
      <c r="B172" s="6"/>
      <c r="C172" s="6"/>
      <c r="D172" s="6"/>
    </row>
    <row r="173" spans="1:4" ht="13.15">
      <c r="A173" s="6"/>
      <c r="B173" s="6"/>
      <c r="C173" s="6"/>
      <c r="D173" s="6"/>
    </row>
    <row r="174" spans="1:4" ht="13.15">
      <c r="A174" s="6"/>
      <c r="B174" s="6"/>
      <c r="C174" s="6"/>
      <c r="D174" s="6"/>
    </row>
    <row r="175" spans="1:4" ht="13.15">
      <c r="A175" s="6"/>
      <c r="B175" s="6"/>
      <c r="C175" s="6"/>
      <c r="D175" s="6"/>
    </row>
    <row r="176" spans="1:4" ht="13.15">
      <c r="A176" s="6"/>
      <c r="B176" s="6"/>
      <c r="C176" s="6"/>
      <c r="D176" s="6"/>
    </row>
    <row r="177" spans="1:4" ht="13.15">
      <c r="A177" s="6"/>
      <c r="B177" s="6"/>
      <c r="C177" s="6"/>
      <c r="D177" s="6"/>
    </row>
    <row r="178" spans="1:4" ht="13.15">
      <c r="A178" s="6"/>
      <c r="B178" s="6"/>
      <c r="C178" s="6"/>
      <c r="D178" s="6"/>
    </row>
    <row r="179" spans="1:4" ht="13.15">
      <c r="A179" s="6"/>
      <c r="B179" s="6"/>
      <c r="C179" s="6"/>
      <c r="D179" s="6"/>
    </row>
    <row r="180" spans="1:4" ht="13.15">
      <c r="A180" s="6"/>
      <c r="B180" s="6"/>
      <c r="C180" s="6"/>
      <c r="D180" s="6"/>
    </row>
    <row r="181" spans="1:4" ht="13.15">
      <c r="A181" s="6"/>
      <c r="B181" s="6"/>
      <c r="C181" s="6"/>
      <c r="D181" s="6"/>
    </row>
    <row r="182" spans="1:4" ht="13.15">
      <c r="A182" s="6"/>
      <c r="B182" s="6"/>
      <c r="C182" s="6"/>
      <c r="D182" s="6"/>
    </row>
    <row r="183" spans="1:4" ht="13.15">
      <c r="A183" s="6"/>
      <c r="B183" s="6"/>
      <c r="C183" s="6"/>
      <c r="D183" s="6"/>
    </row>
    <row r="184" spans="1:4" ht="13.15">
      <c r="A184" s="6"/>
      <c r="B184" s="6"/>
      <c r="C184" s="6"/>
      <c r="D184" s="6"/>
    </row>
    <row r="185" spans="1:4" ht="13.15">
      <c r="A185" s="6"/>
      <c r="B185" s="6"/>
      <c r="C185" s="6"/>
      <c r="D185" s="6"/>
    </row>
    <row r="186" spans="1:4" ht="13.15">
      <c r="A186" s="6"/>
      <c r="B186" s="6"/>
      <c r="C186" s="6"/>
      <c r="D186" s="6"/>
    </row>
    <row r="187" spans="1:4" ht="13.15">
      <c r="A187" s="6"/>
      <c r="B187" s="6"/>
      <c r="C187" s="6"/>
      <c r="D187" s="6"/>
    </row>
    <row r="188" spans="1:4" ht="13.15">
      <c r="A188" s="6"/>
      <c r="B188" s="6"/>
      <c r="C188" s="6"/>
      <c r="D188" s="6"/>
    </row>
    <row r="189" spans="1:4" ht="13.15">
      <c r="A189" s="6"/>
      <c r="B189" s="6"/>
      <c r="C189" s="6"/>
      <c r="D189" s="6"/>
    </row>
    <row r="190" spans="1:4" ht="13.15">
      <c r="A190" s="6"/>
      <c r="B190" s="6"/>
      <c r="C190" s="6"/>
      <c r="D190" s="6"/>
    </row>
    <row r="191" spans="1:4" ht="13.15">
      <c r="A191" s="6"/>
      <c r="B191" s="6"/>
      <c r="C191" s="6"/>
      <c r="D191" s="6"/>
    </row>
    <row r="192" spans="1:4" ht="13.15">
      <c r="A192" s="6"/>
      <c r="B192" s="6"/>
      <c r="C192" s="6"/>
      <c r="D192" s="6"/>
    </row>
    <row r="193" spans="1:4" ht="13.15">
      <c r="A193" s="6"/>
      <c r="B193" s="6"/>
      <c r="C193" s="6"/>
      <c r="D193" s="6"/>
    </row>
    <row r="194" spans="1:4" ht="13.15">
      <c r="A194" s="6"/>
      <c r="B194" s="6"/>
      <c r="C194" s="6"/>
      <c r="D194" s="6"/>
    </row>
    <row r="195" spans="1:4" ht="13.15">
      <c r="A195" s="6"/>
      <c r="B195" s="6"/>
      <c r="C195" s="6"/>
      <c r="D195" s="6"/>
    </row>
    <row r="196" spans="1:4" ht="13.15">
      <c r="A196" s="6"/>
      <c r="B196" s="6"/>
      <c r="C196" s="6"/>
      <c r="D196" s="6"/>
    </row>
    <row r="197" spans="1:4" ht="13.15">
      <c r="A197" s="6"/>
      <c r="B197" s="6"/>
      <c r="C197" s="6"/>
      <c r="D197" s="6"/>
    </row>
    <row r="198" spans="1:4" ht="13.15">
      <c r="A198" s="6"/>
      <c r="B198" s="6"/>
      <c r="C198" s="6"/>
      <c r="D198" s="6"/>
    </row>
    <row r="199" spans="1:4" ht="13.15">
      <c r="A199" s="6"/>
      <c r="B199" s="6"/>
      <c r="C199" s="6"/>
      <c r="D199" s="6"/>
    </row>
    <row r="200" spans="1:4" ht="13.15">
      <c r="A200" s="6"/>
      <c r="B200" s="6"/>
      <c r="C200" s="6"/>
      <c r="D200" s="6"/>
    </row>
    <row r="201" spans="1:4" ht="13.15">
      <c r="A201" s="6"/>
      <c r="B201" s="6"/>
      <c r="C201" s="6"/>
      <c r="D201" s="6"/>
    </row>
    <row r="202" spans="1:4" ht="13.15">
      <c r="A202" s="6"/>
      <c r="B202" s="6"/>
      <c r="C202" s="6"/>
      <c r="D202" s="6"/>
    </row>
    <row r="203" spans="1:4" ht="13.15">
      <c r="A203" s="6"/>
      <c r="B203" s="6"/>
      <c r="C203" s="6"/>
      <c r="D203" s="6"/>
    </row>
    <row r="204" spans="1:4" ht="13.15">
      <c r="A204" s="6"/>
      <c r="B204" s="6"/>
      <c r="C204" s="6"/>
      <c r="D204" s="6"/>
    </row>
    <row r="205" spans="1:4" ht="13.15">
      <c r="A205" s="6"/>
      <c r="B205" s="6"/>
      <c r="C205" s="6"/>
      <c r="D205" s="6"/>
    </row>
    <row r="206" spans="1:4" ht="13.15">
      <c r="A206" s="6"/>
      <c r="B206" s="6"/>
      <c r="C206" s="6"/>
      <c r="D206" s="6"/>
    </row>
    <row r="207" spans="1:4" ht="13.15">
      <c r="A207" s="6"/>
      <c r="B207" s="6"/>
      <c r="C207" s="6"/>
      <c r="D207" s="6"/>
    </row>
    <row r="208" spans="1:4" ht="13.15">
      <c r="A208" s="6"/>
      <c r="B208" s="6"/>
      <c r="C208" s="6"/>
      <c r="D208" s="6"/>
    </row>
    <row r="209" spans="1:4" ht="13.15">
      <c r="A209" s="6"/>
      <c r="B209" s="6"/>
      <c r="C209" s="6"/>
      <c r="D209" s="6"/>
    </row>
    <row r="210" spans="1:4" ht="13.15">
      <c r="A210" s="6"/>
      <c r="B210" s="6"/>
      <c r="C210" s="6"/>
      <c r="D210" s="6"/>
    </row>
    <row r="211" spans="1:4" ht="13.15">
      <c r="A211" s="6"/>
      <c r="B211" s="6"/>
      <c r="C211" s="6"/>
      <c r="D211" s="6"/>
    </row>
    <row r="212" spans="1:4" ht="13.15">
      <c r="A212" s="6"/>
      <c r="B212" s="6"/>
      <c r="C212" s="6"/>
      <c r="D212" s="6"/>
    </row>
    <row r="213" spans="1:4" ht="13.15">
      <c r="A213" s="6"/>
      <c r="B213" s="6"/>
      <c r="C213" s="6"/>
      <c r="D213" s="6"/>
    </row>
    <row r="214" spans="1:4" ht="13.15">
      <c r="A214" s="6"/>
      <c r="B214" s="6"/>
      <c r="C214" s="6"/>
      <c r="D214" s="6"/>
    </row>
    <row r="215" spans="1:4" ht="13.15">
      <c r="A215" s="6"/>
      <c r="B215" s="6"/>
      <c r="C215" s="6"/>
      <c r="D215" s="6"/>
    </row>
    <row r="216" spans="1:4" ht="13.15">
      <c r="A216" s="6"/>
      <c r="B216" s="6"/>
      <c r="C216" s="6"/>
      <c r="D216" s="6"/>
    </row>
    <row r="217" spans="1:4" ht="13.15">
      <c r="A217" s="6"/>
      <c r="B217" s="6"/>
      <c r="C217" s="6"/>
      <c r="D217" s="6"/>
    </row>
    <row r="218" spans="1:4" ht="13.15">
      <c r="A218" s="6"/>
      <c r="B218" s="6"/>
      <c r="C218" s="6"/>
      <c r="D218" s="6"/>
    </row>
    <row r="219" spans="1:4" ht="13.15">
      <c r="A219" s="6"/>
      <c r="B219" s="6"/>
      <c r="C219" s="6"/>
      <c r="D219" s="6"/>
    </row>
    <row r="220" spans="1:4" ht="13.15">
      <c r="A220" s="6"/>
      <c r="B220" s="6"/>
      <c r="C220" s="6"/>
      <c r="D220" s="6"/>
    </row>
    <row r="221" spans="1:4" ht="13.15">
      <c r="A221" s="6"/>
      <c r="B221" s="6"/>
      <c r="C221" s="6"/>
      <c r="D221" s="6"/>
    </row>
    <row r="222" spans="1:4" ht="13.15">
      <c r="A222" s="6"/>
      <c r="B222" s="6"/>
      <c r="C222" s="6"/>
      <c r="D222" s="6"/>
    </row>
    <row r="223" spans="1:4" ht="13.15">
      <c r="A223" s="6"/>
      <c r="B223" s="6"/>
      <c r="C223" s="6"/>
      <c r="D223" s="6"/>
    </row>
    <row r="224" spans="1:4" ht="13.15">
      <c r="A224" s="6"/>
      <c r="B224" s="6"/>
      <c r="C224" s="6"/>
      <c r="D224" s="6"/>
    </row>
    <row r="225" spans="1:4" ht="13.15">
      <c r="A225" s="6"/>
      <c r="B225" s="6"/>
      <c r="C225" s="6"/>
      <c r="D225" s="6"/>
    </row>
    <row r="226" spans="1:4" ht="13.15">
      <c r="A226" s="6"/>
      <c r="B226" s="6"/>
      <c r="C226" s="6"/>
      <c r="D226" s="6"/>
    </row>
    <row r="227" spans="1:4" ht="13.15">
      <c r="A227" s="6"/>
      <c r="B227" s="6"/>
      <c r="C227" s="6"/>
      <c r="D227" s="6"/>
    </row>
    <row r="228" spans="1:4" ht="13.15">
      <c r="A228" s="6"/>
      <c r="B228" s="6"/>
      <c r="C228" s="6"/>
      <c r="D228" s="6"/>
    </row>
    <row r="229" spans="1:4" ht="13.15">
      <c r="A229" s="6"/>
      <c r="B229" s="6"/>
      <c r="C229" s="6"/>
      <c r="D229" s="6"/>
    </row>
    <row r="230" spans="1:4" ht="13.15">
      <c r="A230" s="6"/>
      <c r="B230" s="6"/>
      <c r="C230" s="6"/>
      <c r="D230" s="6"/>
    </row>
    <row r="231" spans="1:4" ht="13.15">
      <c r="A231" s="6"/>
      <c r="B231" s="6"/>
      <c r="C231" s="6"/>
      <c r="D231" s="6"/>
    </row>
    <row r="232" spans="1:4" ht="13.15">
      <c r="A232" s="6"/>
      <c r="B232" s="6"/>
      <c r="C232" s="6"/>
      <c r="D232" s="6"/>
    </row>
    <row r="233" spans="1:4" ht="13.15">
      <c r="A233" s="6"/>
      <c r="B233" s="6"/>
      <c r="C233" s="6"/>
      <c r="D233" s="6"/>
    </row>
    <row r="234" spans="1:4" ht="13.15">
      <c r="A234" s="6"/>
      <c r="B234" s="6"/>
      <c r="C234" s="6"/>
      <c r="D234" s="6"/>
    </row>
    <row r="235" spans="1:4" ht="13.15">
      <c r="A235" s="6"/>
      <c r="B235" s="6"/>
      <c r="C235" s="6"/>
      <c r="D235" s="6"/>
    </row>
    <row r="236" spans="1:4" ht="13.15">
      <c r="A236" s="6"/>
      <c r="B236" s="6"/>
      <c r="C236" s="6"/>
      <c r="D236" s="6"/>
    </row>
    <row r="237" spans="1:4" ht="13.15">
      <c r="A237" s="6"/>
      <c r="B237" s="6"/>
      <c r="C237" s="6"/>
      <c r="D237" s="6"/>
    </row>
    <row r="238" spans="1:4" ht="13.15">
      <c r="A238" s="6"/>
      <c r="B238" s="6"/>
      <c r="C238" s="6"/>
      <c r="D238" s="6"/>
    </row>
    <row r="239" spans="1:4" ht="13.15">
      <c r="A239" s="6"/>
      <c r="B239" s="6"/>
      <c r="C239" s="6"/>
      <c r="D239" s="6"/>
    </row>
    <row r="240" spans="1:4" ht="13.15">
      <c r="A240" s="6"/>
      <c r="B240" s="6"/>
      <c r="C240" s="6"/>
      <c r="D240" s="6"/>
    </row>
    <row r="241" spans="1:4" ht="13.15">
      <c r="A241" s="6"/>
      <c r="B241" s="6"/>
      <c r="C241" s="6"/>
      <c r="D241" s="6"/>
    </row>
    <row r="242" spans="1:4" ht="13.15">
      <c r="A242" s="6"/>
      <c r="B242" s="6"/>
      <c r="C242" s="6"/>
      <c r="D242" s="6"/>
    </row>
    <row r="243" spans="1:4" ht="13.15">
      <c r="A243" s="6"/>
      <c r="B243" s="6"/>
      <c r="C243" s="6"/>
      <c r="D243" s="6"/>
    </row>
    <row r="244" spans="1:4" ht="13.15">
      <c r="A244" s="6"/>
      <c r="B244" s="6"/>
      <c r="C244" s="6"/>
      <c r="D244" s="6"/>
    </row>
    <row r="245" spans="1:4" ht="13.15">
      <c r="A245" s="6"/>
      <c r="B245" s="6"/>
      <c r="C245" s="6"/>
      <c r="D245" s="6"/>
    </row>
    <row r="246" spans="1:4" ht="13.15">
      <c r="A246" s="6"/>
      <c r="B246" s="6"/>
      <c r="C246" s="6"/>
      <c r="D246" s="6"/>
    </row>
    <row r="247" spans="1:4" ht="13.15">
      <c r="A247" s="6"/>
      <c r="B247" s="6"/>
      <c r="C247" s="6"/>
      <c r="D247" s="6"/>
    </row>
    <row r="248" spans="1:4" ht="13.15">
      <c r="A248" s="6"/>
      <c r="B248" s="6"/>
      <c r="C248" s="6"/>
      <c r="D248" s="6"/>
    </row>
    <row r="249" spans="1:4" ht="13.15">
      <c r="A249" s="6"/>
      <c r="B249" s="6"/>
      <c r="C249" s="6"/>
      <c r="D249" s="6"/>
    </row>
    <row r="250" spans="1:4" ht="13.15">
      <c r="A250" s="6"/>
      <c r="B250" s="6"/>
      <c r="C250" s="6"/>
      <c r="D250" s="6"/>
    </row>
    <row r="251" spans="1:4" ht="13.15">
      <c r="A251" s="6"/>
      <c r="B251" s="6"/>
      <c r="C251" s="6"/>
      <c r="D251" s="6"/>
    </row>
    <row r="252" spans="1:4" ht="13.15">
      <c r="A252" s="6"/>
      <c r="B252" s="6"/>
      <c r="C252" s="6"/>
      <c r="D252" s="6"/>
    </row>
    <row r="253" spans="1:4" ht="13.15">
      <c r="A253" s="6"/>
      <c r="B253" s="6"/>
      <c r="C253" s="6"/>
      <c r="D253" s="6"/>
    </row>
    <row r="254" spans="1:4" ht="13.15">
      <c r="A254" s="6"/>
      <c r="B254" s="6"/>
      <c r="C254" s="6"/>
      <c r="D254" s="6"/>
    </row>
    <row r="255" spans="1:4" ht="13.15">
      <c r="A255" s="6"/>
      <c r="B255" s="6"/>
      <c r="C255" s="6"/>
      <c r="D255" s="6"/>
    </row>
    <row r="256" spans="1:4" ht="13.15">
      <c r="A256" s="6"/>
      <c r="B256" s="6"/>
      <c r="C256" s="6"/>
      <c r="D256" s="6"/>
    </row>
    <row r="257" spans="1:4" ht="13.15">
      <c r="A257" s="6"/>
      <c r="B257" s="6"/>
      <c r="C257" s="6"/>
      <c r="D257" s="6"/>
    </row>
    <row r="258" spans="1:4" ht="13.15">
      <c r="A258" s="6"/>
      <c r="B258" s="6"/>
      <c r="C258" s="6"/>
      <c r="D258" s="6"/>
    </row>
    <row r="259" spans="1:4" ht="13.15">
      <c r="A259" s="6"/>
      <c r="B259" s="6"/>
      <c r="C259" s="6"/>
      <c r="D259" s="6"/>
    </row>
    <row r="260" spans="1:4" ht="13.15">
      <c r="A260" s="6"/>
      <c r="B260" s="6"/>
      <c r="C260" s="6"/>
      <c r="D260" s="6"/>
    </row>
    <row r="261" spans="1:4" ht="13.15">
      <c r="A261" s="6"/>
      <c r="B261" s="6"/>
      <c r="C261" s="6"/>
      <c r="D261" s="6"/>
    </row>
    <row r="262" spans="1:4" ht="13.15">
      <c r="A262" s="6"/>
      <c r="B262" s="6"/>
      <c r="C262" s="6"/>
      <c r="D262" s="6"/>
    </row>
    <row r="263" spans="1:4" ht="13.15">
      <c r="A263" s="6"/>
      <c r="B263" s="6"/>
      <c r="C263" s="6"/>
      <c r="D263" s="6"/>
    </row>
    <row r="264" spans="1:4" ht="13.15">
      <c r="A264" s="6"/>
      <c r="B264" s="6"/>
      <c r="C264" s="6"/>
      <c r="D264" s="6"/>
    </row>
    <row r="265" spans="1:4" ht="13.15">
      <c r="A265" s="6"/>
      <c r="B265" s="6"/>
      <c r="C265" s="6"/>
      <c r="D265" s="6"/>
    </row>
    <row r="266" spans="1:4" ht="13.15">
      <c r="A266" s="6"/>
      <c r="B266" s="6"/>
      <c r="C266" s="6"/>
      <c r="D266" s="6"/>
    </row>
    <row r="267" spans="1:4" ht="13.15">
      <c r="A267" s="6"/>
      <c r="B267" s="6"/>
      <c r="C267" s="6"/>
      <c r="D267" s="6"/>
    </row>
    <row r="268" spans="1:4" ht="13.15">
      <c r="A268" s="6"/>
      <c r="B268" s="6"/>
      <c r="C268" s="6"/>
      <c r="D268" s="6"/>
    </row>
    <row r="269" spans="1:4" ht="13.15">
      <c r="A269" s="6"/>
      <c r="B269" s="6"/>
      <c r="C269" s="6"/>
      <c r="D269" s="6"/>
    </row>
    <row r="270" spans="1:4" ht="13.15">
      <c r="A270" s="6"/>
      <c r="B270" s="6"/>
      <c r="C270" s="6"/>
      <c r="D270" s="6"/>
    </row>
    <row r="271" spans="1:4" ht="13.15">
      <c r="A271" s="6"/>
      <c r="B271" s="6"/>
      <c r="C271" s="6"/>
      <c r="D271" s="6"/>
    </row>
    <row r="272" spans="1:4" ht="13.15">
      <c r="A272" s="6"/>
      <c r="B272" s="6"/>
      <c r="C272" s="6"/>
      <c r="D272" s="6"/>
    </row>
    <row r="273" spans="1:4" ht="13.15">
      <c r="A273" s="6"/>
      <c r="B273" s="6"/>
      <c r="C273" s="6"/>
      <c r="D273" s="6"/>
    </row>
    <row r="274" spans="1:4" ht="13.15">
      <c r="A274" s="6"/>
      <c r="B274" s="6"/>
      <c r="C274" s="6"/>
      <c r="D274" s="6"/>
    </row>
    <row r="275" spans="1:4" ht="13.15">
      <c r="A275" s="6"/>
      <c r="B275" s="6"/>
      <c r="C275" s="6"/>
      <c r="D275" s="6"/>
    </row>
    <row r="276" spans="1:4" ht="13.15">
      <c r="A276" s="6"/>
      <c r="B276" s="6"/>
      <c r="C276" s="6"/>
      <c r="D276" s="6"/>
    </row>
    <row r="277" spans="1:4" ht="13.15">
      <c r="A277" s="6"/>
      <c r="B277" s="6"/>
      <c r="C277" s="6"/>
      <c r="D277" s="6"/>
    </row>
    <row r="278" spans="1:4" ht="13.15">
      <c r="A278" s="6"/>
      <c r="B278" s="6"/>
      <c r="C278" s="6"/>
      <c r="D278" s="6"/>
    </row>
    <row r="279" spans="1:4" ht="13.15">
      <c r="A279" s="6"/>
      <c r="B279" s="6"/>
      <c r="C279" s="6"/>
      <c r="D279" s="6"/>
    </row>
    <row r="280" spans="1:4" ht="13.15">
      <c r="A280" s="6"/>
      <c r="B280" s="6"/>
      <c r="C280" s="6"/>
      <c r="D280" s="6"/>
    </row>
    <row r="281" spans="1:4" ht="13.15">
      <c r="A281" s="6"/>
      <c r="B281" s="6"/>
      <c r="C281" s="6"/>
      <c r="D281" s="6"/>
    </row>
    <row r="282" spans="1:4" ht="13.15">
      <c r="A282" s="6"/>
      <c r="B282" s="6"/>
      <c r="C282" s="6"/>
      <c r="D282" s="6"/>
    </row>
    <row r="283" spans="1:4" ht="13.15">
      <c r="A283" s="6"/>
      <c r="B283" s="6"/>
      <c r="C283" s="6"/>
      <c r="D283" s="6"/>
    </row>
    <row r="284" spans="1:4" ht="13.15">
      <c r="A284" s="6"/>
      <c r="B284" s="6"/>
      <c r="C284" s="6"/>
      <c r="D284" s="6"/>
    </row>
    <row r="285" spans="1:4" ht="13.15">
      <c r="A285" s="6"/>
      <c r="B285" s="6"/>
      <c r="C285" s="6"/>
      <c r="D285" s="6"/>
    </row>
    <row r="286" spans="1:4" ht="13.15">
      <c r="A286" s="6"/>
      <c r="B286" s="6"/>
      <c r="C286" s="6"/>
      <c r="D286" s="6"/>
    </row>
    <row r="287" spans="1:4" ht="13.15">
      <c r="A287" s="6"/>
      <c r="B287" s="6"/>
      <c r="C287" s="6"/>
      <c r="D287" s="6"/>
    </row>
    <row r="288" spans="1:4" ht="13.15">
      <c r="A288" s="6"/>
      <c r="B288" s="6"/>
      <c r="C288" s="6"/>
      <c r="D288" s="6"/>
    </row>
    <row r="289" spans="1:4" ht="13.15">
      <c r="A289" s="6"/>
      <c r="B289" s="6"/>
      <c r="C289" s="6"/>
      <c r="D289" s="6"/>
    </row>
    <row r="290" spans="1:4" ht="13.15">
      <c r="A290" s="6"/>
      <c r="B290" s="6"/>
      <c r="C290" s="6"/>
      <c r="D290" s="6"/>
    </row>
    <row r="291" spans="1:4" ht="13.15">
      <c r="A291" s="6"/>
      <c r="B291" s="6"/>
      <c r="C291" s="6"/>
      <c r="D291" s="6"/>
    </row>
    <row r="292" spans="1:4" ht="13.15">
      <c r="A292" s="6"/>
      <c r="B292" s="6"/>
      <c r="C292" s="6"/>
      <c r="D292" s="6"/>
    </row>
    <row r="293" spans="1:4" ht="13.15">
      <c r="A293" s="6"/>
      <c r="B293" s="6"/>
      <c r="C293" s="6"/>
      <c r="D293" s="6"/>
    </row>
    <row r="294" spans="1:4" ht="13.15">
      <c r="A294" s="6"/>
      <c r="B294" s="6"/>
      <c r="C294" s="6"/>
      <c r="D294" s="6"/>
    </row>
    <row r="295" spans="1:4" ht="13.15">
      <c r="A295" s="6"/>
      <c r="B295" s="6"/>
      <c r="C295" s="6"/>
      <c r="D295" s="6"/>
    </row>
    <row r="296" spans="1:4" ht="13.15">
      <c r="A296" s="6"/>
      <c r="B296" s="6"/>
      <c r="C296" s="6"/>
      <c r="D296" s="6"/>
    </row>
    <row r="297" spans="1:4" ht="13.15">
      <c r="A297" s="6"/>
      <c r="B297" s="6"/>
      <c r="C297" s="6"/>
      <c r="D297" s="6"/>
    </row>
    <row r="298" spans="1:4" ht="13.15">
      <c r="A298" s="6"/>
      <c r="B298" s="6"/>
      <c r="C298" s="6"/>
      <c r="D298" s="6"/>
    </row>
    <row r="299" spans="1:4" ht="13.15">
      <c r="A299" s="6"/>
      <c r="B299" s="6"/>
      <c r="C299" s="6"/>
      <c r="D299" s="6"/>
    </row>
    <row r="300" spans="1:4" ht="13.15">
      <c r="A300" s="6"/>
      <c r="B300" s="6"/>
      <c r="C300" s="6"/>
      <c r="D300" s="6"/>
    </row>
    <row r="301" spans="1:4" ht="13.15">
      <c r="A301" s="6"/>
      <c r="B301" s="6"/>
      <c r="C301" s="6"/>
      <c r="D301" s="6"/>
    </row>
    <row r="302" spans="1:4" ht="13.15">
      <c r="A302" s="6"/>
      <c r="B302" s="6"/>
      <c r="C302" s="6"/>
      <c r="D302" s="6"/>
    </row>
    <row r="303" spans="1:4" ht="13.15">
      <c r="A303" s="6"/>
      <c r="B303" s="6"/>
      <c r="C303" s="6"/>
      <c r="D303" s="6"/>
    </row>
    <row r="304" spans="1:4" ht="13.15">
      <c r="A304" s="6"/>
      <c r="B304" s="6"/>
      <c r="C304" s="6"/>
      <c r="D304" s="6"/>
    </row>
    <row r="305" spans="1:4" ht="13.15">
      <c r="A305" s="6"/>
      <c r="B305" s="6"/>
      <c r="C305" s="6"/>
      <c r="D305" s="6"/>
    </row>
    <row r="306" spans="1:4" ht="13.15">
      <c r="A306" s="6"/>
      <c r="B306" s="6"/>
      <c r="C306" s="6"/>
      <c r="D306" s="6"/>
    </row>
    <row r="307" spans="1:4" ht="13.15">
      <c r="A307" s="6"/>
      <c r="B307" s="6"/>
      <c r="C307" s="6"/>
      <c r="D307" s="6"/>
    </row>
    <row r="308" spans="1:4" ht="13.15">
      <c r="A308" s="6"/>
      <c r="B308" s="6"/>
      <c r="C308" s="6"/>
      <c r="D308" s="6"/>
    </row>
    <row r="309" spans="1:4" ht="13.15">
      <c r="A309" s="6"/>
      <c r="B309" s="6"/>
      <c r="C309" s="6"/>
      <c r="D309" s="6"/>
    </row>
    <row r="310" spans="1:4" ht="13.15">
      <c r="A310" s="6"/>
      <c r="B310" s="6"/>
      <c r="C310" s="6"/>
      <c r="D310" s="6"/>
    </row>
    <row r="311" spans="1:4" ht="13.15">
      <c r="A311" s="6"/>
      <c r="B311" s="6"/>
      <c r="C311" s="6"/>
      <c r="D311" s="6"/>
    </row>
    <row r="312" spans="1:4" ht="13.15">
      <c r="A312" s="6"/>
      <c r="B312" s="6"/>
      <c r="C312" s="6"/>
      <c r="D312" s="6"/>
    </row>
    <row r="313" spans="1:4" ht="13.15">
      <c r="A313" s="6"/>
      <c r="B313" s="6"/>
      <c r="C313" s="6"/>
      <c r="D313" s="6"/>
    </row>
    <row r="314" spans="1:4" ht="13.15">
      <c r="A314" s="6"/>
      <c r="B314" s="6"/>
      <c r="C314" s="6"/>
      <c r="D314" s="6"/>
    </row>
    <row r="315" spans="1:4" ht="13.15">
      <c r="A315" s="6"/>
      <c r="B315" s="6"/>
      <c r="C315" s="6"/>
      <c r="D315" s="6"/>
    </row>
    <row r="316" spans="1:4" ht="13.15">
      <c r="A316" s="6"/>
      <c r="B316" s="6"/>
      <c r="C316" s="6"/>
      <c r="D316" s="6"/>
    </row>
    <row r="317" spans="1:4" ht="13.15">
      <c r="A317" s="6"/>
      <c r="B317" s="6"/>
      <c r="C317" s="6"/>
      <c r="D317" s="6"/>
    </row>
    <row r="318" spans="1:4" ht="13.15">
      <c r="A318" s="6"/>
      <c r="B318" s="6"/>
      <c r="C318" s="6"/>
      <c r="D318" s="6"/>
    </row>
    <row r="319" spans="1:4" ht="13.15">
      <c r="A319" s="6"/>
      <c r="B319" s="6"/>
      <c r="C319" s="6"/>
      <c r="D319" s="6"/>
    </row>
    <row r="320" spans="1:4" ht="13.15">
      <c r="A320" s="6"/>
      <c r="B320" s="6"/>
      <c r="C320" s="6"/>
      <c r="D320" s="6"/>
    </row>
    <row r="321" spans="1:4" ht="13.15">
      <c r="A321" s="6"/>
      <c r="B321" s="6"/>
      <c r="C321" s="6"/>
      <c r="D321" s="6"/>
    </row>
    <row r="322" spans="1:4" ht="13.15">
      <c r="A322" s="6"/>
      <c r="B322" s="6"/>
      <c r="C322" s="6"/>
      <c r="D322" s="6"/>
    </row>
    <row r="323" spans="1:4" ht="13.15">
      <c r="A323" s="6"/>
      <c r="B323" s="6"/>
      <c r="C323" s="6"/>
      <c r="D323" s="6"/>
    </row>
    <row r="324" spans="1:4" ht="13.15">
      <c r="A324" s="6"/>
      <c r="B324" s="6"/>
      <c r="C324" s="6"/>
      <c r="D324" s="6"/>
    </row>
    <row r="325" spans="1:4" ht="13.15">
      <c r="A325" s="6"/>
      <c r="B325" s="6"/>
      <c r="C325" s="6"/>
      <c r="D325" s="6"/>
    </row>
    <row r="326" spans="1:4" ht="13.15">
      <c r="A326" s="6"/>
      <c r="B326" s="6"/>
      <c r="C326" s="6"/>
      <c r="D326" s="6"/>
    </row>
    <row r="327" spans="1:4" ht="13.15">
      <c r="A327" s="6"/>
      <c r="B327" s="6"/>
      <c r="C327" s="6"/>
      <c r="D327" s="6"/>
    </row>
    <row r="328" spans="1:4" ht="13.15">
      <c r="A328" s="6"/>
      <c r="B328" s="6"/>
      <c r="C328" s="6"/>
      <c r="D328" s="6"/>
    </row>
    <row r="329" spans="1:4" ht="13.15">
      <c r="A329" s="6"/>
      <c r="B329" s="6"/>
      <c r="C329" s="6"/>
      <c r="D329" s="6"/>
    </row>
    <row r="330" spans="1:4" ht="13.15">
      <c r="A330" s="6"/>
      <c r="B330" s="6"/>
      <c r="C330" s="6"/>
      <c r="D330" s="6"/>
    </row>
    <row r="331" spans="1:4" ht="13.15">
      <c r="A331" s="6"/>
      <c r="B331" s="6"/>
      <c r="C331" s="6"/>
      <c r="D331" s="6"/>
    </row>
    <row r="332" spans="1:4" ht="13.15">
      <c r="A332" s="6"/>
      <c r="B332" s="6"/>
      <c r="C332" s="6"/>
      <c r="D332" s="6"/>
    </row>
    <row r="333" spans="1:4" ht="13.15">
      <c r="A333" s="6"/>
      <c r="B333" s="6"/>
      <c r="C333" s="6"/>
      <c r="D333" s="6"/>
    </row>
    <row r="334" spans="1:4" ht="13.15">
      <c r="A334" s="6"/>
      <c r="B334" s="6"/>
      <c r="C334" s="6"/>
      <c r="D334" s="6"/>
    </row>
    <row r="335" spans="1:4" ht="13.15">
      <c r="A335" s="6"/>
      <c r="B335" s="6"/>
      <c r="C335" s="6"/>
      <c r="D335" s="6"/>
    </row>
    <row r="336" spans="1:4" ht="13.15">
      <c r="A336" s="6"/>
      <c r="B336" s="6"/>
      <c r="C336" s="6"/>
      <c r="D336" s="6"/>
    </row>
    <row r="337" spans="1:4" ht="13.15">
      <c r="A337" s="6"/>
      <c r="B337" s="6"/>
      <c r="C337" s="6"/>
      <c r="D337" s="6"/>
    </row>
    <row r="338" spans="1:4" ht="13.15">
      <c r="A338" s="6"/>
      <c r="B338" s="6"/>
      <c r="C338" s="6"/>
      <c r="D338" s="6"/>
    </row>
    <row r="339" spans="1:4" ht="13.15">
      <c r="A339" s="6"/>
      <c r="B339" s="6"/>
      <c r="C339" s="6"/>
      <c r="D339" s="6"/>
    </row>
    <row r="340" spans="1:4" ht="13.15">
      <c r="A340" s="6"/>
      <c r="B340" s="6"/>
      <c r="C340" s="6"/>
      <c r="D340" s="6"/>
    </row>
    <row r="341" spans="1:4" ht="13.15">
      <c r="A341" s="6"/>
      <c r="B341" s="6"/>
      <c r="C341" s="6"/>
      <c r="D341" s="6"/>
    </row>
    <row r="342" spans="1:4" ht="13.15">
      <c r="A342" s="6"/>
      <c r="B342" s="6"/>
      <c r="C342" s="6"/>
      <c r="D342" s="6"/>
    </row>
    <row r="343" spans="1:4" ht="13.15">
      <c r="A343" s="6"/>
      <c r="B343" s="6"/>
      <c r="C343" s="6"/>
      <c r="D343" s="6"/>
    </row>
    <row r="344" spans="1:4" ht="13.15">
      <c r="A344" s="6"/>
      <c r="B344" s="6"/>
      <c r="C344" s="6"/>
      <c r="D344" s="6"/>
    </row>
    <row r="345" spans="1:4" ht="13.15">
      <c r="A345" s="6"/>
      <c r="B345" s="6"/>
      <c r="C345" s="6"/>
      <c r="D345" s="6"/>
    </row>
    <row r="346" spans="1:4" ht="13.15">
      <c r="A346" s="6"/>
      <c r="B346" s="6"/>
      <c r="C346" s="6"/>
      <c r="D346" s="6"/>
    </row>
    <row r="347" spans="1:4" ht="13.15">
      <c r="A347" s="6"/>
      <c r="B347" s="6"/>
      <c r="C347" s="6"/>
      <c r="D347" s="6"/>
    </row>
    <row r="348" spans="1:4" ht="13.15">
      <c r="A348" s="6"/>
      <c r="B348" s="6"/>
      <c r="C348" s="6"/>
      <c r="D348" s="6"/>
    </row>
    <row r="349" spans="1:4" ht="13.15">
      <c r="A349" s="6"/>
      <c r="B349" s="6"/>
      <c r="C349" s="6"/>
      <c r="D349" s="6"/>
    </row>
    <row r="350" spans="1:4" ht="13.15">
      <c r="A350" s="6"/>
      <c r="B350" s="6"/>
      <c r="C350" s="6"/>
      <c r="D350" s="6"/>
    </row>
    <row r="351" spans="1:4" ht="13.15">
      <c r="A351" s="6"/>
      <c r="B351" s="6"/>
      <c r="C351" s="6"/>
      <c r="D351" s="6"/>
    </row>
    <row r="352" spans="1:4" ht="13.15">
      <c r="A352" s="6"/>
      <c r="B352" s="6"/>
      <c r="C352" s="6"/>
      <c r="D352" s="6"/>
    </row>
    <row r="353" spans="1:4" ht="13.15">
      <c r="A353" s="6"/>
      <c r="B353" s="6"/>
      <c r="C353" s="6"/>
      <c r="D353" s="6"/>
    </row>
    <row r="354" spans="1:4" ht="13.15">
      <c r="A354" s="6"/>
      <c r="B354" s="6"/>
      <c r="C354" s="6"/>
      <c r="D354" s="6"/>
    </row>
    <row r="355" spans="1:4" ht="13.15">
      <c r="A355" s="6"/>
      <c r="B355" s="6"/>
      <c r="C355" s="6"/>
      <c r="D355" s="6"/>
    </row>
    <row r="356" spans="1:4" ht="13.15">
      <c r="A356" s="6"/>
      <c r="B356" s="6"/>
      <c r="C356" s="6"/>
      <c r="D356" s="6"/>
    </row>
    <row r="357" spans="1:4" ht="13.15">
      <c r="A357" s="6"/>
      <c r="B357" s="6"/>
      <c r="C357" s="6"/>
      <c r="D357" s="6"/>
    </row>
    <row r="358" spans="1:4" ht="13.15">
      <c r="A358" s="6"/>
      <c r="B358" s="6"/>
      <c r="C358" s="6"/>
      <c r="D358" s="6"/>
    </row>
    <row r="359" spans="1:4" ht="13.15">
      <c r="A359" s="6"/>
      <c r="B359" s="6"/>
      <c r="C359" s="6"/>
      <c r="D359" s="6"/>
    </row>
    <row r="360" spans="1:4" ht="13.15">
      <c r="A360" s="6"/>
      <c r="B360" s="6"/>
      <c r="C360" s="6"/>
      <c r="D360" s="6"/>
    </row>
    <row r="361" spans="1:4" ht="13.15">
      <c r="A361" s="6"/>
      <c r="B361" s="6"/>
      <c r="C361" s="6"/>
      <c r="D361" s="6"/>
    </row>
    <row r="362" spans="1:4" ht="13.15">
      <c r="A362" s="6"/>
      <c r="B362" s="6"/>
      <c r="C362" s="6"/>
      <c r="D362" s="6"/>
    </row>
    <row r="363" spans="1:4" ht="13.15">
      <c r="A363" s="6"/>
      <c r="B363" s="6"/>
      <c r="C363" s="6"/>
      <c r="D363" s="6"/>
    </row>
    <row r="364" spans="1:4" ht="13.15">
      <c r="A364" s="6"/>
      <c r="B364" s="6"/>
      <c r="C364" s="6"/>
      <c r="D364" s="6"/>
    </row>
    <row r="365" spans="1:4" ht="13.15">
      <c r="A365" s="6"/>
      <c r="B365" s="6"/>
      <c r="C365" s="6"/>
      <c r="D365" s="6"/>
    </row>
    <row r="366" spans="1:4" ht="13.15">
      <c r="A366" s="6"/>
      <c r="B366" s="6"/>
      <c r="C366" s="6"/>
      <c r="D366" s="6"/>
    </row>
    <row r="367" spans="1:4" ht="13.15">
      <c r="A367" s="6"/>
      <c r="B367" s="6"/>
      <c r="C367" s="6"/>
      <c r="D367" s="6"/>
    </row>
    <row r="368" spans="1:4" ht="13.15">
      <c r="A368" s="6"/>
      <c r="B368" s="6"/>
      <c r="C368" s="6"/>
      <c r="D368" s="6"/>
    </row>
    <row r="369" spans="1:4" ht="13.15">
      <c r="A369" s="6"/>
      <c r="B369" s="6"/>
      <c r="C369" s="6"/>
      <c r="D369" s="6"/>
    </row>
    <row r="370" spans="1:4" ht="13.15">
      <c r="A370" s="6"/>
      <c r="B370" s="6"/>
      <c r="C370" s="6"/>
      <c r="D370" s="6"/>
    </row>
    <row r="371" spans="1:4" ht="13.15">
      <c r="A371" s="6"/>
      <c r="B371" s="6"/>
      <c r="C371" s="6"/>
      <c r="D371" s="6"/>
    </row>
    <row r="372" spans="1:4" ht="13.15">
      <c r="A372" s="6"/>
      <c r="B372" s="6"/>
      <c r="C372" s="6"/>
      <c r="D372" s="6"/>
    </row>
    <row r="373" spans="1:4" ht="13.15">
      <c r="A373" s="6"/>
      <c r="B373" s="6"/>
      <c r="C373" s="6"/>
      <c r="D373" s="6"/>
    </row>
    <row r="374" spans="1:4" ht="13.15">
      <c r="A374" s="6"/>
      <c r="B374" s="6"/>
      <c r="C374" s="6"/>
      <c r="D374" s="6"/>
    </row>
    <row r="375" spans="1:4" ht="13.15">
      <c r="A375" s="6"/>
      <c r="B375" s="6"/>
      <c r="C375" s="6"/>
      <c r="D375" s="6"/>
    </row>
    <row r="376" spans="1:4" ht="13.15">
      <c r="A376" s="6"/>
      <c r="B376" s="6"/>
      <c r="C376" s="6"/>
      <c r="D376" s="6"/>
    </row>
    <row r="377" spans="1:4" ht="13.15">
      <c r="A377" s="6"/>
      <c r="B377" s="6"/>
      <c r="C377" s="6"/>
      <c r="D377" s="6"/>
    </row>
    <row r="378" spans="1:4" ht="13.15">
      <c r="A378" s="6"/>
      <c r="B378" s="6"/>
      <c r="C378" s="6"/>
      <c r="D378" s="6"/>
    </row>
    <row r="379" spans="1:4" ht="13.15">
      <c r="A379" s="6"/>
      <c r="B379" s="6"/>
      <c r="C379" s="6"/>
      <c r="D379" s="6"/>
    </row>
    <row r="380" spans="1:4" ht="13.15">
      <c r="A380" s="6"/>
      <c r="B380" s="6"/>
      <c r="C380" s="6"/>
      <c r="D380" s="6"/>
    </row>
    <row r="381" spans="1:4" ht="13.15">
      <c r="A381" s="6"/>
      <c r="B381" s="6"/>
      <c r="C381" s="6"/>
      <c r="D381" s="6"/>
    </row>
    <row r="382" spans="1:4" ht="13.15">
      <c r="A382" s="6"/>
      <c r="B382" s="6"/>
      <c r="C382" s="6"/>
      <c r="D382" s="6"/>
    </row>
    <row r="383" spans="1:4" ht="13.15">
      <c r="A383" s="6"/>
      <c r="B383" s="6"/>
      <c r="C383" s="6"/>
      <c r="D383" s="6"/>
    </row>
    <row r="384" spans="1:4" ht="13.15">
      <c r="A384" s="6"/>
      <c r="B384" s="6"/>
      <c r="C384" s="6"/>
      <c r="D384" s="6"/>
    </row>
    <row r="385" spans="1:4" ht="13.15">
      <c r="A385" s="6"/>
      <c r="B385" s="6"/>
      <c r="C385" s="6"/>
      <c r="D385" s="6"/>
    </row>
    <row r="386" spans="1:4" ht="13.15">
      <c r="A386" s="6"/>
      <c r="B386" s="6"/>
      <c r="C386" s="6"/>
      <c r="D386" s="6"/>
    </row>
    <row r="387" spans="1:4" ht="13.15">
      <c r="A387" s="6"/>
      <c r="B387" s="6"/>
      <c r="C387" s="6"/>
      <c r="D387" s="6"/>
    </row>
    <row r="388" spans="1:4" ht="13.15">
      <c r="A388" s="6"/>
      <c r="B388" s="6"/>
      <c r="C388" s="6"/>
      <c r="D388" s="6"/>
    </row>
    <row r="389" spans="1:4" ht="13.15">
      <c r="A389" s="6"/>
      <c r="B389" s="6"/>
      <c r="C389" s="6"/>
      <c r="D389" s="6"/>
    </row>
    <row r="390" spans="1:4" ht="13.15">
      <c r="A390" s="6"/>
      <c r="B390" s="6"/>
      <c r="C390" s="6"/>
      <c r="D390" s="6"/>
    </row>
    <row r="391" spans="1:4" ht="13.15">
      <c r="A391" s="6"/>
      <c r="B391" s="6"/>
      <c r="C391" s="6"/>
      <c r="D391" s="6"/>
    </row>
    <row r="392" spans="1:4" ht="13.15">
      <c r="A392" s="6"/>
      <c r="B392" s="6"/>
      <c r="C392" s="6"/>
      <c r="D392" s="6"/>
    </row>
    <row r="393" spans="1:4" ht="13.15">
      <c r="A393" s="6"/>
      <c r="B393" s="6"/>
      <c r="C393" s="6"/>
      <c r="D393" s="6"/>
    </row>
    <row r="394" spans="1:4" ht="13.15">
      <c r="A394" s="6"/>
      <c r="B394" s="6"/>
      <c r="C394" s="6"/>
      <c r="D394" s="6"/>
    </row>
    <row r="395" spans="1:4" ht="13.15">
      <c r="A395" s="6"/>
      <c r="B395" s="6"/>
      <c r="C395" s="6"/>
      <c r="D395" s="6"/>
    </row>
    <row r="396" spans="1:4" ht="13.15">
      <c r="A396" s="6"/>
      <c r="B396" s="6"/>
      <c r="C396" s="6"/>
      <c r="D396" s="6"/>
    </row>
    <row r="397" spans="1:4" ht="13.15">
      <c r="A397" s="6"/>
      <c r="B397" s="6"/>
      <c r="C397" s="6"/>
      <c r="D397" s="6"/>
    </row>
    <row r="398" spans="1:4" ht="13.15">
      <c r="A398" s="6"/>
      <c r="B398" s="6"/>
      <c r="C398" s="6"/>
      <c r="D398" s="6"/>
    </row>
    <row r="399" spans="1:4" ht="13.15">
      <c r="A399" s="6"/>
      <c r="B399" s="6"/>
      <c r="C399" s="6"/>
      <c r="D399" s="6"/>
    </row>
    <row r="400" spans="1:4" ht="13.15">
      <c r="A400" s="6"/>
      <c r="B400" s="6"/>
      <c r="C400" s="6"/>
      <c r="D400" s="6"/>
    </row>
    <row r="401" spans="1:4" ht="13.15">
      <c r="A401" s="6"/>
      <c r="B401" s="6"/>
      <c r="C401" s="6"/>
      <c r="D401" s="6"/>
    </row>
    <row r="402" spans="1:4" ht="13.15">
      <c r="A402" s="6"/>
      <c r="B402" s="6"/>
      <c r="C402" s="6"/>
      <c r="D402" s="6"/>
    </row>
    <row r="403" spans="1:4" ht="13.15">
      <c r="A403" s="6"/>
      <c r="B403" s="6"/>
      <c r="C403" s="6"/>
      <c r="D403" s="6"/>
    </row>
    <row r="404" spans="1:4" ht="13.15">
      <c r="A404" s="6"/>
      <c r="B404" s="6"/>
      <c r="C404" s="6"/>
      <c r="D404" s="6"/>
    </row>
    <row r="405" spans="1:4" ht="13.15">
      <c r="A405" s="6"/>
      <c r="B405" s="6"/>
      <c r="C405" s="6"/>
      <c r="D405" s="6"/>
    </row>
    <row r="406" spans="1:4" ht="13.15">
      <c r="A406" s="6"/>
      <c r="B406" s="6"/>
      <c r="C406" s="6"/>
      <c r="D406" s="6"/>
    </row>
    <row r="407" spans="1:4" ht="13.15">
      <c r="A407" s="6"/>
      <c r="B407" s="6"/>
      <c r="C407" s="6"/>
      <c r="D407" s="6"/>
    </row>
    <row r="408" spans="1:4" ht="13.15">
      <c r="A408" s="6"/>
      <c r="B408" s="6"/>
      <c r="C408" s="6"/>
      <c r="D408" s="6"/>
    </row>
    <row r="409" spans="1:4" ht="13.15">
      <c r="A409" s="6"/>
      <c r="B409" s="6"/>
      <c r="C409" s="6"/>
      <c r="D409" s="6"/>
    </row>
    <row r="410" spans="1:4" ht="13.15">
      <c r="A410" s="6"/>
      <c r="B410" s="6"/>
      <c r="C410" s="6"/>
      <c r="D410" s="6"/>
    </row>
    <row r="411" spans="1:4" ht="13.15">
      <c r="A411" s="6"/>
      <c r="B411" s="6"/>
      <c r="C411" s="6"/>
      <c r="D411" s="6"/>
    </row>
    <row r="412" spans="1:4" ht="13.15">
      <c r="A412" s="6"/>
      <c r="B412" s="6"/>
      <c r="C412" s="6"/>
      <c r="D412" s="6"/>
    </row>
    <row r="413" spans="1:4" ht="13.15">
      <c r="A413" s="6"/>
      <c r="B413" s="6"/>
      <c r="C413" s="6"/>
      <c r="D413" s="6"/>
    </row>
    <row r="414" spans="1:4" ht="13.15">
      <c r="A414" s="6"/>
      <c r="B414" s="6"/>
      <c r="C414" s="6"/>
      <c r="D414" s="6"/>
    </row>
    <row r="415" spans="1:4" ht="13.15">
      <c r="A415" s="6"/>
      <c r="B415" s="6"/>
      <c r="C415" s="6"/>
      <c r="D415" s="6"/>
    </row>
    <row r="416" spans="1:4" ht="13.15">
      <c r="A416" s="6"/>
      <c r="B416" s="6"/>
      <c r="C416" s="6"/>
      <c r="D416" s="6"/>
    </row>
    <row r="417" spans="1:4" ht="13.15">
      <c r="A417" s="6"/>
      <c r="B417" s="6"/>
      <c r="C417" s="6"/>
      <c r="D417" s="6"/>
    </row>
    <row r="418" spans="1:4" ht="13.15">
      <c r="A418" s="6"/>
      <c r="B418" s="6"/>
      <c r="C418" s="6"/>
      <c r="D418" s="6"/>
    </row>
    <row r="419" spans="1:4" ht="13.15">
      <c r="A419" s="6"/>
      <c r="B419" s="6"/>
      <c r="C419" s="6"/>
      <c r="D419" s="6"/>
    </row>
    <row r="420" spans="1:4" ht="13.15">
      <c r="A420" s="6"/>
      <c r="B420" s="6"/>
      <c r="C420" s="6"/>
      <c r="D420" s="6"/>
    </row>
    <row r="421" spans="1:4" ht="13.15">
      <c r="A421" s="6"/>
      <c r="B421" s="6"/>
      <c r="C421" s="6"/>
      <c r="D421" s="6"/>
    </row>
    <row r="422" spans="1:4" ht="13.15">
      <c r="A422" s="6"/>
      <c r="B422" s="6"/>
      <c r="C422" s="6"/>
      <c r="D422" s="6"/>
    </row>
    <row r="423" spans="1:4" ht="13.15">
      <c r="A423" s="6"/>
      <c r="B423" s="6"/>
      <c r="C423" s="6"/>
      <c r="D423" s="6"/>
    </row>
    <row r="424" spans="1:4" ht="13.15">
      <c r="A424" s="6"/>
      <c r="B424" s="6"/>
      <c r="C424" s="6"/>
      <c r="D424" s="6"/>
    </row>
    <row r="425" spans="1:4" ht="13.15">
      <c r="A425" s="6"/>
      <c r="B425" s="6"/>
      <c r="C425" s="6"/>
      <c r="D425" s="6"/>
    </row>
    <row r="426" spans="1:4" ht="13.15">
      <c r="A426" s="6"/>
      <c r="B426" s="6"/>
      <c r="C426" s="6"/>
      <c r="D426" s="6"/>
    </row>
    <row r="427" spans="1:4" ht="13.15">
      <c r="A427" s="6"/>
      <c r="B427" s="6"/>
      <c r="C427" s="6"/>
      <c r="D427" s="6"/>
    </row>
    <row r="428" spans="1:4" ht="13.15">
      <c r="A428" s="6"/>
      <c r="B428" s="6"/>
      <c r="C428" s="6"/>
      <c r="D428" s="6"/>
    </row>
    <row r="429" spans="1:4" ht="13.15">
      <c r="A429" s="6"/>
      <c r="B429" s="6"/>
      <c r="C429" s="6"/>
      <c r="D429" s="6"/>
    </row>
    <row r="430" spans="1:4" ht="13.15">
      <c r="A430" s="6"/>
      <c r="B430" s="6"/>
      <c r="C430" s="6"/>
      <c r="D430" s="6"/>
    </row>
    <row r="431" spans="1:4" ht="13.15">
      <c r="A431" s="6"/>
      <c r="B431" s="6"/>
      <c r="C431" s="6"/>
      <c r="D431" s="6"/>
    </row>
    <row r="432" spans="1:4" ht="13.15">
      <c r="A432" s="6"/>
      <c r="B432" s="6"/>
      <c r="C432" s="6"/>
      <c r="D432" s="6"/>
    </row>
    <row r="433" spans="1:4" ht="13.15">
      <c r="A433" s="6"/>
      <c r="B433" s="6"/>
      <c r="C433" s="6"/>
      <c r="D433" s="6"/>
    </row>
    <row r="434" spans="1:4" ht="13.15">
      <c r="A434" s="6"/>
      <c r="B434" s="6"/>
      <c r="C434" s="6"/>
      <c r="D434" s="6"/>
    </row>
    <row r="435" spans="1:4" ht="13.15">
      <c r="A435" s="6"/>
      <c r="B435" s="6"/>
      <c r="C435" s="6"/>
      <c r="D435" s="6"/>
    </row>
    <row r="436" spans="1:4" ht="13.15">
      <c r="A436" s="6"/>
      <c r="B436" s="6"/>
      <c r="C436" s="6"/>
      <c r="D436" s="6"/>
    </row>
    <row r="437" spans="1:4" ht="13.15">
      <c r="A437" s="6"/>
      <c r="B437" s="6"/>
      <c r="C437" s="6"/>
      <c r="D437" s="6"/>
    </row>
    <row r="438" spans="1:4" ht="13.15">
      <c r="A438" s="6"/>
      <c r="B438" s="6"/>
      <c r="C438" s="6"/>
      <c r="D438" s="6"/>
    </row>
    <row r="439" spans="1:4" ht="13.15">
      <c r="A439" s="6"/>
      <c r="B439" s="6"/>
      <c r="C439" s="6"/>
      <c r="D439" s="6"/>
    </row>
    <row r="440" spans="1:4" ht="13.15">
      <c r="A440" s="6"/>
      <c r="B440" s="6"/>
      <c r="C440" s="6"/>
      <c r="D440" s="6"/>
    </row>
    <row r="441" spans="1:4" ht="13.15">
      <c r="A441" s="6"/>
      <c r="B441" s="6"/>
      <c r="C441" s="6"/>
      <c r="D441" s="6"/>
    </row>
    <row r="442" spans="1:4" ht="13.15">
      <c r="A442" s="6"/>
      <c r="B442" s="6"/>
      <c r="C442" s="6"/>
      <c r="D442" s="6"/>
    </row>
    <row r="443" spans="1:4" ht="13.15">
      <c r="A443" s="6"/>
      <c r="B443" s="6"/>
      <c r="C443" s="6"/>
      <c r="D443" s="6"/>
    </row>
    <row r="444" spans="1:4" ht="13.15">
      <c r="A444" s="6"/>
      <c r="B444" s="6"/>
      <c r="C444" s="6"/>
      <c r="D444" s="6"/>
    </row>
    <row r="445" spans="1:4" ht="13.15">
      <c r="A445" s="6"/>
      <c r="B445" s="6"/>
      <c r="C445" s="6"/>
      <c r="D445" s="6"/>
    </row>
    <row r="446" spans="1:4" ht="13.15">
      <c r="A446" s="6"/>
      <c r="B446" s="6"/>
      <c r="C446" s="6"/>
      <c r="D446" s="6"/>
    </row>
    <row r="447" spans="1:4" ht="13.15">
      <c r="A447" s="6"/>
      <c r="B447" s="6"/>
      <c r="C447" s="6"/>
      <c r="D447" s="6"/>
    </row>
    <row r="448" spans="1:4" ht="13.15">
      <c r="A448" s="6"/>
      <c r="B448" s="6"/>
      <c r="C448" s="6"/>
      <c r="D448" s="6"/>
    </row>
    <row r="449" spans="1:4" ht="13.15">
      <c r="A449" s="6"/>
      <c r="B449" s="6"/>
      <c r="C449" s="6"/>
      <c r="D449" s="6"/>
    </row>
    <row r="450" spans="1:4" ht="13.15">
      <c r="A450" s="6"/>
      <c r="B450" s="6"/>
      <c r="C450" s="6"/>
      <c r="D450" s="6"/>
    </row>
    <row r="451" spans="1:4" ht="13.15">
      <c r="A451" s="6"/>
      <c r="B451" s="6"/>
      <c r="C451" s="6"/>
      <c r="D451" s="6"/>
    </row>
    <row r="452" spans="1:4" ht="13.15">
      <c r="A452" s="6"/>
      <c r="B452" s="6"/>
      <c r="C452" s="6"/>
      <c r="D452" s="6"/>
    </row>
    <row r="453" spans="1:4" ht="13.15">
      <c r="A453" s="6"/>
      <c r="B453" s="6"/>
      <c r="C453" s="6"/>
      <c r="D453" s="6"/>
    </row>
    <row r="454" spans="1:4" ht="13.15">
      <c r="A454" s="6"/>
      <c r="B454" s="6"/>
      <c r="C454" s="6"/>
      <c r="D454" s="6"/>
    </row>
    <row r="455" spans="1:4" ht="13.15">
      <c r="A455" s="6"/>
      <c r="B455" s="6"/>
      <c r="C455" s="6"/>
      <c r="D455" s="6"/>
    </row>
    <row r="456" spans="1:4" ht="13.15">
      <c r="A456" s="6"/>
      <c r="B456" s="6"/>
      <c r="C456" s="6"/>
      <c r="D456" s="6"/>
    </row>
    <row r="457" spans="1:4" ht="13.15">
      <c r="A457" s="6"/>
      <c r="B457" s="6"/>
      <c r="C457" s="6"/>
      <c r="D457" s="6"/>
    </row>
    <row r="458" spans="1:4" ht="13.15">
      <c r="A458" s="6"/>
      <c r="B458" s="6"/>
      <c r="C458" s="6"/>
      <c r="D458" s="6"/>
    </row>
    <row r="459" spans="1:4" ht="13.15">
      <c r="A459" s="6"/>
      <c r="B459" s="6"/>
      <c r="C459" s="6"/>
      <c r="D459" s="6"/>
    </row>
    <row r="460" spans="1:4" ht="13.15">
      <c r="A460" s="6"/>
      <c r="B460" s="6"/>
      <c r="C460" s="6"/>
      <c r="D460" s="6"/>
    </row>
    <row r="461" spans="1:4" ht="13.15">
      <c r="A461" s="6"/>
      <c r="B461" s="6"/>
      <c r="C461" s="6"/>
      <c r="D461" s="6"/>
    </row>
    <row r="462" spans="1:4" ht="13.15">
      <c r="A462" s="6"/>
      <c r="B462" s="6"/>
      <c r="C462" s="6"/>
      <c r="D462" s="6"/>
    </row>
    <row r="463" spans="1:4" ht="13.15">
      <c r="A463" s="6"/>
      <c r="B463" s="6"/>
      <c r="C463" s="6"/>
      <c r="D463" s="6"/>
    </row>
    <row r="464" spans="1:4" ht="13.15">
      <c r="A464" s="6"/>
      <c r="B464" s="6"/>
      <c r="C464" s="6"/>
      <c r="D464" s="6"/>
    </row>
    <row r="465" spans="1:4" ht="13.15">
      <c r="A465" s="6"/>
      <c r="B465" s="6"/>
      <c r="C465" s="6"/>
      <c r="D465" s="6"/>
    </row>
    <row r="466" spans="1:4" ht="13.15">
      <c r="A466" s="6"/>
      <c r="B466" s="6"/>
      <c r="C466" s="6"/>
      <c r="D466" s="6"/>
    </row>
    <row r="467" spans="1:4" ht="13.15">
      <c r="A467" s="6"/>
      <c r="B467" s="6"/>
      <c r="C467" s="6"/>
      <c r="D467" s="6"/>
    </row>
    <row r="468" spans="1:4" ht="13.15">
      <c r="A468" s="6"/>
      <c r="B468" s="6"/>
      <c r="C468" s="6"/>
      <c r="D468" s="6"/>
    </row>
    <row r="469" spans="1:4" ht="13.15">
      <c r="A469" s="6"/>
      <c r="B469" s="6"/>
      <c r="C469" s="6"/>
      <c r="D469" s="6"/>
    </row>
    <row r="470" spans="1:4" ht="13.15">
      <c r="A470" s="6"/>
      <c r="B470" s="6"/>
      <c r="C470" s="6"/>
      <c r="D470" s="6"/>
    </row>
    <row r="471" spans="1:4" ht="13.15">
      <c r="A471" s="6"/>
      <c r="B471" s="6"/>
      <c r="C471" s="6"/>
      <c r="D471" s="6"/>
    </row>
    <row r="472" spans="1:4" ht="13.15">
      <c r="A472" s="6"/>
      <c r="B472" s="6"/>
      <c r="C472" s="6"/>
      <c r="D472" s="6"/>
    </row>
    <row r="473" spans="1:4" ht="13.15">
      <c r="A473" s="6"/>
      <c r="B473" s="6"/>
      <c r="C473" s="6"/>
      <c r="D473" s="6"/>
    </row>
    <row r="474" spans="1:4" ht="13.15">
      <c r="A474" s="6"/>
      <c r="B474" s="6"/>
      <c r="C474" s="6"/>
      <c r="D474" s="6"/>
    </row>
    <row r="475" spans="1:4" ht="13.15">
      <c r="A475" s="6"/>
      <c r="B475" s="6"/>
      <c r="C475" s="6"/>
      <c r="D475" s="6"/>
    </row>
    <row r="476" spans="1:4" ht="13.15">
      <c r="A476" s="6"/>
      <c r="B476" s="6"/>
      <c r="C476" s="6"/>
      <c r="D476" s="6"/>
    </row>
    <row r="477" spans="1:4" ht="13.15">
      <c r="A477" s="6"/>
      <c r="B477" s="6"/>
      <c r="C477" s="6"/>
      <c r="D477" s="6"/>
    </row>
    <row r="478" spans="1:4" ht="13.15">
      <c r="A478" s="6"/>
      <c r="B478" s="6"/>
      <c r="C478" s="6"/>
      <c r="D478" s="6"/>
    </row>
    <row r="479" spans="1:4" ht="13.15">
      <c r="A479" s="6"/>
      <c r="B479" s="6"/>
      <c r="C479" s="6"/>
      <c r="D479" s="6"/>
    </row>
    <row r="480" spans="1:4" ht="13.15">
      <c r="A480" s="6"/>
      <c r="B480" s="6"/>
      <c r="C480" s="6"/>
      <c r="D480" s="6"/>
    </row>
    <row r="481" spans="1:4" ht="13.15">
      <c r="A481" s="6"/>
      <c r="B481" s="6"/>
      <c r="C481" s="6"/>
      <c r="D481" s="6"/>
    </row>
    <row r="482" spans="1:4" ht="13.15">
      <c r="A482" s="6"/>
      <c r="B482" s="6"/>
      <c r="C482" s="6"/>
      <c r="D482" s="6"/>
    </row>
    <row r="483" spans="1:4" ht="13.15">
      <c r="A483" s="6"/>
      <c r="B483" s="6"/>
      <c r="C483" s="6"/>
      <c r="D483" s="6"/>
    </row>
    <row r="484" spans="1:4" ht="13.15">
      <c r="A484" s="6"/>
      <c r="B484" s="6"/>
      <c r="C484" s="6"/>
      <c r="D484" s="6"/>
    </row>
    <row r="485" spans="1:4" ht="13.15">
      <c r="A485" s="6"/>
      <c r="B485" s="6"/>
      <c r="C485" s="6"/>
      <c r="D485" s="6"/>
    </row>
    <row r="486" spans="1:4" ht="13.15">
      <c r="A486" s="6"/>
      <c r="B486" s="6"/>
      <c r="C486" s="6"/>
      <c r="D486" s="6"/>
    </row>
    <row r="487" spans="1:4" ht="13.15">
      <c r="A487" s="6"/>
      <c r="B487" s="6"/>
      <c r="C487" s="6"/>
      <c r="D487" s="6"/>
    </row>
    <row r="488" spans="1:4" ht="13.15">
      <c r="A488" s="6"/>
      <c r="B488" s="6"/>
      <c r="C488" s="6"/>
      <c r="D488" s="6"/>
    </row>
    <row r="489" spans="1:4" ht="13.15">
      <c r="A489" s="6"/>
      <c r="B489" s="6"/>
      <c r="C489" s="6"/>
      <c r="D489" s="6"/>
    </row>
    <row r="490" spans="1:4" ht="13.15">
      <c r="A490" s="6"/>
      <c r="B490" s="6"/>
      <c r="C490" s="6"/>
      <c r="D490" s="6"/>
    </row>
    <row r="491" spans="1:4" ht="13.15">
      <c r="A491" s="6"/>
      <c r="B491" s="6"/>
      <c r="C491" s="6"/>
      <c r="D491" s="6"/>
    </row>
    <row r="492" spans="1:4" ht="13.15">
      <c r="A492" s="6"/>
      <c r="B492" s="6"/>
      <c r="C492" s="6"/>
      <c r="D492" s="6"/>
    </row>
    <row r="493" spans="1:4" ht="13.15">
      <c r="A493" s="6"/>
      <c r="B493" s="6"/>
      <c r="C493" s="6"/>
      <c r="D493" s="6"/>
    </row>
    <row r="494" spans="1:4" ht="13.15">
      <c r="A494" s="6"/>
      <c r="B494" s="6"/>
      <c r="C494" s="6"/>
      <c r="D494" s="6"/>
    </row>
    <row r="495" spans="1:4" ht="13.15">
      <c r="A495" s="6"/>
      <c r="B495" s="6"/>
      <c r="C495" s="6"/>
      <c r="D495" s="6"/>
    </row>
    <row r="496" spans="1:4" ht="13.15">
      <c r="A496" s="6"/>
      <c r="B496" s="6"/>
      <c r="C496" s="6"/>
      <c r="D496" s="6"/>
    </row>
    <row r="497" spans="1:4" ht="13.15">
      <c r="A497" s="6"/>
      <c r="B497" s="6"/>
      <c r="C497" s="6"/>
      <c r="D497" s="6"/>
    </row>
    <row r="498" spans="1:4" ht="13.15">
      <c r="A498" s="6"/>
      <c r="B498" s="6"/>
      <c r="C498" s="6"/>
      <c r="D498" s="6"/>
    </row>
    <row r="499" spans="1:4" ht="13.15">
      <c r="A499" s="6"/>
      <c r="B499" s="6"/>
      <c r="C499" s="6"/>
      <c r="D499" s="6"/>
    </row>
    <row r="500" spans="1:4" ht="13.15">
      <c r="A500" s="6"/>
      <c r="B500" s="6"/>
      <c r="C500" s="6"/>
      <c r="D500" s="6"/>
    </row>
    <row r="501" spans="1:4" ht="13.15">
      <c r="A501" s="6"/>
      <c r="B501" s="6"/>
      <c r="C501" s="6"/>
      <c r="D501" s="6"/>
    </row>
    <row r="502" spans="1:4" ht="13.15">
      <c r="A502" s="6"/>
      <c r="B502" s="6"/>
      <c r="C502" s="6"/>
      <c r="D502" s="6"/>
    </row>
    <row r="503" spans="1:4" ht="13.15">
      <c r="A503" s="6"/>
      <c r="B503" s="6"/>
      <c r="C503" s="6"/>
      <c r="D503" s="6"/>
    </row>
    <row r="504" spans="1:4" ht="13.15">
      <c r="A504" s="6"/>
      <c r="B504" s="6"/>
      <c r="C504" s="6"/>
      <c r="D504" s="6"/>
    </row>
    <row r="505" spans="1:4" ht="13.15">
      <c r="A505" s="6"/>
      <c r="B505" s="6"/>
      <c r="C505" s="6"/>
      <c r="D505" s="6"/>
    </row>
    <row r="506" spans="1:4" ht="13.15">
      <c r="A506" s="6"/>
      <c r="B506" s="6"/>
      <c r="C506" s="6"/>
      <c r="D506" s="6"/>
    </row>
    <row r="507" spans="1:4" ht="13.15">
      <c r="A507" s="6"/>
      <c r="B507" s="6"/>
      <c r="C507" s="6"/>
      <c r="D507" s="6"/>
    </row>
    <row r="508" spans="1:4" ht="13.15">
      <c r="A508" s="6"/>
      <c r="B508" s="6"/>
      <c r="C508" s="6"/>
      <c r="D508" s="6"/>
    </row>
    <row r="509" spans="1:4" ht="13.15">
      <c r="A509" s="6"/>
      <c r="B509" s="6"/>
      <c r="C509" s="6"/>
      <c r="D509" s="6"/>
    </row>
    <row r="510" spans="1:4" ht="13.15">
      <c r="A510" s="6"/>
      <c r="B510" s="6"/>
      <c r="C510" s="6"/>
      <c r="D510" s="6"/>
    </row>
    <row r="511" spans="1:4" ht="13.15">
      <c r="A511" s="6"/>
      <c r="B511" s="6"/>
      <c r="C511" s="6"/>
      <c r="D511" s="6"/>
    </row>
    <row r="512" spans="1:4" ht="13.15">
      <c r="A512" s="6"/>
      <c r="B512" s="6"/>
      <c r="C512" s="6"/>
      <c r="D512" s="6"/>
    </row>
    <row r="513" spans="1:4" ht="13.15">
      <c r="A513" s="6"/>
      <c r="B513" s="6"/>
      <c r="C513" s="6"/>
      <c r="D513" s="6"/>
    </row>
    <row r="514" spans="1:4" ht="13.15">
      <c r="A514" s="6"/>
      <c r="B514" s="6"/>
      <c r="C514" s="6"/>
      <c r="D514" s="6"/>
    </row>
    <row r="515" spans="1:4" ht="13.15">
      <c r="A515" s="6"/>
      <c r="B515" s="6"/>
      <c r="C515" s="6"/>
      <c r="D515" s="6"/>
    </row>
    <row r="516" spans="1:4" ht="13.15">
      <c r="A516" s="6"/>
      <c r="B516" s="6"/>
      <c r="C516" s="6"/>
      <c r="D516" s="6"/>
    </row>
    <row r="517" spans="1:4" ht="13.15">
      <c r="A517" s="6"/>
      <c r="B517" s="6"/>
      <c r="C517" s="6"/>
      <c r="D517" s="6"/>
    </row>
    <row r="518" spans="1:4" ht="13.15">
      <c r="A518" s="6"/>
      <c r="B518" s="6"/>
      <c r="C518" s="6"/>
      <c r="D518" s="6"/>
    </row>
    <row r="519" spans="1:4" ht="13.15">
      <c r="A519" s="6"/>
      <c r="B519" s="6"/>
      <c r="C519" s="6"/>
      <c r="D519" s="6"/>
    </row>
    <row r="520" spans="1:4" ht="13.15">
      <c r="A520" s="6"/>
      <c r="B520" s="6"/>
      <c r="C520" s="6"/>
      <c r="D520" s="6"/>
    </row>
    <row r="521" spans="1:4" ht="13.15">
      <c r="A521" s="6"/>
      <c r="B521" s="6"/>
      <c r="C521" s="6"/>
      <c r="D521" s="6"/>
    </row>
    <row r="522" spans="1:4" ht="13.15">
      <c r="A522" s="6"/>
      <c r="B522" s="6"/>
      <c r="C522" s="6"/>
      <c r="D522" s="6"/>
    </row>
    <row r="523" spans="1:4" ht="13.15">
      <c r="A523" s="6"/>
      <c r="B523" s="6"/>
      <c r="C523" s="6"/>
      <c r="D523" s="6"/>
    </row>
    <row r="524" spans="1:4" ht="13.15">
      <c r="A524" s="6"/>
      <c r="B524" s="6"/>
      <c r="C524" s="6"/>
      <c r="D524" s="6"/>
    </row>
    <row r="525" spans="1:4" ht="13.15">
      <c r="A525" s="6"/>
      <c r="B525" s="6"/>
      <c r="C525" s="6"/>
      <c r="D525" s="6"/>
    </row>
    <row r="526" spans="1:4" ht="13.15">
      <c r="A526" s="6"/>
      <c r="B526" s="6"/>
      <c r="C526" s="6"/>
      <c r="D526" s="6"/>
    </row>
    <row r="527" spans="1:4" ht="13.15">
      <c r="A527" s="6"/>
      <c r="B527" s="6"/>
      <c r="C527" s="6"/>
      <c r="D527" s="6"/>
    </row>
    <row r="528" spans="1:4" ht="13.15">
      <c r="A528" s="6"/>
      <c r="B528" s="6"/>
      <c r="C528" s="6"/>
      <c r="D528" s="6"/>
    </row>
    <row r="529" spans="1:4" ht="13.15">
      <c r="A529" s="6"/>
      <c r="B529" s="6"/>
      <c r="C529" s="6"/>
      <c r="D529" s="6"/>
    </row>
    <row r="530" spans="1:4" ht="13.15">
      <c r="A530" s="6"/>
      <c r="B530" s="6"/>
      <c r="C530" s="6"/>
      <c r="D530" s="6"/>
    </row>
    <row r="531" spans="1:4" ht="13.15">
      <c r="A531" s="6"/>
      <c r="B531" s="6"/>
      <c r="C531" s="6"/>
      <c r="D531" s="6"/>
    </row>
    <row r="532" spans="1:4" ht="13.15">
      <c r="A532" s="6"/>
      <c r="B532" s="6"/>
      <c r="C532" s="6"/>
      <c r="D532" s="6"/>
    </row>
    <row r="533" spans="1:4" ht="13.15">
      <c r="A533" s="6"/>
      <c r="B533" s="6"/>
      <c r="C533" s="6"/>
      <c r="D533" s="6"/>
    </row>
    <row r="534" spans="1:4" ht="13.15">
      <c r="A534" s="6"/>
      <c r="B534" s="6"/>
      <c r="C534" s="6"/>
      <c r="D534" s="6"/>
    </row>
    <row r="535" spans="1:4" ht="13.15">
      <c r="A535" s="6"/>
      <c r="B535" s="6"/>
      <c r="C535" s="6"/>
      <c r="D535" s="6"/>
    </row>
    <row r="536" spans="1:4" ht="13.15">
      <c r="A536" s="6"/>
      <c r="B536" s="6"/>
      <c r="C536" s="6"/>
      <c r="D536" s="6"/>
    </row>
    <row r="537" spans="1:4" ht="13.15">
      <c r="A537" s="6"/>
      <c r="B537" s="6"/>
      <c r="C537" s="6"/>
      <c r="D537" s="6"/>
    </row>
    <row r="538" spans="1:4" ht="13.15">
      <c r="A538" s="6"/>
      <c r="B538" s="6"/>
      <c r="C538" s="6"/>
      <c r="D538" s="6"/>
    </row>
    <row r="539" spans="1:4" ht="13.15">
      <c r="A539" s="6"/>
      <c r="B539" s="6"/>
      <c r="C539" s="6"/>
      <c r="D539" s="6"/>
    </row>
    <row r="540" spans="1:4" ht="13.15">
      <c r="A540" s="6"/>
      <c r="B540" s="6"/>
      <c r="C540" s="6"/>
      <c r="D540" s="6"/>
    </row>
    <row r="541" spans="1:4" ht="13.15">
      <c r="A541" s="6"/>
      <c r="B541" s="6"/>
      <c r="C541" s="6"/>
      <c r="D541" s="6"/>
    </row>
    <row r="542" spans="1:4" ht="13.15">
      <c r="A542" s="6"/>
      <c r="B542" s="6"/>
      <c r="C542" s="6"/>
      <c r="D542" s="6"/>
    </row>
    <row r="543" spans="1:4" ht="13.15">
      <c r="A543" s="6"/>
      <c r="B543" s="6"/>
      <c r="C543" s="6"/>
      <c r="D543" s="6"/>
    </row>
    <row r="544" spans="1:4" ht="13.15">
      <c r="A544" s="6"/>
      <c r="B544" s="6"/>
      <c r="C544" s="6"/>
      <c r="D544" s="6"/>
    </row>
    <row r="545" spans="1:4" ht="13.15">
      <c r="A545" s="6"/>
      <c r="B545" s="6"/>
      <c r="C545" s="6"/>
      <c r="D545" s="6"/>
    </row>
    <row r="546" spans="1:4" ht="13.15">
      <c r="A546" s="6"/>
      <c r="B546" s="6"/>
      <c r="C546" s="6"/>
      <c r="D546" s="6"/>
    </row>
    <row r="547" spans="1:4" ht="13.15">
      <c r="A547" s="6"/>
      <c r="B547" s="6"/>
      <c r="C547" s="6"/>
      <c r="D547" s="6"/>
    </row>
    <row r="548" spans="1:4" ht="13.15">
      <c r="A548" s="6"/>
      <c r="B548" s="6"/>
      <c r="C548" s="6"/>
      <c r="D548" s="6"/>
    </row>
    <row r="549" spans="1:4" ht="13.15">
      <c r="A549" s="6"/>
      <c r="B549" s="6"/>
      <c r="C549" s="6"/>
      <c r="D549" s="6"/>
    </row>
    <row r="550" spans="1:4" ht="13.15">
      <c r="A550" s="6"/>
      <c r="B550" s="6"/>
      <c r="C550" s="6"/>
      <c r="D550" s="6"/>
    </row>
    <row r="551" spans="1:4" ht="13.15">
      <c r="A551" s="6"/>
      <c r="B551" s="6"/>
      <c r="C551" s="6"/>
      <c r="D551" s="6"/>
    </row>
    <row r="552" spans="1:4" ht="13.15">
      <c r="A552" s="6"/>
      <c r="B552" s="6"/>
      <c r="C552" s="6"/>
      <c r="D552" s="6"/>
    </row>
    <row r="553" spans="1:4" ht="13.15">
      <c r="A553" s="6"/>
      <c r="B553" s="6"/>
      <c r="C553" s="6"/>
      <c r="D553" s="6"/>
    </row>
    <row r="554" spans="1:4" ht="13.15">
      <c r="A554" s="6"/>
      <c r="B554" s="6"/>
      <c r="C554" s="6"/>
      <c r="D554" s="6"/>
    </row>
    <row r="555" spans="1:4" ht="13.15">
      <c r="A555" s="6"/>
      <c r="B555" s="6"/>
      <c r="C555" s="6"/>
      <c r="D555" s="6"/>
    </row>
    <row r="556" spans="1:4" ht="13.15">
      <c r="A556" s="6"/>
      <c r="B556" s="6"/>
      <c r="C556" s="6"/>
      <c r="D556" s="6"/>
    </row>
    <row r="557" spans="1:4" ht="13.15">
      <c r="A557" s="6"/>
      <c r="B557" s="6"/>
      <c r="C557" s="6"/>
      <c r="D557" s="6"/>
    </row>
    <row r="558" spans="1:4" ht="13.15">
      <c r="A558" s="6"/>
      <c r="B558" s="6"/>
      <c r="C558" s="6"/>
      <c r="D558" s="6"/>
    </row>
    <row r="559" spans="1:4" ht="13.15">
      <c r="A559" s="6"/>
      <c r="B559" s="6"/>
      <c r="C559" s="6"/>
      <c r="D559" s="6"/>
    </row>
    <row r="560" spans="1:4" ht="13.15">
      <c r="A560" s="6"/>
      <c r="B560" s="6"/>
      <c r="C560" s="6"/>
      <c r="D560" s="6"/>
    </row>
    <row r="561" spans="1:4" ht="13.15">
      <c r="A561" s="6"/>
      <c r="B561" s="6"/>
      <c r="C561" s="6"/>
      <c r="D561" s="6"/>
    </row>
    <row r="562" spans="1:4" ht="13.15">
      <c r="A562" s="6"/>
      <c r="B562" s="6"/>
      <c r="C562" s="6"/>
      <c r="D562" s="6"/>
    </row>
    <row r="563" spans="1:4" ht="13.15">
      <c r="A563" s="6"/>
      <c r="B563" s="6"/>
      <c r="C563" s="6"/>
      <c r="D563" s="6"/>
    </row>
    <row r="564" spans="1:4" ht="13.15">
      <c r="A564" s="6"/>
      <c r="B564" s="6"/>
      <c r="C564" s="6"/>
      <c r="D564" s="6"/>
    </row>
    <row r="565" spans="1:4" ht="13.15">
      <c r="A565" s="6"/>
      <c r="B565" s="6"/>
      <c r="C565" s="6"/>
      <c r="D565" s="6"/>
    </row>
    <row r="566" spans="1:4" ht="13.15">
      <c r="A566" s="6"/>
      <c r="B566" s="6"/>
      <c r="C566" s="6"/>
      <c r="D566" s="6"/>
    </row>
    <row r="567" spans="1:4" ht="13.15">
      <c r="A567" s="6"/>
      <c r="B567" s="6"/>
      <c r="C567" s="6"/>
      <c r="D567" s="6"/>
    </row>
    <row r="568" spans="1:4" ht="13.15">
      <c r="A568" s="6"/>
      <c r="B568" s="6"/>
      <c r="C568" s="6"/>
      <c r="D568" s="6"/>
    </row>
    <row r="569" spans="1:4" ht="13.15">
      <c r="A569" s="6"/>
      <c r="B569" s="6"/>
      <c r="C569" s="6"/>
      <c r="D569" s="6"/>
    </row>
    <row r="570" spans="1:4" ht="13.15">
      <c r="A570" s="6"/>
      <c r="B570" s="6"/>
      <c r="C570" s="6"/>
      <c r="D570" s="6"/>
    </row>
    <row r="571" spans="1:4" ht="13.15">
      <c r="A571" s="6"/>
      <c r="B571" s="6"/>
      <c r="C571" s="6"/>
      <c r="D571" s="6"/>
    </row>
    <row r="572" spans="1:4" ht="13.15">
      <c r="A572" s="6"/>
      <c r="B572" s="6"/>
      <c r="C572" s="6"/>
      <c r="D572" s="6"/>
    </row>
    <row r="573" spans="1:4" ht="13.15">
      <c r="A573" s="6"/>
      <c r="B573" s="6"/>
      <c r="C573" s="6"/>
      <c r="D573" s="6"/>
    </row>
    <row r="574" spans="1:4" ht="13.15">
      <c r="A574" s="6"/>
      <c r="B574" s="6"/>
      <c r="C574" s="6"/>
      <c r="D574" s="6"/>
    </row>
    <row r="575" spans="1:4" ht="13.15">
      <c r="A575" s="6"/>
      <c r="B575" s="6"/>
      <c r="C575" s="6"/>
      <c r="D575" s="6"/>
    </row>
    <row r="576" spans="1:4" ht="13.15">
      <c r="A576" s="6"/>
      <c r="B576" s="6"/>
      <c r="C576" s="6"/>
      <c r="D576" s="6"/>
    </row>
    <row r="577" spans="1:4" ht="13.15">
      <c r="A577" s="6"/>
      <c r="B577" s="6"/>
      <c r="C577" s="6"/>
      <c r="D577" s="6"/>
    </row>
    <row r="578" spans="1:4" ht="13.15">
      <c r="A578" s="6"/>
      <c r="B578" s="6"/>
      <c r="C578" s="6"/>
      <c r="D578" s="6"/>
    </row>
    <row r="579" spans="1:4" ht="13.15">
      <c r="A579" s="6"/>
      <c r="B579" s="6"/>
      <c r="C579" s="6"/>
      <c r="D579" s="6"/>
    </row>
    <row r="580" spans="1:4" ht="13.15">
      <c r="A580" s="6"/>
      <c r="B580" s="6"/>
      <c r="C580" s="6"/>
      <c r="D580" s="6"/>
    </row>
    <row r="581" spans="1:4" ht="13.15">
      <c r="A581" s="6"/>
      <c r="B581" s="6"/>
      <c r="C581" s="6"/>
      <c r="D581" s="6"/>
    </row>
    <row r="582" spans="1:4" ht="13.15">
      <c r="A582" s="6"/>
      <c r="B582" s="6"/>
      <c r="C582" s="6"/>
      <c r="D582" s="6"/>
    </row>
    <row r="583" spans="1:4" ht="13.15">
      <c r="A583" s="6"/>
      <c r="B583" s="6"/>
      <c r="C583" s="6"/>
      <c r="D583" s="6"/>
    </row>
    <row r="584" spans="1:4" ht="13.15">
      <c r="A584" s="6"/>
      <c r="B584" s="6"/>
      <c r="C584" s="6"/>
      <c r="D584" s="6"/>
    </row>
    <row r="585" spans="1:4" ht="13.15">
      <c r="A585" s="6"/>
      <c r="B585" s="6"/>
      <c r="C585" s="6"/>
      <c r="D585" s="6"/>
    </row>
    <row r="586" spans="1:4" ht="13.15">
      <c r="A586" s="6"/>
      <c r="B586" s="6"/>
      <c r="C586" s="6"/>
      <c r="D586" s="6"/>
    </row>
    <row r="587" spans="1:4" ht="13.15">
      <c r="A587" s="6"/>
      <c r="B587" s="6"/>
      <c r="C587" s="6"/>
      <c r="D587" s="6"/>
    </row>
    <row r="588" spans="1:4" ht="13.15">
      <c r="A588" s="6"/>
      <c r="B588" s="6"/>
      <c r="C588" s="6"/>
      <c r="D588" s="6"/>
    </row>
    <row r="589" spans="1:4" ht="13.15">
      <c r="A589" s="6"/>
      <c r="B589" s="6"/>
      <c r="C589" s="6"/>
      <c r="D589" s="6"/>
    </row>
    <row r="590" spans="1:4" ht="13.15">
      <c r="A590" s="6"/>
      <c r="B590" s="6"/>
      <c r="C590" s="6"/>
      <c r="D590" s="6"/>
    </row>
    <row r="591" spans="1:4" ht="13.15">
      <c r="A591" s="6"/>
      <c r="B591" s="6"/>
      <c r="C591" s="6"/>
      <c r="D591" s="6"/>
    </row>
    <row r="592" spans="1:4" ht="13.15">
      <c r="A592" s="6"/>
      <c r="B592" s="6"/>
      <c r="C592" s="6"/>
      <c r="D592" s="6"/>
    </row>
    <row r="593" spans="1:4" ht="13.15">
      <c r="A593" s="6"/>
      <c r="B593" s="6"/>
      <c r="C593" s="6"/>
      <c r="D593" s="6"/>
    </row>
    <row r="594" spans="1:4" ht="13.15">
      <c r="A594" s="6"/>
      <c r="B594" s="6"/>
      <c r="C594" s="6"/>
      <c r="D594" s="6"/>
    </row>
    <row r="595" spans="1:4" ht="13.15">
      <c r="A595" s="6"/>
      <c r="B595" s="6"/>
      <c r="C595" s="6"/>
      <c r="D595" s="6"/>
    </row>
    <row r="596" spans="1:4" ht="13.15">
      <c r="A596" s="6"/>
      <c r="B596" s="6"/>
      <c r="C596" s="6"/>
      <c r="D596" s="6"/>
    </row>
    <row r="597" spans="1:4" ht="13.15">
      <c r="A597" s="6"/>
      <c r="B597" s="6"/>
      <c r="C597" s="6"/>
      <c r="D597" s="6"/>
    </row>
    <row r="598" spans="1:4" ht="13.15">
      <c r="A598" s="6"/>
      <c r="B598" s="6"/>
      <c r="C598" s="6"/>
      <c r="D598" s="6"/>
    </row>
    <row r="599" spans="1:4" ht="13.15">
      <c r="A599" s="6"/>
      <c r="B599" s="6"/>
      <c r="C599" s="6"/>
      <c r="D599" s="6"/>
    </row>
    <row r="600" spans="1:4" ht="13.15">
      <c r="A600" s="6"/>
      <c r="B600" s="6"/>
      <c r="C600" s="6"/>
      <c r="D600" s="6"/>
    </row>
    <row r="601" spans="1:4" ht="13.15">
      <c r="A601" s="6"/>
      <c r="B601" s="6"/>
      <c r="C601" s="6"/>
      <c r="D601" s="6"/>
    </row>
    <row r="602" spans="1:4" ht="13.15">
      <c r="A602" s="6"/>
      <c r="B602" s="6"/>
      <c r="C602" s="6"/>
      <c r="D602" s="6"/>
    </row>
    <row r="603" spans="1:4" ht="13.15">
      <c r="A603" s="6"/>
      <c r="B603" s="6"/>
      <c r="C603" s="6"/>
      <c r="D603" s="6"/>
    </row>
    <row r="604" spans="1:4" ht="13.15">
      <c r="A604" s="6"/>
      <c r="B604" s="6"/>
      <c r="C604" s="6"/>
      <c r="D604" s="6"/>
    </row>
    <row r="605" spans="1:4" ht="13.15">
      <c r="A605" s="6"/>
      <c r="B605" s="6"/>
      <c r="C605" s="6"/>
      <c r="D605" s="6"/>
    </row>
    <row r="606" spans="1:4" ht="13.15">
      <c r="A606" s="6"/>
      <c r="B606" s="6"/>
      <c r="C606" s="6"/>
      <c r="D606" s="6"/>
    </row>
    <row r="607" spans="1:4" ht="13.15">
      <c r="A607" s="6"/>
      <c r="B607" s="6"/>
      <c r="C607" s="6"/>
      <c r="D607" s="6"/>
    </row>
    <row r="608" spans="1:4" ht="13.15">
      <c r="A608" s="6"/>
      <c r="B608" s="6"/>
      <c r="C608" s="6"/>
      <c r="D608" s="6"/>
    </row>
    <row r="609" spans="1:4" ht="13.15">
      <c r="A609" s="6"/>
      <c r="B609" s="6"/>
      <c r="C609" s="6"/>
      <c r="D609" s="6"/>
    </row>
    <row r="610" spans="1:4" ht="13.15">
      <c r="A610" s="6"/>
      <c r="B610" s="6"/>
      <c r="C610" s="6"/>
      <c r="D610" s="6"/>
    </row>
    <row r="611" spans="1:4" ht="13.15">
      <c r="A611" s="6"/>
      <c r="B611" s="6"/>
      <c r="C611" s="6"/>
      <c r="D611" s="6"/>
    </row>
    <row r="612" spans="1:4" ht="13.15">
      <c r="A612" s="6"/>
      <c r="B612" s="6"/>
      <c r="C612" s="6"/>
      <c r="D612" s="6"/>
    </row>
    <row r="613" spans="1:4" ht="13.15">
      <c r="A613" s="6"/>
      <c r="B613" s="6"/>
      <c r="C613" s="6"/>
      <c r="D613" s="6"/>
    </row>
    <row r="614" spans="1:4" ht="13.15">
      <c r="A614" s="6"/>
      <c r="B614" s="6"/>
      <c r="C614" s="6"/>
      <c r="D614" s="6"/>
    </row>
    <row r="615" spans="1:4" ht="13.15">
      <c r="A615" s="6"/>
      <c r="B615" s="6"/>
      <c r="C615" s="6"/>
      <c r="D615" s="6"/>
    </row>
    <row r="616" spans="1:4" ht="13.15">
      <c r="A616" s="6"/>
      <c r="B616" s="6"/>
      <c r="C616" s="6"/>
      <c r="D616" s="6"/>
    </row>
    <row r="617" spans="1:4" ht="13.15">
      <c r="A617" s="6"/>
      <c r="B617" s="6"/>
      <c r="C617" s="6"/>
      <c r="D617" s="6"/>
    </row>
    <row r="618" spans="1:4" ht="13.15">
      <c r="A618" s="6"/>
      <c r="B618" s="6"/>
      <c r="C618" s="6"/>
      <c r="D618" s="6"/>
    </row>
    <row r="619" spans="1:4" ht="13.15">
      <c r="A619" s="6"/>
      <c r="B619" s="6"/>
      <c r="C619" s="6"/>
      <c r="D619" s="6"/>
    </row>
    <row r="620" spans="1:4" ht="13.15">
      <c r="A620" s="6"/>
      <c r="B620" s="6"/>
      <c r="C620" s="6"/>
      <c r="D620" s="6"/>
    </row>
    <row r="621" spans="1:4" ht="13.15">
      <c r="A621" s="6"/>
      <c r="B621" s="6"/>
      <c r="C621" s="6"/>
      <c r="D621" s="6"/>
    </row>
    <row r="622" spans="1:4" ht="13.15">
      <c r="A622" s="6"/>
      <c r="B622" s="6"/>
      <c r="C622" s="6"/>
      <c r="D622" s="6"/>
    </row>
    <row r="623" spans="1:4" ht="13.15">
      <c r="A623" s="6"/>
      <c r="B623" s="6"/>
      <c r="C623" s="6"/>
      <c r="D623" s="6"/>
    </row>
    <row r="624" spans="1:4" ht="13.15">
      <c r="A624" s="6"/>
      <c r="B624" s="6"/>
      <c r="C624" s="6"/>
      <c r="D624" s="6"/>
    </row>
    <row r="625" spans="1:4" ht="13.15">
      <c r="A625" s="6"/>
      <c r="B625" s="6"/>
      <c r="C625" s="6"/>
      <c r="D625" s="6"/>
    </row>
    <row r="626" spans="1:4" ht="13.15">
      <c r="A626" s="6"/>
      <c r="B626" s="6"/>
      <c r="C626" s="6"/>
      <c r="D626" s="6"/>
    </row>
    <row r="627" spans="1:4" ht="13.15">
      <c r="A627" s="6"/>
      <c r="B627" s="6"/>
      <c r="C627" s="6"/>
      <c r="D627" s="6"/>
    </row>
    <row r="628" spans="1:4" ht="13.15">
      <c r="A628" s="6"/>
      <c r="B628" s="6"/>
      <c r="C628" s="6"/>
      <c r="D628" s="6"/>
    </row>
    <row r="629" spans="1:4" ht="13.15">
      <c r="A629" s="6"/>
      <c r="B629" s="6"/>
      <c r="C629" s="6"/>
      <c r="D629" s="6"/>
    </row>
    <row r="630" spans="1:4" ht="13.15">
      <c r="A630" s="6"/>
      <c r="B630" s="6"/>
      <c r="C630" s="6"/>
      <c r="D630" s="6"/>
    </row>
    <row r="631" spans="1:4" ht="13.15">
      <c r="A631" s="6"/>
      <c r="B631" s="6"/>
      <c r="C631" s="6"/>
      <c r="D631" s="6"/>
    </row>
    <row r="632" spans="1:4" ht="13.15">
      <c r="A632" s="6"/>
      <c r="B632" s="6"/>
      <c r="C632" s="6"/>
      <c r="D632" s="6"/>
    </row>
    <row r="633" spans="1:4" ht="13.15">
      <c r="A633" s="6"/>
      <c r="B633" s="6"/>
      <c r="C633" s="6"/>
      <c r="D633" s="6"/>
    </row>
    <row r="634" spans="1:4" ht="13.15">
      <c r="A634" s="6"/>
      <c r="B634" s="6"/>
      <c r="C634" s="6"/>
      <c r="D634" s="6"/>
    </row>
    <row r="635" spans="1:4" ht="13.15">
      <c r="A635" s="6"/>
      <c r="B635" s="6"/>
      <c r="C635" s="6"/>
      <c r="D635" s="6"/>
    </row>
    <row r="636" spans="1:4" ht="13.15">
      <c r="A636" s="6"/>
      <c r="B636" s="6"/>
      <c r="C636" s="6"/>
      <c r="D636" s="6"/>
    </row>
    <row r="637" spans="1:4" ht="13.15">
      <c r="A637" s="6"/>
      <c r="B637" s="6"/>
      <c r="C637" s="6"/>
      <c r="D637" s="6"/>
    </row>
    <row r="638" spans="1:4" ht="13.15">
      <c r="A638" s="6"/>
      <c r="B638" s="6"/>
      <c r="C638" s="6"/>
      <c r="D638" s="6"/>
    </row>
    <row r="639" spans="1:4" ht="13.15">
      <c r="A639" s="6"/>
      <c r="B639" s="6"/>
      <c r="C639" s="6"/>
      <c r="D639" s="6"/>
    </row>
    <row r="640" spans="1:4" ht="13.15">
      <c r="A640" s="6"/>
      <c r="B640" s="6"/>
      <c r="C640" s="6"/>
      <c r="D640" s="6"/>
    </row>
    <row r="641" spans="1:4" ht="13.15">
      <c r="A641" s="6"/>
      <c r="B641" s="6"/>
      <c r="C641" s="6"/>
      <c r="D641" s="6"/>
    </row>
    <row r="642" spans="1:4" ht="13.15">
      <c r="A642" s="6"/>
      <c r="B642" s="6"/>
      <c r="C642" s="6"/>
      <c r="D642" s="6"/>
    </row>
    <row r="643" spans="1:4" ht="13.15">
      <c r="A643" s="6"/>
      <c r="B643" s="6"/>
      <c r="C643" s="6"/>
      <c r="D643" s="6"/>
    </row>
    <row r="644" spans="1:4" ht="13.15">
      <c r="A644" s="6"/>
      <c r="B644" s="6"/>
      <c r="C644" s="6"/>
      <c r="D644" s="6"/>
    </row>
    <row r="645" spans="1:4" ht="13.15">
      <c r="A645" s="6"/>
      <c r="B645" s="6"/>
      <c r="C645" s="6"/>
      <c r="D645" s="6"/>
    </row>
    <row r="646" spans="1:4" ht="13.15">
      <c r="A646" s="6"/>
      <c r="B646" s="6"/>
      <c r="C646" s="6"/>
      <c r="D646" s="6"/>
    </row>
    <row r="647" spans="1:4" ht="13.15">
      <c r="A647" s="6"/>
      <c r="B647" s="6"/>
      <c r="C647" s="6"/>
      <c r="D647" s="6"/>
    </row>
    <row r="648" spans="1:4" ht="13.15">
      <c r="A648" s="6"/>
      <c r="B648" s="6"/>
      <c r="C648" s="6"/>
      <c r="D648" s="6"/>
    </row>
    <row r="649" spans="1:4" ht="13.15">
      <c r="A649" s="6"/>
      <c r="B649" s="6"/>
      <c r="C649" s="6"/>
      <c r="D649" s="6"/>
    </row>
    <row r="650" spans="1:4" ht="13.15">
      <c r="A650" s="6"/>
      <c r="B650" s="6"/>
      <c r="C650" s="6"/>
      <c r="D650" s="6"/>
    </row>
    <row r="651" spans="1:4" ht="13.15">
      <c r="A651" s="6"/>
      <c r="B651" s="6"/>
      <c r="C651" s="6"/>
      <c r="D651" s="6"/>
    </row>
    <row r="652" spans="1:4" ht="13.15">
      <c r="A652" s="6"/>
      <c r="B652" s="6"/>
      <c r="C652" s="6"/>
      <c r="D652" s="6"/>
    </row>
    <row r="653" spans="1:4" ht="13.15">
      <c r="A653" s="6"/>
      <c r="B653" s="6"/>
      <c r="C653" s="6"/>
      <c r="D653" s="6"/>
    </row>
    <row r="654" spans="1:4" ht="13.15">
      <c r="A654" s="6"/>
      <c r="B654" s="6"/>
      <c r="C654" s="6"/>
      <c r="D654" s="6"/>
    </row>
    <row r="655" spans="1:4" ht="13.15">
      <c r="A655" s="6"/>
      <c r="B655" s="6"/>
      <c r="C655" s="6"/>
      <c r="D655" s="6"/>
    </row>
    <row r="656" spans="1:4" ht="13.15">
      <c r="A656" s="6"/>
      <c r="B656" s="6"/>
      <c r="C656" s="6"/>
      <c r="D656" s="6"/>
    </row>
    <row r="657" spans="1:4" ht="13.15">
      <c r="A657" s="6"/>
      <c r="B657" s="6"/>
      <c r="C657" s="6"/>
      <c r="D657" s="6"/>
    </row>
    <row r="658" spans="1:4" ht="13.15">
      <c r="A658" s="6"/>
      <c r="B658" s="6"/>
      <c r="C658" s="6"/>
      <c r="D658" s="6"/>
    </row>
    <row r="659" spans="1:4" ht="13.15">
      <c r="A659" s="6"/>
      <c r="B659" s="6"/>
      <c r="C659" s="6"/>
      <c r="D659" s="6"/>
    </row>
    <row r="660" spans="1:4" ht="13.15">
      <c r="A660" s="6"/>
      <c r="B660" s="6"/>
      <c r="C660" s="6"/>
      <c r="D660" s="6"/>
    </row>
    <row r="661" spans="1:4" ht="13.15">
      <c r="A661" s="6"/>
      <c r="B661" s="6"/>
      <c r="C661" s="6"/>
      <c r="D661" s="6"/>
    </row>
    <row r="662" spans="1:4" ht="13.15">
      <c r="A662" s="6"/>
      <c r="B662" s="6"/>
      <c r="C662" s="6"/>
      <c r="D662" s="6"/>
    </row>
    <row r="663" spans="1:4" ht="13.15">
      <c r="A663" s="6"/>
      <c r="B663" s="6"/>
      <c r="C663" s="6"/>
      <c r="D663" s="6"/>
    </row>
    <row r="664" spans="1:4" ht="13.15">
      <c r="A664" s="6"/>
      <c r="B664" s="6"/>
      <c r="C664" s="6"/>
      <c r="D664" s="6"/>
    </row>
    <row r="665" spans="1:4" ht="13.15">
      <c r="A665" s="6"/>
      <c r="B665" s="6"/>
      <c r="C665" s="6"/>
      <c r="D665" s="6"/>
    </row>
    <row r="666" spans="1:4" ht="13.15">
      <c r="A666" s="6"/>
      <c r="B666" s="6"/>
      <c r="C666" s="6"/>
      <c r="D666" s="6"/>
    </row>
    <row r="667" spans="1:4" ht="13.15">
      <c r="A667" s="6"/>
      <c r="B667" s="6"/>
      <c r="C667" s="6"/>
      <c r="D667" s="6"/>
    </row>
    <row r="668" spans="1:4" ht="13.15">
      <c r="A668" s="6"/>
      <c r="B668" s="6"/>
      <c r="C668" s="6"/>
      <c r="D668" s="6"/>
    </row>
    <row r="669" spans="1:4" ht="13.15">
      <c r="A669" s="6"/>
      <c r="B669" s="6"/>
      <c r="C669" s="6"/>
      <c r="D669" s="6"/>
    </row>
    <row r="670" spans="1:4" ht="13.15">
      <c r="A670" s="6"/>
      <c r="B670" s="6"/>
      <c r="C670" s="6"/>
      <c r="D670" s="6"/>
    </row>
    <row r="671" spans="1:4" ht="13.15">
      <c r="A671" s="6"/>
      <c r="B671" s="6"/>
      <c r="C671" s="6"/>
      <c r="D671" s="6"/>
    </row>
    <row r="672" spans="1:4" ht="13.15">
      <c r="A672" s="6"/>
      <c r="B672" s="6"/>
      <c r="C672" s="6"/>
      <c r="D672" s="6"/>
    </row>
    <row r="673" spans="1:4" ht="13.15">
      <c r="A673" s="6"/>
      <c r="B673" s="6"/>
      <c r="C673" s="6"/>
      <c r="D673" s="6"/>
    </row>
    <row r="674" spans="1:4" ht="13.15">
      <c r="A674" s="6"/>
      <c r="B674" s="6"/>
      <c r="C674" s="6"/>
      <c r="D674" s="6"/>
    </row>
    <row r="675" spans="1:4" ht="13.15">
      <c r="A675" s="6"/>
      <c r="B675" s="6"/>
      <c r="C675" s="6"/>
      <c r="D675" s="6"/>
    </row>
    <row r="676" spans="1:4" ht="13.15">
      <c r="A676" s="6"/>
      <c r="B676" s="6"/>
      <c r="C676" s="6"/>
      <c r="D676" s="6"/>
    </row>
    <row r="677" spans="1:4" ht="13.15">
      <c r="A677" s="6"/>
      <c r="B677" s="6"/>
      <c r="C677" s="6"/>
      <c r="D677" s="6"/>
    </row>
    <row r="678" spans="1:4" ht="13.15">
      <c r="A678" s="6"/>
      <c r="B678" s="6"/>
      <c r="C678" s="6"/>
      <c r="D678" s="6"/>
    </row>
    <row r="679" spans="1:4" ht="13.15">
      <c r="A679" s="6"/>
      <c r="B679" s="6"/>
      <c r="C679" s="6"/>
      <c r="D679" s="6"/>
    </row>
    <row r="680" spans="1:4" ht="13.15">
      <c r="A680" s="6"/>
      <c r="B680" s="6"/>
      <c r="C680" s="6"/>
      <c r="D680" s="6"/>
    </row>
    <row r="681" spans="1:4" ht="13.15">
      <c r="A681" s="6"/>
      <c r="B681" s="6"/>
      <c r="C681" s="6"/>
      <c r="D681" s="6"/>
    </row>
    <row r="682" spans="1:4" ht="13.15">
      <c r="A682" s="6"/>
      <c r="B682" s="6"/>
      <c r="C682" s="6"/>
      <c r="D682" s="6"/>
    </row>
    <row r="683" spans="1:4" ht="13.15">
      <c r="A683" s="6"/>
      <c r="B683" s="6"/>
      <c r="C683" s="6"/>
      <c r="D683" s="6"/>
    </row>
    <row r="684" spans="1:4" ht="13.15">
      <c r="A684" s="6"/>
      <c r="B684" s="6"/>
      <c r="C684" s="6"/>
      <c r="D684" s="6"/>
    </row>
    <row r="685" spans="1:4" ht="13.15">
      <c r="A685" s="6"/>
      <c r="B685" s="6"/>
      <c r="C685" s="6"/>
      <c r="D685" s="6"/>
    </row>
    <row r="686" spans="1:4" ht="13.15">
      <c r="A686" s="6"/>
      <c r="B686" s="6"/>
      <c r="C686" s="6"/>
      <c r="D686" s="6"/>
    </row>
    <row r="687" spans="1:4" ht="13.15">
      <c r="A687" s="6"/>
      <c r="B687" s="6"/>
      <c r="C687" s="6"/>
      <c r="D687" s="6"/>
    </row>
    <row r="688" spans="1:4" ht="13.15">
      <c r="A688" s="6"/>
      <c r="B688" s="6"/>
      <c r="C688" s="6"/>
      <c r="D688" s="6"/>
    </row>
    <row r="689" spans="1:4" ht="13.15">
      <c r="A689" s="6"/>
      <c r="B689" s="6"/>
      <c r="C689" s="6"/>
      <c r="D689" s="6"/>
    </row>
    <row r="690" spans="1:4" ht="13.15">
      <c r="A690" s="6"/>
      <c r="B690" s="6"/>
      <c r="C690" s="6"/>
      <c r="D690" s="6"/>
    </row>
    <row r="691" spans="1:4" ht="13.15">
      <c r="A691" s="6"/>
      <c r="B691" s="6"/>
      <c r="C691" s="6"/>
      <c r="D691" s="6"/>
    </row>
    <row r="692" spans="1:4" ht="13.15">
      <c r="A692" s="6"/>
      <c r="B692" s="6"/>
      <c r="C692" s="6"/>
      <c r="D692" s="6"/>
    </row>
    <row r="693" spans="1:4" ht="13.15">
      <c r="A693" s="6"/>
      <c r="B693" s="6"/>
      <c r="C693" s="6"/>
      <c r="D693" s="6"/>
    </row>
    <row r="694" spans="1:4" ht="13.15">
      <c r="A694" s="6"/>
      <c r="B694" s="6"/>
      <c r="C694" s="6"/>
      <c r="D694" s="6"/>
    </row>
    <row r="695" spans="1:4" ht="13.15">
      <c r="A695" s="6"/>
      <c r="B695" s="6"/>
      <c r="C695" s="6"/>
      <c r="D695" s="6"/>
    </row>
    <row r="696" spans="1:4" ht="13.15">
      <c r="A696" s="6"/>
      <c r="B696" s="6"/>
      <c r="C696" s="6"/>
      <c r="D696" s="6"/>
    </row>
    <row r="697" spans="1:4" ht="13.15">
      <c r="A697" s="6"/>
      <c r="B697" s="6"/>
      <c r="C697" s="6"/>
      <c r="D697" s="6"/>
    </row>
    <row r="698" spans="1:4" ht="13.15">
      <c r="A698" s="6"/>
      <c r="B698" s="6"/>
      <c r="C698" s="6"/>
      <c r="D698" s="6"/>
    </row>
    <row r="699" spans="1:4" ht="13.15">
      <c r="A699" s="6"/>
      <c r="B699" s="6"/>
      <c r="C699" s="6"/>
      <c r="D699" s="6"/>
    </row>
    <row r="700" spans="1:4" ht="13.15">
      <c r="A700" s="6"/>
      <c r="B700" s="6"/>
      <c r="C700" s="6"/>
      <c r="D700" s="6"/>
    </row>
    <row r="701" spans="1:4" ht="13.15">
      <c r="A701" s="6"/>
      <c r="B701" s="6"/>
      <c r="C701" s="6"/>
      <c r="D701" s="6"/>
    </row>
    <row r="702" spans="1:4" ht="13.15">
      <c r="A702" s="6"/>
      <c r="B702" s="6"/>
      <c r="C702" s="6"/>
      <c r="D702" s="6"/>
    </row>
    <row r="703" spans="1:4" ht="13.15">
      <c r="A703" s="6"/>
      <c r="B703" s="6"/>
      <c r="C703" s="6"/>
      <c r="D703" s="6"/>
    </row>
    <row r="704" spans="1:4" ht="13.15">
      <c r="A704" s="6"/>
      <c r="B704" s="6"/>
      <c r="C704" s="6"/>
      <c r="D704" s="6"/>
    </row>
    <row r="705" spans="1:4" ht="13.15">
      <c r="A705" s="6"/>
      <c r="B705" s="6"/>
      <c r="C705" s="6"/>
      <c r="D705" s="6"/>
    </row>
    <row r="706" spans="1:4" ht="13.15">
      <c r="A706" s="6"/>
      <c r="B706" s="6"/>
      <c r="C706" s="6"/>
      <c r="D706" s="6"/>
    </row>
    <row r="707" spans="1:4" ht="13.15">
      <c r="A707" s="6"/>
      <c r="B707" s="6"/>
      <c r="C707" s="6"/>
      <c r="D707" s="6"/>
    </row>
    <row r="708" spans="1:4" ht="13.15">
      <c r="A708" s="6"/>
      <c r="B708" s="6"/>
      <c r="C708" s="6"/>
      <c r="D708" s="6"/>
    </row>
    <row r="709" spans="1:4" ht="13.15">
      <c r="A709" s="6"/>
      <c r="B709" s="6"/>
      <c r="C709" s="6"/>
      <c r="D709" s="6"/>
    </row>
    <row r="710" spans="1:4" ht="13.15">
      <c r="A710" s="6"/>
      <c r="B710" s="6"/>
      <c r="C710" s="6"/>
      <c r="D710" s="6"/>
    </row>
    <row r="711" spans="1:4" ht="13.15">
      <c r="A711" s="6"/>
      <c r="B711" s="6"/>
      <c r="C711" s="6"/>
      <c r="D711" s="6"/>
    </row>
    <row r="712" spans="1:4" ht="13.15">
      <c r="A712" s="6"/>
      <c r="B712" s="6"/>
      <c r="C712" s="6"/>
      <c r="D712" s="6"/>
    </row>
    <row r="713" spans="1:4" ht="13.15">
      <c r="A713" s="6"/>
      <c r="B713" s="6"/>
      <c r="C713" s="6"/>
      <c r="D713" s="6"/>
    </row>
    <row r="714" spans="1:4" ht="13.15">
      <c r="A714" s="6"/>
      <c r="B714" s="6"/>
      <c r="C714" s="6"/>
      <c r="D714" s="6"/>
    </row>
    <row r="715" spans="1:4" ht="13.15">
      <c r="A715" s="6"/>
      <c r="B715" s="6"/>
      <c r="C715" s="6"/>
      <c r="D715" s="6"/>
    </row>
    <row r="716" spans="1:4" ht="13.15">
      <c r="A716" s="6"/>
      <c r="B716" s="6"/>
      <c r="C716" s="6"/>
      <c r="D716" s="6"/>
    </row>
    <row r="717" spans="1:4" ht="13.15">
      <c r="A717" s="6"/>
      <c r="B717" s="6"/>
      <c r="C717" s="6"/>
      <c r="D717" s="6"/>
    </row>
    <row r="718" spans="1:4" ht="13.15">
      <c r="A718" s="6"/>
      <c r="B718" s="6"/>
      <c r="C718" s="6"/>
      <c r="D718" s="6"/>
    </row>
    <row r="719" spans="1:4" ht="13.15">
      <c r="A719" s="6"/>
      <c r="B719" s="6"/>
      <c r="C719" s="6"/>
      <c r="D719" s="6"/>
    </row>
    <row r="720" spans="1:4" ht="13.15">
      <c r="A720" s="6"/>
      <c r="B720" s="6"/>
      <c r="C720" s="6"/>
      <c r="D720" s="6"/>
    </row>
    <row r="721" spans="1:4" ht="13.15">
      <c r="A721" s="6"/>
      <c r="B721" s="6"/>
      <c r="C721" s="6"/>
      <c r="D721" s="6"/>
    </row>
    <row r="722" spans="1:4" ht="13.15">
      <c r="A722" s="6"/>
      <c r="B722" s="6"/>
      <c r="C722" s="6"/>
      <c r="D722" s="6"/>
    </row>
    <row r="723" spans="1:4" ht="13.15">
      <c r="A723" s="6"/>
      <c r="B723" s="6"/>
      <c r="C723" s="6"/>
      <c r="D723" s="6"/>
    </row>
    <row r="724" spans="1:4" ht="13.15">
      <c r="A724" s="6"/>
      <c r="B724" s="6"/>
      <c r="C724" s="6"/>
      <c r="D724" s="6"/>
    </row>
    <row r="725" spans="1:4" ht="13.15">
      <c r="A725" s="6"/>
      <c r="B725" s="6"/>
      <c r="C725" s="6"/>
      <c r="D725" s="6"/>
    </row>
    <row r="726" spans="1:4" ht="13.15">
      <c r="A726" s="6"/>
      <c r="B726" s="6"/>
      <c r="C726" s="6"/>
      <c r="D726" s="6"/>
    </row>
    <row r="727" spans="1:4" ht="13.15">
      <c r="A727" s="6"/>
      <c r="B727" s="6"/>
      <c r="C727" s="6"/>
      <c r="D727" s="6"/>
    </row>
    <row r="728" spans="1:4" ht="13.15">
      <c r="A728" s="6"/>
      <c r="B728" s="6"/>
      <c r="C728" s="6"/>
      <c r="D728" s="6"/>
    </row>
    <row r="729" spans="1:4" ht="13.15">
      <c r="A729" s="6"/>
      <c r="B729" s="6"/>
      <c r="C729" s="6"/>
      <c r="D729" s="6"/>
    </row>
    <row r="730" spans="1:4" ht="13.15">
      <c r="A730" s="6"/>
      <c r="B730" s="6"/>
      <c r="C730" s="6"/>
      <c r="D730" s="6"/>
    </row>
    <row r="731" spans="1:4" ht="13.15">
      <c r="A731" s="6"/>
      <c r="B731" s="6"/>
      <c r="C731" s="6"/>
      <c r="D731" s="6"/>
    </row>
    <row r="732" spans="1:4" ht="13.15">
      <c r="A732" s="6"/>
      <c r="B732" s="6"/>
      <c r="C732" s="6"/>
      <c r="D732" s="6"/>
    </row>
    <row r="733" spans="1:4" ht="13.15">
      <c r="A733" s="6"/>
      <c r="B733" s="6"/>
      <c r="C733" s="6"/>
      <c r="D733" s="6"/>
    </row>
    <row r="734" spans="1:4" ht="13.15">
      <c r="A734" s="6"/>
      <c r="B734" s="6"/>
      <c r="C734" s="6"/>
      <c r="D734" s="6"/>
    </row>
    <row r="735" spans="1:4" ht="13.15">
      <c r="A735" s="6"/>
      <c r="B735" s="6"/>
      <c r="C735" s="6"/>
      <c r="D735" s="6"/>
    </row>
    <row r="736" spans="1:4" ht="13.15">
      <c r="A736" s="6"/>
      <c r="B736" s="6"/>
      <c r="C736" s="6"/>
      <c r="D736" s="6"/>
    </row>
    <row r="737" spans="1:4" ht="13.15">
      <c r="A737" s="6"/>
      <c r="B737" s="6"/>
      <c r="C737" s="6"/>
      <c r="D737" s="6"/>
    </row>
    <row r="738" spans="1:4" ht="13.15">
      <c r="A738" s="6"/>
      <c r="B738" s="6"/>
      <c r="C738" s="6"/>
      <c r="D738" s="6"/>
    </row>
    <row r="739" spans="1:4" ht="13.15">
      <c r="A739" s="6"/>
      <c r="B739" s="6"/>
      <c r="C739" s="6"/>
      <c r="D739" s="6"/>
    </row>
    <row r="740" spans="1:4" ht="13.15">
      <c r="A740" s="6"/>
      <c r="B740" s="6"/>
      <c r="C740" s="6"/>
      <c r="D740" s="6"/>
    </row>
    <row r="741" spans="1:4" ht="13.15">
      <c r="A741" s="6"/>
      <c r="B741" s="6"/>
      <c r="C741" s="6"/>
      <c r="D741" s="6"/>
    </row>
    <row r="742" spans="1:4" ht="13.15">
      <c r="A742" s="6"/>
      <c r="B742" s="6"/>
      <c r="C742" s="6"/>
      <c r="D742" s="6"/>
    </row>
    <row r="743" spans="1:4" ht="13.15">
      <c r="A743" s="6"/>
      <c r="B743" s="6"/>
      <c r="C743" s="6"/>
      <c r="D743" s="6"/>
    </row>
    <row r="744" spans="1:4" ht="13.15">
      <c r="A744" s="6"/>
      <c r="B744" s="6"/>
      <c r="C744" s="6"/>
      <c r="D744" s="6"/>
    </row>
    <row r="745" spans="1:4" ht="13.15">
      <c r="A745" s="6"/>
      <c r="B745" s="6"/>
      <c r="C745" s="6"/>
      <c r="D745" s="6"/>
    </row>
    <row r="746" spans="1:4" ht="13.15">
      <c r="A746" s="6"/>
      <c r="B746" s="6"/>
      <c r="C746" s="6"/>
      <c r="D746" s="6"/>
    </row>
    <row r="747" spans="1:4" ht="13.15">
      <c r="A747" s="6"/>
      <c r="B747" s="6"/>
      <c r="C747" s="6"/>
      <c r="D747" s="6"/>
    </row>
    <row r="748" spans="1:4" ht="13.15">
      <c r="A748" s="6"/>
      <c r="B748" s="6"/>
      <c r="C748" s="6"/>
      <c r="D748" s="6"/>
    </row>
    <row r="749" spans="1:4" ht="13.15">
      <c r="A749" s="6"/>
      <c r="B749" s="6"/>
      <c r="C749" s="6"/>
      <c r="D749" s="6"/>
    </row>
    <row r="750" spans="1:4" ht="13.15">
      <c r="A750" s="6"/>
      <c r="B750" s="6"/>
      <c r="C750" s="6"/>
      <c r="D750" s="6"/>
    </row>
    <row r="751" spans="1:4" ht="13.15">
      <c r="A751" s="6"/>
      <c r="B751" s="6"/>
      <c r="C751" s="6"/>
      <c r="D751" s="6"/>
    </row>
    <row r="752" spans="1:4" ht="13.15">
      <c r="A752" s="6"/>
      <c r="B752" s="6"/>
      <c r="C752" s="6"/>
      <c r="D752" s="6"/>
    </row>
    <row r="753" spans="1:4" ht="13.15">
      <c r="A753" s="6"/>
      <c r="B753" s="6"/>
      <c r="C753" s="6"/>
      <c r="D753" s="6"/>
    </row>
    <row r="754" spans="1:4" ht="13.15">
      <c r="A754" s="6"/>
      <c r="B754" s="6"/>
      <c r="C754" s="6"/>
      <c r="D754" s="6"/>
    </row>
    <row r="755" spans="1:4" ht="13.15">
      <c r="A755" s="6"/>
      <c r="B755" s="6"/>
      <c r="C755" s="6"/>
      <c r="D755" s="6"/>
    </row>
    <row r="756" spans="1:4" ht="13.15">
      <c r="A756" s="6"/>
      <c r="B756" s="6"/>
      <c r="C756" s="6"/>
      <c r="D756" s="6"/>
    </row>
    <row r="757" spans="1:4" ht="13.15">
      <c r="A757" s="6"/>
      <c r="B757" s="6"/>
      <c r="C757" s="6"/>
      <c r="D757" s="6"/>
    </row>
    <row r="758" spans="1:4" ht="13.15">
      <c r="A758" s="6"/>
      <c r="B758" s="6"/>
      <c r="C758" s="6"/>
      <c r="D758" s="6"/>
    </row>
    <row r="759" spans="1:4" ht="13.15">
      <c r="A759" s="6"/>
      <c r="B759" s="6"/>
      <c r="C759" s="6"/>
      <c r="D759" s="6"/>
    </row>
    <row r="760" spans="1:4" ht="13.15">
      <c r="A760" s="6"/>
      <c r="B760" s="6"/>
      <c r="C760" s="6"/>
      <c r="D760" s="6"/>
    </row>
    <row r="761" spans="1:4" ht="13.15">
      <c r="A761" s="6"/>
      <c r="B761" s="6"/>
      <c r="C761" s="6"/>
      <c r="D761" s="6"/>
    </row>
    <row r="762" spans="1:4" ht="13.15">
      <c r="A762" s="6"/>
      <c r="B762" s="6"/>
      <c r="C762" s="6"/>
      <c r="D762" s="6"/>
    </row>
    <row r="763" spans="1:4" ht="13.15">
      <c r="A763" s="6"/>
      <c r="B763" s="6"/>
      <c r="C763" s="6"/>
      <c r="D763" s="6"/>
    </row>
    <row r="764" spans="1:4" ht="13.15">
      <c r="A764" s="6"/>
      <c r="B764" s="6"/>
      <c r="C764" s="6"/>
      <c r="D764" s="6"/>
    </row>
    <row r="765" spans="1:4" ht="13.15">
      <c r="A765" s="6"/>
      <c r="B765" s="6"/>
      <c r="C765" s="6"/>
      <c r="D765" s="6"/>
    </row>
    <row r="766" spans="1:4" ht="13.15">
      <c r="A766" s="6"/>
      <c r="B766" s="6"/>
      <c r="C766" s="6"/>
      <c r="D766" s="6"/>
    </row>
    <row r="767" spans="1:4" ht="13.15">
      <c r="A767" s="6"/>
      <c r="B767" s="6"/>
      <c r="C767" s="6"/>
      <c r="D767" s="6"/>
    </row>
    <row r="768" spans="1:4" ht="13.15">
      <c r="A768" s="6"/>
      <c r="B768" s="6"/>
      <c r="C768" s="6"/>
      <c r="D768" s="6"/>
    </row>
    <row r="769" spans="1:4" ht="13.15">
      <c r="A769" s="6"/>
      <c r="B769" s="6"/>
      <c r="C769" s="6"/>
      <c r="D769" s="6"/>
    </row>
    <row r="770" spans="1:4" ht="13.15">
      <c r="A770" s="6"/>
      <c r="B770" s="6"/>
      <c r="C770" s="6"/>
      <c r="D770" s="6"/>
    </row>
    <row r="771" spans="1:4" ht="13.15">
      <c r="A771" s="6"/>
      <c r="B771" s="6"/>
      <c r="C771" s="6"/>
      <c r="D771" s="6"/>
    </row>
    <row r="772" spans="1:4" ht="13.15">
      <c r="A772" s="6"/>
      <c r="B772" s="6"/>
      <c r="C772" s="6"/>
      <c r="D772" s="6"/>
    </row>
    <row r="773" spans="1:4" ht="13.15">
      <c r="A773" s="6"/>
      <c r="B773" s="6"/>
      <c r="C773" s="6"/>
      <c r="D773" s="6"/>
    </row>
    <row r="774" spans="1:4" ht="13.15">
      <c r="A774" s="6"/>
      <c r="B774" s="6"/>
      <c r="C774" s="6"/>
      <c r="D774" s="6"/>
    </row>
    <row r="775" spans="1:4" ht="13.15">
      <c r="A775" s="6"/>
      <c r="B775" s="6"/>
      <c r="C775" s="6"/>
      <c r="D775" s="6"/>
    </row>
    <row r="776" spans="1:4" ht="13.15">
      <c r="A776" s="6"/>
      <c r="B776" s="6"/>
      <c r="C776" s="6"/>
      <c r="D776" s="6"/>
    </row>
    <row r="777" spans="1:4" ht="13.15">
      <c r="A777" s="6"/>
      <c r="B777" s="6"/>
      <c r="C777" s="6"/>
      <c r="D777" s="6"/>
    </row>
    <row r="778" spans="1:4" ht="13.15">
      <c r="A778" s="6"/>
      <c r="B778" s="6"/>
      <c r="C778" s="6"/>
      <c r="D778" s="6"/>
    </row>
    <row r="779" spans="1:4" ht="13.15">
      <c r="A779" s="6"/>
      <c r="B779" s="6"/>
      <c r="C779" s="6"/>
      <c r="D779" s="6"/>
    </row>
    <row r="780" spans="1:4" ht="13.15">
      <c r="A780" s="6"/>
      <c r="B780" s="6"/>
      <c r="C780" s="6"/>
      <c r="D780" s="6"/>
    </row>
    <row r="781" spans="1:4" ht="13.15">
      <c r="A781" s="6"/>
      <c r="B781" s="6"/>
      <c r="C781" s="6"/>
      <c r="D781" s="6"/>
    </row>
    <row r="782" spans="1:4" ht="13.15">
      <c r="A782" s="6"/>
      <c r="B782" s="6"/>
      <c r="C782" s="6"/>
      <c r="D782" s="6"/>
    </row>
    <row r="783" spans="1:4" ht="13.15">
      <c r="A783" s="6"/>
      <c r="B783" s="6"/>
      <c r="C783" s="6"/>
      <c r="D783" s="6"/>
    </row>
    <row r="784" spans="1:4" ht="13.15">
      <c r="A784" s="6"/>
      <c r="B784" s="6"/>
      <c r="C784" s="6"/>
      <c r="D784" s="6"/>
    </row>
    <row r="785" spans="1:4" ht="13.15">
      <c r="A785" s="6"/>
      <c r="B785" s="6"/>
      <c r="C785" s="6"/>
      <c r="D785" s="6"/>
    </row>
    <row r="786" spans="1:4" ht="13.15">
      <c r="A786" s="6"/>
      <c r="B786" s="6"/>
      <c r="C786" s="6"/>
      <c r="D786" s="6"/>
    </row>
    <row r="787" spans="1:4" ht="13.15">
      <c r="A787" s="6"/>
      <c r="B787" s="6"/>
      <c r="C787" s="6"/>
      <c r="D787" s="6"/>
    </row>
    <row r="788" spans="1:4" ht="13.15">
      <c r="A788" s="6"/>
      <c r="B788" s="6"/>
      <c r="C788" s="6"/>
      <c r="D788" s="6"/>
    </row>
    <row r="789" spans="1:4" ht="13.15">
      <c r="A789" s="6"/>
      <c r="B789" s="6"/>
      <c r="C789" s="6"/>
      <c r="D789" s="6"/>
    </row>
    <row r="790" spans="1:4" ht="13.15">
      <c r="A790" s="6"/>
      <c r="B790" s="6"/>
      <c r="C790" s="6"/>
      <c r="D790" s="6"/>
    </row>
    <row r="791" spans="1:4" ht="13.15">
      <c r="A791" s="6"/>
      <c r="B791" s="6"/>
      <c r="C791" s="6"/>
      <c r="D791" s="6"/>
    </row>
    <row r="792" spans="1:4" ht="13.15">
      <c r="A792" s="6"/>
      <c r="B792" s="6"/>
      <c r="C792" s="6"/>
      <c r="D792" s="6"/>
    </row>
    <row r="793" spans="1:4" ht="13.15">
      <c r="A793" s="6"/>
      <c r="B793" s="6"/>
      <c r="C793" s="6"/>
      <c r="D793" s="6"/>
    </row>
    <row r="794" spans="1:4" ht="13.15">
      <c r="A794" s="6"/>
      <c r="B794" s="6"/>
      <c r="C794" s="6"/>
      <c r="D794" s="6"/>
    </row>
    <row r="795" spans="1:4" ht="13.15">
      <c r="A795" s="6"/>
      <c r="B795" s="6"/>
      <c r="C795" s="6"/>
      <c r="D795" s="6"/>
    </row>
    <row r="796" spans="1:4" ht="13.15">
      <c r="A796" s="6"/>
      <c r="B796" s="6"/>
      <c r="C796" s="6"/>
      <c r="D796" s="6"/>
    </row>
    <row r="797" spans="1:4" ht="13.15">
      <c r="A797" s="6"/>
      <c r="B797" s="6"/>
      <c r="C797" s="6"/>
      <c r="D797" s="6"/>
    </row>
    <row r="798" spans="1:4" ht="13.15">
      <c r="A798" s="6"/>
      <c r="B798" s="6"/>
      <c r="C798" s="6"/>
      <c r="D798" s="6"/>
    </row>
    <row r="799" spans="1:4" ht="13.15">
      <c r="A799" s="6"/>
      <c r="B799" s="6"/>
      <c r="C799" s="6"/>
      <c r="D799" s="6"/>
    </row>
    <row r="800" spans="1:4" ht="13.15">
      <c r="A800" s="6"/>
      <c r="B800" s="6"/>
      <c r="C800" s="6"/>
      <c r="D800" s="6"/>
    </row>
    <row r="801" spans="1:4" ht="13.15">
      <c r="A801" s="6"/>
      <c r="B801" s="6"/>
      <c r="C801" s="6"/>
      <c r="D801" s="6"/>
    </row>
    <row r="802" spans="1:4" ht="13.15">
      <c r="A802" s="6"/>
      <c r="B802" s="6"/>
      <c r="C802" s="6"/>
      <c r="D802" s="6"/>
    </row>
    <row r="803" spans="1:4" ht="13.15">
      <c r="A803" s="6"/>
      <c r="B803" s="6"/>
      <c r="C803" s="6"/>
      <c r="D803" s="6"/>
    </row>
    <row r="804" spans="1:4" ht="13.15">
      <c r="A804" s="6"/>
      <c r="B804" s="6"/>
      <c r="C804" s="6"/>
      <c r="D804" s="6"/>
    </row>
    <row r="805" spans="1:4" ht="13.15">
      <c r="A805" s="6"/>
      <c r="B805" s="6"/>
      <c r="C805" s="6"/>
      <c r="D805" s="6"/>
    </row>
    <row r="806" spans="1:4" ht="13.15">
      <c r="A806" s="6"/>
      <c r="B806" s="6"/>
      <c r="C806" s="6"/>
      <c r="D806" s="6"/>
    </row>
    <row r="807" spans="1:4" ht="13.15">
      <c r="A807" s="6"/>
      <c r="B807" s="6"/>
      <c r="C807" s="6"/>
      <c r="D807" s="6"/>
    </row>
    <row r="808" spans="1:4" ht="13.15">
      <c r="A808" s="6"/>
      <c r="B808" s="6"/>
      <c r="C808" s="6"/>
      <c r="D808" s="6"/>
    </row>
    <row r="809" spans="1:4" ht="13.15">
      <c r="A809" s="6"/>
      <c r="B809" s="6"/>
      <c r="C809" s="6"/>
      <c r="D809" s="6"/>
    </row>
    <row r="810" spans="1:4" ht="13.15">
      <c r="A810" s="6"/>
      <c r="B810" s="6"/>
      <c r="C810" s="6"/>
      <c r="D810" s="6"/>
    </row>
    <row r="811" spans="1:4" ht="13.15">
      <c r="A811" s="6"/>
      <c r="B811" s="6"/>
      <c r="C811" s="6"/>
      <c r="D811" s="6"/>
    </row>
    <row r="812" spans="1:4" ht="13.15">
      <c r="A812" s="6"/>
      <c r="B812" s="6"/>
      <c r="C812" s="6"/>
      <c r="D812" s="6"/>
    </row>
    <row r="813" spans="1:4" ht="13.15">
      <c r="A813" s="6"/>
      <c r="B813" s="6"/>
      <c r="C813" s="6"/>
      <c r="D813" s="6"/>
    </row>
    <row r="814" spans="1:4" ht="13.15">
      <c r="A814" s="6"/>
      <c r="B814" s="6"/>
      <c r="C814" s="6"/>
      <c r="D814" s="6"/>
    </row>
    <row r="815" spans="1:4" ht="13.15">
      <c r="A815" s="6"/>
      <c r="B815" s="6"/>
      <c r="C815" s="6"/>
      <c r="D815" s="6"/>
    </row>
    <row r="816" spans="1:4" ht="13.15">
      <c r="A816" s="6"/>
      <c r="B816" s="6"/>
      <c r="C816" s="6"/>
      <c r="D816" s="6"/>
    </row>
    <row r="817" spans="1:4" ht="13.15">
      <c r="A817" s="6"/>
      <c r="B817" s="6"/>
      <c r="C817" s="6"/>
      <c r="D817" s="6"/>
    </row>
    <row r="818" spans="1:4" ht="13.15">
      <c r="A818" s="6"/>
      <c r="B818" s="6"/>
      <c r="C818" s="6"/>
      <c r="D818" s="6"/>
    </row>
    <row r="819" spans="1:4" ht="13.15">
      <c r="A819" s="6"/>
      <c r="B819" s="6"/>
      <c r="C819" s="6"/>
      <c r="D819" s="6"/>
    </row>
    <row r="820" spans="1:4" ht="13.15">
      <c r="A820" s="6"/>
      <c r="B820" s="6"/>
      <c r="C820" s="6"/>
      <c r="D820" s="6"/>
    </row>
    <row r="821" spans="1:4" ht="13.15">
      <c r="A821" s="6"/>
      <c r="B821" s="6"/>
      <c r="C821" s="6"/>
      <c r="D821" s="6"/>
    </row>
    <row r="822" spans="1:4" ht="13.15">
      <c r="A822" s="6"/>
      <c r="B822" s="6"/>
      <c r="C822" s="6"/>
      <c r="D822" s="6"/>
    </row>
    <row r="823" spans="1:4" ht="13.15">
      <c r="A823" s="6"/>
      <c r="B823" s="6"/>
      <c r="C823" s="6"/>
      <c r="D823" s="6"/>
    </row>
    <row r="824" spans="1:4" ht="13.15">
      <c r="A824" s="6"/>
      <c r="B824" s="6"/>
      <c r="C824" s="6"/>
      <c r="D824" s="6"/>
    </row>
    <row r="825" spans="1:4" ht="13.15">
      <c r="A825" s="6"/>
      <c r="B825" s="6"/>
      <c r="C825" s="6"/>
      <c r="D825" s="6"/>
    </row>
    <row r="826" spans="1:4" ht="13.15">
      <c r="A826" s="6"/>
      <c r="B826" s="6"/>
      <c r="C826" s="6"/>
      <c r="D826" s="6"/>
    </row>
    <row r="827" spans="1:4" ht="13.15">
      <c r="A827" s="6"/>
      <c r="B827" s="6"/>
      <c r="C827" s="6"/>
      <c r="D827" s="6"/>
    </row>
    <row r="828" spans="1:4" ht="13.15">
      <c r="A828" s="6"/>
      <c r="B828" s="6"/>
      <c r="C828" s="6"/>
      <c r="D828" s="6"/>
    </row>
    <row r="829" spans="1:4" ht="13.15">
      <c r="A829" s="6"/>
      <c r="B829" s="6"/>
      <c r="C829" s="6"/>
      <c r="D829" s="6"/>
    </row>
    <row r="830" spans="1:4" ht="13.15">
      <c r="A830" s="6"/>
      <c r="B830" s="6"/>
      <c r="C830" s="6"/>
      <c r="D830" s="6"/>
    </row>
    <row r="831" spans="1:4" ht="13.15">
      <c r="A831" s="6"/>
      <c r="B831" s="6"/>
      <c r="C831" s="6"/>
      <c r="D831" s="6"/>
    </row>
    <row r="832" spans="1:4" ht="13.15">
      <c r="A832" s="6"/>
      <c r="B832" s="6"/>
      <c r="C832" s="6"/>
      <c r="D832" s="6"/>
    </row>
    <row r="833" spans="1:4" ht="13.15">
      <c r="A833" s="6"/>
      <c r="B833" s="6"/>
      <c r="C833" s="6"/>
      <c r="D833" s="6"/>
    </row>
    <row r="834" spans="1:4" ht="13.15">
      <c r="A834" s="6"/>
      <c r="B834" s="6"/>
      <c r="C834" s="6"/>
      <c r="D834" s="6"/>
    </row>
    <row r="835" spans="1:4" ht="13.15">
      <c r="A835" s="6"/>
      <c r="B835" s="6"/>
      <c r="C835" s="6"/>
      <c r="D835" s="6"/>
    </row>
    <row r="836" spans="1:4" ht="13.15">
      <c r="A836" s="6"/>
      <c r="B836" s="6"/>
      <c r="C836" s="6"/>
      <c r="D836" s="6"/>
    </row>
    <row r="837" spans="1:4" ht="13.15">
      <c r="A837" s="6"/>
      <c r="B837" s="6"/>
      <c r="C837" s="6"/>
      <c r="D837" s="6"/>
    </row>
    <row r="838" spans="1:4" ht="13.15">
      <c r="A838" s="6"/>
      <c r="B838" s="6"/>
      <c r="C838" s="6"/>
      <c r="D838" s="6"/>
    </row>
    <row r="839" spans="1:4" ht="13.15">
      <c r="A839" s="6"/>
      <c r="B839" s="6"/>
      <c r="C839" s="6"/>
      <c r="D839" s="6"/>
    </row>
    <row r="840" spans="1:4" ht="13.15">
      <c r="A840" s="6"/>
      <c r="B840" s="6"/>
      <c r="C840" s="6"/>
      <c r="D840" s="6"/>
    </row>
    <row r="841" spans="1:4" ht="13.15">
      <c r="A841" s="6"/>
      <c r="B841" s="6"/>
      <c r="C841" s="6"/>
      <c r="D841" s="6"/>
    </row>
    <row r="842" spans="1:4" ht="13.15">
      <c r="A842" s="6"/>
      <c r="B842" s="6"/>
      <c r="C842" s="6"/>
      <c r="D842" s="6"/>
    </row>
    <row r="843" spans="1:4" ht="13.15">
      <c r="A843" s="6"/>
      <c r="B843" s="6"/>
      <c r="C843" s="6"/>
      <c r="D843" s="6"/>
    </row>
    <row r="844" spans="1:4" ht="13.15">
      <c r="A844" s="6"/>
      <c r="B844" s="6"/>
      <c r="C844" s="6"/>
      <c r="D844" s="6"/>
    </row>
    <row r="845" spans="1:4" ht="13.15">
      <c r="A845" s="6"/>
      <c r="B845" s="6"/>
      <c r="C845" s="6"/>
      <c r="D845" s="6"/>
    </row>
    <row r="846" spans="1:4" ht="13.15">
      <c r="A846" s="6"/>
      <c r="B846" s="6"/>
      <c r="C846" s="6"/>
      <c r="D846" s="6"/>
    </row>
    <row r="847" spans="1:4" ht="13.15">
      <c r="A847" s="6"/>
      <c r="B847" s="6"/>
      <c r="C847" s="6"/>
      <c r="D847" s="6"/>
    </row>
    <row r="848" spans="1:4" ht="13.15">
      <c r="A848" s="6"/>
      <c r="B848" s="6"/>
      <c r="C848" s="6"/>
      <c r="D848" s="6"/>
    </row>
    <row r="849" spans="1:4" ht="13.15">
      <c r="A849" s="6"/>
      <c r="B849" s="6"/>
      <c r="C849" s="6"/>
      <c r="D849" s="6"/>
    </row>
    <row r="850" spans="1:4" ht="13.15">
      <c r="A850" s="6"/>
      <c r="B850" s="6"/>
      <c r="C850" s="6"/>
      <c r="D850" s="6"/>
    </row>
    <row r="851" spans="1:4" ht="13.15">
      <c r="A851" s="6"/>
      <c r="B851" s="6"/>
      <c r="C851" s="6"/>
      <c r="D851" s="6"/>
    </row>
    <row r="852" spans="1:4" ht="13.15">
      <c r="A852" s="6"/>
      <c r="B852" s="6"/>
      <c r="C852" s="6"/>
      <c r="D852" s="6"/>
    </row>
    <row r="853" spans="1:4" ht="13.15">
      <c r="A853" s="6"/>
      <c r="B853" s="6"/>
      <c r="C853" s="6"/>
      <c r="D853" s="6"/>
    </row>
    <row r="854" spans="1:4" ht="13.15">
      <c r="A854" s="6"/>
      <c r="B854" s="6"/>
      <c r="C854" s="6"/>
      <c r="D854" s="6"/>
    </row>
    <row r="855" spans="1:4" ht="13.15">
      <c r="A855" s="6"/>
      <c r="B855" s="6"/>
      <c r="C855" s="6"/>
      <c r="D855" s="6"/>
    </row>
    <row r="856" spans="1:4" ht="13.15">
      <c r="A856" s="6"/>
      <c r="B856" s="6"/>
      <c r="C856" s="6"/>
      <c r="D856" s="6"/>
    </row>
    <row r="857" spans="1:4" ht="13.15">
      <c r="A857" s="6"/>
      <c r="B857" s="6"/>
      <c r="C857" s="6"/>
      <c r="D857" s="6"/>
    </row>
    <row r="858" spans="1:4" ht="13.15">
      <c r="A858" s="6"/>
      <c r="B858" s="6"/>
      <c r="C858" s="6"/>
      <c r="D858" s="6"/>
    </row>
    <row r="859" spans="1:4" ht="13.15">
      <c r="A859" s="6"/>
      <c r="B859" s="6"/>
      <c r="C859" s="6"/>
      <c r="D859" s="6"/>
    </row>
    <row r="860" spans="1:4" ht="13.15">
      <c r="A860" s="6"/>
      <c r="B860" s="6"/>
      <c r="C860" s="6"/>
      <c r="D860" s="6"/>
    </row>
    <row r="861" spans="1:4" ht="13.15">
      <c r="A861" s="6"/>
      <c r="B861" s="6"/>
      <c r="C861" s="6"/>
      <c r="D861" s="6"/>
    </row>
    <row r="862" spans="1:4" ht="13.15">
      <c r="A862" s="6"/>
      <c r="B862" s="6"/>
      <c r="C862" s="6"/>
      <c r="D862" s="6"/>
    </row>
    <row r="863" spans="1:4" ht="13.15">
      <c r="A863" s="6"/>
      <c r="B863" s="6"/>
      <c r="C863" s="6"/>
      <c r="D863" s="6"/>
    </row>
    <row r="864" spans="1:4" ht="13.15">
      <c r="A864" s="6"/>
      <c r="B864" s="6"/>
      <c r="C864" s="6"/>
      <c r="D864" s="6"/>
    </row>
    <row r="865" spans="1:4" ht="13.15">
      <c r="A865" s="6"/>
      <c r="B865" s="6"/>
      <c r="C865" s="6"/>
      <c r="D865" s="6"/>
    </row>
    <row r="866" spans="1:4" ht="13.15">
      <c r="A866" s="6"/>
      <c r="B866" s="6"/>
      <c r="C866" s="6"/>
      <c r="D866" s="6"/>
    </row>
    <row r="867" spans="1:4" ht="13.15">
      <c r="A867" s="6"/>
      <c r="B867" s="6"/>
      <c r="C867" s="6"/>
      <c r="D867" s="6"/>
    </row>
    <row r="868" spans="1:4" ht="13.15">
      <c r="A868" s="6"/>
      <c r="B868" s="6"/>
      <c r="C868" s="6"/>
      <c r="D868" s="6"/>
    </row>
    <row r="869" spans="1:4" ht="13.15">
      <c r="A869" s="6"/>
      <c r="B869" s="6"/>
      <c r="C869" s="6"/>
      <c r="D869" s="6"/>
    </row>
    <row r="870" spans="1:4" ht="13.15">
      <c r="A870" s="6"/>
      <c r="B870" s="6"/>
      <c r="C870" s="6"/>
      <c r="D870" s="6"/>
    </row>
    <row r="871" spans="1:4" ht="13.15">
      <c r="A871" s="6"/>
      <c r="B871" s="6"/>
      <c r="C871" s="6"/>
      <c r="D871" s="6"/>
    </row>
    <row r="872" spans="1:4" ht="13.15">
      <c r="A872" s="6"/>
      <c r="B872" s="6"/>
      <c r="C872" s="6"/>
      <c r="D872" s="6"/>
    </row>
    <row r="873" spans="1:4" ht="13.15">
      <c r="A873" s="6"/>
      <c r="B873" s="6"/>
      <c r="C873" s="6"/>
      <c r="D873" s="6"/>
    </row>
    <row r="874" spans="1:4" ht="13.15">
      <c r="A874" s="6"/>
      <c r="B874" s="6"/>
      <c r="C874" s="6"/>
      <c r="D874" s="6"/>
    </row>
    <row r="875" spans="1:4" ht="13.15">
      <c r="A875" s="6"/>
      <c r="B875" s="6"/>
      <c r="C875" s="6"/>
      <c r="D875" s="6"/>
    </row>
    <row r="876" spans="1:4" ht="13.15">
      <c r="A876" s="6"/>
      <c r="B876" s="6"/>
      <c r="C876" s="6"/>
      <c r="D876" s="6"/>
    </row>
    <row r="877" spans="1:4" ht="13.15">
      <c r="A877" s="6"/>
      <c r="B877" s="6"/>
      <c r="C877" s="6"/>
      <c r="D877" s="6"/>
    </row>
    <row r="878" spans="1:4" ht="13.15">
      <c r="A878" s="6"/>
      <c r="B878" s="6"/>
      <c r="C878" s="6"/>
      <c r="D878" s="6"/>
    </row>
    <row r="879" spans="1:4" ht="13.15">
      <c r="A879" s="6"/>
      <c r="B879" s="6"/>
      <c r="C879" s="6"/>
      <c r="D879" s="6"/>
    </row>
    <row r="880" spans="1:4" ht="13.15">
      <c r="A880" s="6"/>
      <c r="B880" s="6"/>
      <c r="C880" s="6"/>
      <c r="D880" s="6"/>
    </row>
    <row r="881" spans="1:4" ht="13.15">
      <c r="A881" s="6"/>
      <c r="B881" s="6"/>
      <c r="C881" s="6"/>
      <c r="D881" s="6"/>
    </row>
    <row r="882" spans="1:4" ht="13.15">
      <c r="A882" s="6"/>
      <c r="B882" s="6"/>
      <c r="C882" s="6"/>
      <c r="D882" s="6"/>
    </row>
    <row r="883" spans="1:4" ht="13.15">
      <c r="A883" s="6"/>
      <c r="B883" s="6"/>
      <c r="C883" s="6"/>
      <c r="D883" s="6"/>
    </row>
    <row r="884" spans="1:4" ht="13.15">
      <c r="A884" s="6"/>
      <c r="B884" s="6"/>
      <c r="C884" s="6"/>
      <c r="D884" s="6"/>
    </row>
    <row r="885" spans="1:4" ht="13.15">
      <c r="A885" s="6"/>
      <c r="B885" s="6"/>
      <c r="C885" s="6"/>
      <c r="D885" s="6"/>
    </row>
    <row r="886" spans="1:4" ht="13.15">
      <c r="A886" s="6"/>
      <c r="B886" s="6"/>
      <c r="C886" s="6"/>
      <c r="D886" s="6"/>
    </row>
    <row r="887" spans="1:4" ht="13.15">
      <c r="A887" s="6"/>
      <c r="B887" s="6"/>
      <c r="C887" s="6"/>
      <c r="D887" s="6"/>
    </row>
    <row r="888" spans="1:4" ht="13.15">
      <c r="A888" s="6"/>
      <c r="B888" s="6"/>
      <c r="C888" s="6"/>
      <c r="D888" s="6"/>
    </row>
    <row r="889" spans="1:4" ht="13.15">
      <c r="A889" s="6"/>
      <c r="B889" s="6"/>
      <c r="C889" s="6"/>
      <c r="D889" s="6"/>
    </row>
    <row r="890" spans="1:4" ht="13.15">
      <c r="A890" s="6"/>
      <c r="B890" s="6"/>
      <c r="C890" s="6"/>
      <c r="D890" s="6"/>
    </row>
    <row r="891" spans="1:4" ht="13.15">
      <c r="A891" s="6"/>
      <c r="B891" s="6"/>
      <c r="C891" s="6"/>
      <c r="D891" s="6"/>
    </row>
    <row r="892" spans="1:4" ht="13.15">
      <c r="A892" s="6"/>
      <c r="B892" s="6"/>
      <c r="C892" s="6"/>
      <c r="D892" s="6"/>
    </row>
    <row r="893" spans="1:4" ht="13.15">
      <c r="A893" s="6"/>
      <c r="B893" s="6"/>
      <c r="C893" s="6"/>
      <c r="D893" s="6"/>
    </row>
    <row r="894" spans="1:4" ht="13.15">
      <c r="A894" s="6"/>
      <c r="B894" s="6"/>
      <c r="C894" s="6"/>
      <c r="D894" s="6"/>
    </row>
    <row r="895" spans="1:4" ht="13.15">
      <c r="A895" s="6"/>
      <c r="B895" s="6"/>
      <c r="C895" s="6"/>
      <c r="D895" s="6"/>
    </row>
    <row r="896" spans="1:4" ht="13.15">
      <c r="A896" s="6"/>
      <c r="B896" s="6"/>
      <c r="C896" s="6"/>
      <c r="D896" s="6"/>
    </row>
    <row r="897" spans="1:4" ht="13.15">
      <c r="A897" s="6"/>
      <c r="B897" s="6"/>
      <c r="C897" s="6"/>
      <c r="D897" s="6"/>
    </row>
    <row r="898" spans="1:4" ht="13.15">
      <c r="A898" s="6"/>
      <c r="B898" s="6"/>
      <c r="C898" s="6"/>
      <c r="D898" s="6"/>
    </row>
    <row r="899" spans="1:4" ht="13.15">
      <c r="A899" s="6"/>
      <c r="B899" s="6"/>
      <c r="C899" s="6"/>
      <c r="D899" s="6"/>
    </row>
    <row r="900" spans="1:4" ht="13.15">
      <c r="A900" s="6"/>
      <c r="B900" s="6"/>
      <c r="C900" s="6"/>
      <c r="D900" s="6"/>
    </row>
    <row r="901" spans="1:4" ht="13.15">
      <c r="A901" s="6"/>
      <c r="B901" s="6"/>
      <c r="C901" s="6"/>
      <c r="D901" s="6"/>
    </row>
    <row r="902" spans="1:4" ht="13.15">
      <c r="A902" s="6"/>
      <c r="B902" s="6"/>
      <c r="C902" s="6"/>
      <c r="D902" s="6"/>
    </row>
    <row r="903" spans="1:4" ht="13.15">
      <c r="A903" s="6"/>
      <c r="B903" s="6"/>
      <c r="C903" s="6"/>
      <c r="D903" s="6"/>
    </row>
    <row r="904" spans="1:4" ht="13.15">
      <c r="A904" s="6"/>
      <c r="B904" s="6"/>
      <c r="C904" s="6"/>
      <c r="D904" s="6"/>
    </row>
    <row r="905" spans="1:4" ht="13.15">
      <c r="A905" s="6"/>
      <c r="B905" s="6"/>
      <c r="C905" s="6"/>
      <c r="D905" s="6"/>
    </row>
    <row r="906" spans="1:4" ht="13.15">
      <c r="A906" s="6"/>
      <c r="B906" s="6"/>
      <c r="C906" s="6"/>
      <c r="D906" s="6"/>
    </row>
    <row r="907" spans="1:4" ht="13.15">
      <c r="A907" s="6"/>
      <c r="B907" s="6"/>
      <c r="C907" s="6"/>
      <c r="D907" s="6"/>
    </row>
    <row r="908" spans="1:4" ht="13.15">
      <c r="A908" s="6"/>
      <c r="B908" s="6"/>
      <c r="C908" s="6"/>
      <c r="D908" s="6"/>
    </row>
    <row r="909" spans="1:4" ht="13.15">
      <c r="A909" s="6"/>
      <c r="B909" s="6"/>
      <c r="C909" s="6"/>
      <c r="D909" s="6"/>
    </row>
    <row r="910" spans="1:4" ht="13.15">
      <c r="A910" s="6"/>
      <c r="B910" s="6"/>
      <c r="C910" s="6"/>
      <c r="D910" s="6"/>
    </row>
    <row r="911" spans="1:4" ht="13.15">
      <c r="A911" s="6"/>
      <c r="B911" s="6"/>
      <c r="C911" s="6"/>
      <c r="D911" s="6"/>
    </row>
    <row r="912" spans="1:4" ht="13.15">
      <c r="A912" s="6"/>
      <c r="B912" s="6"/>
      <c r="C912" s="6"/>
      <c r="D912" s="6"/>
    </row>
    <row r="913" spans="1:4" ht="13.15">
      <c r="A913" s="6"/>
      <c r="B913" s="6"/>
      <c r="C913" s="6"/>
      <c r="D913" s="6"/>
    </row>
    <row r="914" spans="1:4" ht="13.15">
      <c r="A914" s="6"/>
      <c r="B914" s="6"/>
      <c r="C914" s="6"/>
      <c r="D914" s="6"/>
    </row>
    <row r="915" spans="1:4" ht="13.15">
      <c r="A915" s="6"/>
      <c r="B915" s="6"/>
      <c r="C915" s="6"/>
      <c r="D915" s="6"/>
    </row>
    <row r="916" spans="1:4" ht="13.15">
      <c r="A916" s="6"/>
      <c r="B916" s="6"/>
      <c r="C916" s="6"/>
      <c r="D916" s="6"/>
    </row>
    <row r="917" spans="1:4" ht="13.15">
      <c r="A917" s="6"/>
      <c r="B917" s="6"/>
      <c r="C917" s="6"/>
      <c r="D917" s="6"/>
    </row>
    <row r="918" spans="1:4" ht="13.15">
      <c r="A918" s="6"/>
      <c r="B918" s="6"/>
      <c r="C918" s="6"/>
      <c r="D918" s="6"/>
    </row>
    <row r="919" spans="1:4" ht="13.15">
      <c r="A919" s="6"/>
      <c r="B919" s="6"/>
      <c r="C919" s="6"/>
      <c r="D919" s="6"/>
    </row>
    <row r="920" spans="1:4" ht="13.15">
      <c r="A920" s="6"/>
      <c r="B920" s="6"/>
      <c r="C920" s="6"/>
      <c r="D920" s="6"/>
    </row>
    <row r="921" spans="1:4" ht="13.15">
      <c r="A921" s="6"/>
      <c r="B921" s="6"/>
      <c r="C921" s="6"/>
      <c r="D921" s="6"/>
    </row>
    <row r="922" spans="1:4" ht="13.15">
      <c r="A922" s="6"/>
      <c r="B922" s="6"/>
      <c r="C922" s="6"/>
      <c r="D922" s="6"/>
    </row>
    <row r="923" spans="1:4" ht="13.15">
      <c r="A923" s="6"/>
      <c r="B923" s="6"/>
      <c r="C923" s="6"/>
      <c r="D923" s="6"/>
    </row>
    <row r="924" spans="1:4" ht="13.15">
      <c r="A924" s="6"/>
      <c r="B924" s="6"/>
      <c r="C924" s="6"/>
      <c r="D924" s="6"/>
    </row>
    <row r="925" spans="1:4" ht="13.15">
      <c r="A925" s="6"/>
      <c r="B925" s="6"/>
      <c r="C925" s="6"/>
      <c r="D925" s="6"/>
    </row>
    <row r="926" spans="1:4" ht="13.15">
      <c r="A926" s="6"/>
      <c r="B926" s="6"/>
      <c r="C926" s="6"/>
      <c r="D926" s="6"/>
    </row>
    <row r="927" spans="1:4" ht="13.15">
      <c r="A927" s="6"/>
      <c r="B927" s="6"/>
      <c r="C927" s="6"/>
      <c r="D927" s="6"/>
    </row>
    <row r="928" spans="1:4" ht="13.15">
      <c r="A928" s="6"/>
      <c r="B928" s="6"/>
      <c r="C928" s="6"/>
      <c r="D928" s="6"/>
    </row>
    <row r="929" spans="1:4" ht="13.15">
      <c r="A929" s="6"/>
      <c r="B929" s="6"/>
      <c r="C929" s="6"/>
      <c r="D929" s="6"/>
    </row>
    <row r="930" spans="1:4" ht="13.15">
      <c r="A930" s="6"/>
      <c r="B930" s="6"/>
      <c r="C930" s="6"/>
      <c r="D930" s="6"/>
    </row>
    <row r="931" spans="1:4" ht="13.15">
      <c r="A931" s="6"/>
      <c r="B931" s="6"/>
      <c r="C931" s="6"/>
      <c r="D931" s="6"/>
    </row>
    <row r="932" spans="1:4" ht="13.15">
      <c r="A932" s="6"/>
      <c r="B932" s="6"/>
      <c r="C932" s="6"/>
      <c r="D932" s="6"/>
    </row>
    <row r="933" spans="1:4" ht="13.15">
      <c r="A933" s="6"/>
      <c r="B933" s="6"/>
      <c r="C933" s="6"/>
      <c r="D933" s="6"/>
    </row>
    <row r="934" spans="1:4" ht="13.15">
      <c r="A934" s="6"/>
      <c r="B934" s="6"/>
      <c r="C934" s="6"/>
      <c r="D934" s="6"/>
    </row>
    <row r="935" spans="1:4" ht="13.15">
      <c r="A935" s="6"/>
      <c r="B935" s="6"/>
      <c r="C935" s="6"/>
      <c r="D935" s="6"/>
    </row>
    <row r="936" spans="1:4" ht="13.15">
      <c r="A936" s="6"/>
      <c r="B936" s="6"/>
      <c r="C936" s="6"/>
      <c r="D936" s="6"/>
    </row>
    <row r="937" spans="1:4" ht="13.15">
      <c r="A937" s="6"/>
      <c r="B937" s="6"/>
      <c r="C937" s="6"/>
      <c r="D937" s="6"/>
    </row>
    <row r="938" spans="1:4" ht="13.15">
      <c r="A938" s="6"/>
      <c r="B938" s="6"/>
      <c r="C938" s="6"/>
      <c r="D938" s="6"/>
    </row>
    <row r="939" spans="1:4" ht="13.15">
      <c r="A939" s="6"/>
      <c r="B939" s="6"/>
      <c r="C939" s="6"/>
      <c r="D939" s="6"/>
    </row>
    <row r="940" spans="1:4" ht="13.15">
      <c r="A940" s="6"/>
      <c r="B940" s="6"/>
      <c r="C940" s="6"/>
      <c r="D940" s="6"/>
    </row>
    <row r="941" spans="1:4" ht="13.15">
      <c r="A941" s="6"/>
      <c r="B941" s="6"/>
      <c r="C941" s="6"/>
      <c r="D941" s="6"/>
    </row>
    <row r="942" spans="1:4" ht="13.15">
      <c r="A942" s="6"/>
      <c r="B942" s="6"/>
      <c r="C942" s="6"/>
      <c r="D942" s="6"/>
    </row>
    <row r="943" spans="1:4" ht="13.15">
      <c r="A943" s="6"/>
      <c r="B943" s="6"/>
      <c r="C943" s="6"/>
      <c r="D943" s="6"/>
    </row>
    <row r="944" spans="1:4" ht="13.15">
      <c r="A944" s="6"/>
      <c r="B944" s="6"/>
      <c r="C944" s="6"/>
      <c r="D944" s="6"/>
    </row>
    <row r="945" spans="1:4" ht="13.15">
      <c r="A945" s="6"/>
      <c r="B945" s="6"/>
      <c r="C945" s="6"/>
      <c r="D945" s="6"/>
    </row>
    <row r="946" spans="1:4" ht="13.15">
      <c r="A946" s="6"/>
      <c r="B946" s="6"/>
      <c r="C946" s="6"/>
      <c r="D946" s="6"/>
    </row>
    <row r="947" spans="1:4" ht="13.15">
      <c r="A947" s="6"/>
      <c r="B947" s="6"/>
      <c r="C947" s="6"/>
      <c r="D947" s="6"/>
    </row>
    <row r="948" spans="1:4" ht="13.15">
      <c r="A948" s="6"/>
      <c r="B948" s="6"/>
      <c r="C948" s="6"/>
      <c r="D948" s="6"/>
    </row>
    <row r="949" spans="1:4" ht="13.15">
      <c r="A949" s="6"/>
      <c r="B949" s="6"/>
      <c r="C949" s="6"/>
      <c r="D949" s="6"/>
    </row>
    <row r="950" spans="1:4" ht="13.15">
      <c r="A950" s="6"/>
      <c r="B950" s="6"/>
      <c r="C950" s="6"/>
      <c r="D950" s="6"/>
    </row>
    <row r="951" spans="1:4" ht="13.15">
      <c r="A951" s="6"/>
      <c r="B951" s="6"/>
      <c r="C951" s="6"/>
      <c r="D951" s="6"/>
    </row>
    <row r="952" spans="1:4" ht="13.15">
      <c r="A952" s="6"/>
      <c r="B952" s="6"/>
      <c r="C952" s="6"/>
      <c r="D952" s="6"/>
    </row>
    <row r="953" spans="1:4" ht="13.15">
      <c r="A953" s="6"/>
      <c r="B953" s="6"/>
      <c r="C953" s="6"/>
      <c r="D953" s="6"/>
    </row>
    <row r="954" spans="1:4" ht="13.15">
      <c r="A954" s="6"/>
      <c r="B954" s="6"/>
      <c r="C954" s="6"/>
      <c r="D954" s="6"/>
    </row>
    <row r="955" spans="1:4" ht="13.15">
      <c r="A955" s="6"/>
      <c r="B955" s="6"/>
      <c r="C955" s="6"/>
      <c r="D955" s="6"/>
    </row>
    <row r="956" spans="1:4" ht="13.15">
      <c r="A956" s="6"/>
      <c r="B956" s="6"/>
      <c r="C956" s="6"/>
      <c r="D956" s="6"/>
    </row>
    <row r="957" spans="1:4" ht="13.15">
      <c r="A957" s="6"/>
      <c r="B957" s="6"/>
      <c r="C957" s="6"/>
      <c r="D957" s="6"/>
    </row>
    <row r="958" spans="1:4" ht="13.15">
      <c r="A958" s="6"/>
      <c r="B958" s="6"/>
      <c r="C958" s="6"/>
      <c r="D958" s="6"/>
    </row>
    <row r="959" spans="1:4" ht="13.15">
      <c r="A959" s="6"/>
      <c r="B959" s="6"/>
      <c r="C959" s="6"/>
      <c r="D959" s="6"/>
    </row>
    <row r="960" spans="1:4" ht="13.15">
      <c r="A960" s="6"/>
      <c r="B960" s="6"/>
      <c r="C960" s="6"/>
      <c r="D960" s="6"/>
    </row>
    <row r="961" spans="1:4" ht="13.15">
      <c r="A961" s="6"/>
      <c r="B961" s="6"/>
      <c r="C961" s="6"/>
      <c r="D961" s="6"/>
    </row>
    <row r="962" spans="1:4" ht="13.15">
      <c r="A962" s="6"/>
      <c r="B962" s="6"/>
      <c r="C962" s="6"/>
      <c r="D962" s="6"/>
    </row>
    <row r="963" spans="1:4" ht="13.15">
      <c r="A963" s="6"/>
      <c r="B963" s="6"/>
      <c r="C963" s="6"/>
      <c r="D963" s="6"/>
    </row>
    <row r="964" spans="1:4" ht="13.15">
      <c r="A964" s="6"/>
      <c r="B964" s="6"/>
      <c r="C964" s="6"/>
      <c r="D964" s="6"/>
    </row>
    <row r="965" spans="1:4" ht="13.15">
      <c r="A965" s="6"/>
      <c r="B965" s="6"/>
      <c r="C965" s="6"/>
      <c r="D965" s="6"/>
    </row>
    <row r="966" spans="1:4" ht="13.15">
      <c r="A966" s="6"/>
      <c r="B966" s="6"/>
      <c r="C966" s="6"/>
      <c r="D966" s="6"/>
    </row>
    <row r="967" spans="1:4" ht="13.15">
      <c r="A967" s="6"/>
      <c r="B967" s="6"/>
      <c r="C967" s="6"/>
      <c r="D967" s="6"/>
    </row>
    <row r="968" spans="1:4" ht="13.15">
      <c r="A968" s="6"/>
      <c r="B968" s="6"/>
      <c r="C968" s="6"/>
      <c r="D968" s="6"/>
    </row>
    <row r="969" spans="1:4" ht="13.15">
      <c r="A969" s="6"/>
      <c r="B969" s="6"/>
      <c r="C969" s="6"/>
      <c r="D969" s="6"/>
    </row>
    <row r="970" spans="1:4" ht="13.15">
      <c r="A970" s="6"/>
      <c r="B970" s="6"/>
      <c r="C970" s="6"/>
      <c r="D970" s="6"/>
    </row>
    <row r="971" spans="1:4" ht="13.15">
      <c r="A971" s="6"/>
      <c r="B971" s="6"/>
      <c r="C971" s="6"/>
      <c r="D971" s="6"/>
    </row>
    <row r="972" spans="1:4" ht="13.15">
      <c r="A972" s="6"/>
      <c r="B972" s="6"/>
      <c r="C972" s="6"/>
      <c r="D972" s="6"/>
    </row>
    <row r="973" spans="1:4" ht="13.15">
      <c r="A973" s="6"/>
      <c r="B973" s="6"/>
      <c r="C973" s="6"/>
      <c r="D973" s="6"/>
    </row>
    <row r="974" spans="1:4" ht="13.15">
      <c r="A974" s="6"/>
      <c r="B974" s="6"/>
      <c r="C974" s="6"/>
      <c r="D974" s="6"/>
    </row>
    <row r="975" spans="1:4" ht="13.15">
      <c r="A975" s="6"/>
      <c r="B975" s="6"/>
      <c r="C975" s="6"/>
      <c r="D975" s="6"/>
    </row>
    <row r="976" spans="1:4" ht="13.15">
      <c r="A976" s="6"/>
      <c r="B976" s="6"/>
      <c r="C976" s="6"/>
      <c r="D976" s="6"/>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Z958"/>
  <sheetViews>
    <sheetView workbookViewId="0">
      <pane ySplit="1" topLeftCell="A2" activePane="bottomLeft" state="frozen"/>
      <selection pane="bottomLeft" activeCell="B4" sqref="B4"/>
    </sheetView>
  </sheetViews>
  <sheetFormatPr defaultColWidth="14.3984375" defaultRowHeight="15" customHeight="1"/>
  <cols>
    <col min="1" max="1" width="10.73046875" customWidth="1"/>
    <col min="2" max="2" width="56.73046875" customWidth="1"/>
    <col min="3" max="4" width="20.73046875" customWidth="1"/>
    <col min="5" max="5" width="56.73046875" customWidth="1"/>
    <col min="6" max="6" width="14.3984375" customWidth="1"/>
  </cols>
  <sheetData>
    <row r="1" spans="1:26" ht="15.75">
      <c r="A1" s="24" t="s">
        <v>44</v>
      </c>
      <c r="B1" s="182" t="s">
        <v>263</v>
      </c>
      <c r="C1" s="25" t="s">
        <v>1024</v>
      </c>
      <c r="D1" s="86" t="s">
        <v>985</v>
      </c>
      <c r="E1" s="25" t="s">
        <v>1025</v>
      </c>
      <c r="F1" s="186"/>
      <c r="G1" s="186"/>
      <c r="H1" s="186"/>
      <c r="I1" s="186"/>
      <c r="J1" s="186"/>
      <c r="K1" s="186"/>
      <c r="L1" s="186"/>
      <c r="M1" s="186"/>
      <c r="N1" s="186"/>
      <c r="O1" s="186"/>
      <c r="P1" s="186"/>
      <c r="Q1" s="186"/>
      <c r="R1" s="186"/>
      <c r="S1" s="186"/>
      <c r="T1" s="186"/>
      <c r="U1" s="186"/>
      <c r="V1" s="186"/>
      <c r="W1" s="186"/>
      <c r="X1" s="186"/>
      <c r="Y1" s="186"/>
    </row>
    <row r="2" spans="1:26" ht="15.75">
      <c r="A2" s="187" t="s">
        <v>52</v>
      </c>
      <c r="B2" s="188" t="str">
        <f>VLOOKUP(A2,ProcessDefinitionsTab,2,FALSE)</f>
        <v>Identity Domain General</v>
      </c>
      <c r="C2" s="189"/>
      <c r="D2" s="190"/>
      <c r="E2" s="189"/>
      <c r="F2" s="191"/>
      <c r="G2" s="191"/>
      <c r="H2" s="191"/>
      <c r="I2" s="191"/>
      <c r="J2" s="191"/>
      <c r="K2" s="191"/>
      <c r="L2" s="191"/>
      <c r="M2" s="191"/>
      <c r="N2" s="191"/>
      <c r="O2" s="191"/>
      <c r="P2" s="191"/>
      <c r="Q2" s="191"/>
      <c r="R2" s="191"/>
      <c r="S2" s="191"/>
      <c r="T2" s="191"/>
      <c r="U2" s="191"/>
      <c r="V2" s="191"/>
      <c r="W2" s="191"/>
      <c r="X2" s="191"/>
      <c r="Y2" s="191"/>
      <c r="Z2" s="192"/>
    </row>
    <row r="3" spans="1:26" ht="31.5">
      <c r="A3" s="24"/>
      <c r="B3" s="29" t="str">
        <f>VLOOKUP(A2,ProcessDefinitionsTab,3,FALSE)</f>
        <v>General requirements for the identity domain atomic processes</v>
      </c>
      <c r="C3" s="29" t="s">
        <v>36</v>
      </c>
      <c r="D3" s="174"/>
      <c r="E3" s="29" t="s">
        <v>36</v>
      </c>
    </row>
    <row r="4" spans="1:26" ht="63">
      <c r="A4" s="24"/>
      <c r="B4" s="29"/>
      <c r="C4" s="29" t="s">
        <v>1026</v>
      </c>
      <c r="D4" s="174"/>
      <c r="E4" s="29" t="s">
        <v>1027</v>
      </c>
      <c r="F4" s="1"/>
      <c r="G4" s="1"/>
      <c r="H4" s="1"/>
      <c r="I4" s="1"/>
      <c r="J4" s="1"/>
      <c r="K4" s="1"/>
      <c r="L4" s="1"/>
      <c r="M4" s="1"/>
      <c r="N4" s="1"/>
      <c r="O4" s="1"/>
      <c r="P4" s="1"/>
      <c r="Q4" s="1"/>
      <c r="R4" s="1"/>
      <c r="S4" s="1"/>
      <c r="T4" s="1"/>
      <c r="U4" s="1"/>
      <c r="V4" s="1"/>
      <c r="W4" s="1"/>
      <c r="X4" s="1"/>
      <c r="Y4" s="1"/>
      <c r="Z4" s="1"/>
    </row>
    <row r="5" spans="1:26" ht="31.5">
      <c r="A5" s="24"/>
      <c r="B5" s="25"/>
      <c r="C5" s="29" t="s">
        <v>1028</v>
      </c>
      <c r="D5" s="174"/>
      <c r="E5" s="29" t="s">
        <v>1029</v>
      </c>
    </row>
    <row r="6" spans="1:26" ht="31.5">
      <c r="A6" s="24"/>
      <c r="B6" s="25"/>
      <c r="C6" s="29" t="s">
        <v>1030</v>
      </c>
      <c r="D6" s="174"/>
      <c r="E6" s="29" t="s">
        <v>1031</v>
      </c>
    </row>
    <row r="7" spans="1:26" ht="63">
      <c r="A7" s="24"/>
      <c r="B7" s="25"/>
      <c r="C7" s="29" t="s">
        <v>1032</v>
      </c>
      <c r="D7" s="174"/>
      <c r="E7" s="29" t="s">
        <v>1033</v>
      </c>
    </row>
    <row r="8" spans="1:26" ht="15.75">
      <c r="A8" s="193" t="s">
        <v>79</v>
      </c>
      <c r="B8" s="194" t="str">
        <f>VLOOKUP(A8,ProcessDefinitionsTab,2,FALSE)</f>
        <v>Identity Resolution</v>
      </c>
      <c r="C8" s="195"/>
      <c r="D8" s="196"/>
      <c r="E8" s="195"/>
      <c r="F8" s="197"/>
      <c r="G8" s="197"/>
      <c r="H8" s="197"/>
      <c r="I8" s="197"/>
      <c r="J8" s="197"/>
      <c r="K8" s="197"/>
      <c r="L8" s="197"/>
      <c r="M8" s="197"/>
      <c r="N8" s="197"/>
      <c r="O8" s="197"/>
      <c r="P8" s="197"/>
      <c r="Q8" s="197"/>
      <c r="R8" s="197"/>
      <c r="S8" s="197"/>
      <c r="T8" s="197"/>
      <c r="U8" s="197"/>
      <c r="V8" s="197"/>
      <c r="W8" s="197"/>
      <c r="X8" s="197"/>
      <c r="Y8" s="197"/>
      <c r="Z8" s="198"/>
    </row>
    <row r="9" spans="1:26" ht="47.25">
      <c r="A9" s="24"/>
      <c r="B9" s="29" t="str">
        <f>VLOOKUP(A8,ProcessDefinitionsTab,3,FALSE)</f>
        <v>Identity Resolution is the process of establishing the uniqueness of a Subject within a population through the use of identity information.</v>
      </c>
      <c r="C9" s="29" t="s">
        <v>36</v>
      </c>
      <c r="D9" s="174"/>
      <c r="E9" s="29" t="s">
        <v>36</v>
      </c>
    </row>
    <row r="10" spans="1:26" ht="63">
      <c r="A10" s="24"/>
      <c r="B10" s="29"/>
      <c r="C10" s="29" t="s">
        <v>1034</v>
      </c>
      <c r="D10" s="174"/>
      <c r="E10" s="29" t="s">
        <v>1035</v>
      </c>
      <c r="F10" s="1"/>
      <c r="G10" s="1"/>
      <c r="H10" s="1"/>
      <c r="I10" s="1"/>
      <c r="J10" s="1"/>
      <c r="K10" s="1"/>
      <c r="L10" s="1"/>
      <c r="M10" s="1"/>
      <c r="N10" s="1"/>
      <c r="O10" s="1"/>
      <c r="P10" s="1"/>
      <c r="Q10" s="1"/>
      <c r="R10" s="1"/>
      <c r="S10" s="1"/>
      <c r="T10" s="1"/>
      <c r="U10" s="1"/>
      <c r="V10" s="1"/>
      <c r="W10" s="1"/>
      <c r="X10" s="1"/>
      <c r="Y10" s="1"/>
      <c r="Z10" s="1"/>
    </row>
    <row r="11" spans="1:26" ht="63">
      <c r="A11" s="24"/>
      <c r="B11" s="29"/>
      <c r="C11" s="29" t="s">
        <v>1036</v>
      </c>
      <c r="D11" s="174"/>
      <c r="E11" s="29" t="s">
        <v>1037</v>
      </c>
    </row>
    <row r="12" spans="1:26" ht="15.75">
      <c r="A12" s="24"/>
      <c r="B12" s="29"/>
      <c r="C12" s="29" t="s">
        <v>1038</v>
      </c>
      <c r="D12" s="174"/>
      <c r="E12" s="29" t="s">
        <v>1039</v>
      </c>
    </row>
    <row r="13" spans="1:26" ht="15.75">
      <c r="A13" s="193" t="s">
        <v>84</v>
      </c>
      <c r="B13" s="194" t="str">
        <f>VLOOKUP(A13,ProcessDefinitionsTab,2,FALSE)</f>
        <v>Identity Establishment</v>
      </c>
      <c r="C13" s="195"/>
      <c r="D13" s="196"/>
      <c r="E13" s="195"/>
      <c r="F13" s="198"/>
      <c r="G13" s="198"/>
      <c r="H13" s="198"/>
      <c r="I13" s="198"/>
      <c r="J13" s="198"/>
      <c r="K13" s="198"/>
      <c r="L13" s="198"/>
      <c r="M13" s="198"/>
      <c r="N13" s="198"/>
      <c r="O13" s="198"/>
      <c r="P13" s="198"/>
      <c r="Q13" s="198"/>
      <c r="R13" s="198"/>
      <c r="S13" s="198"/>
      <c r="T13" s="198"/>
      <c r="U13" s="198"/>
      <c r="V13" s="198"/>
      <c r="W13" s="198"/>
      <c r="X13" s="198"/>
      <c r="Y13" s="198"/>
      <c r="Z13" s="198"/>
    </row>
    <row r="14" spans="1:26" ht="31.5">
      <c r="A14" s="33"/>
      <c r="B14" s="29" t="str">
        <f>VLOOKUP(A13,ProcessDefinitionsTab,3,FALSE)</f>
        <v>Identity Establishment is the process of creating a record of identity of a Subject within a population.</v>
      </c>
      <c r="C14" s="29" t="s">
        <v>36</v>
      </c>
      <c r="D14" s="174" t="s">
        <v>36</v>
      </c>
      <c r="E14" s="29" t="s">
        <v>36</v>
      </c>
    </row>
    <row r="15" spans="1:26" ht="15.75">
      <c r="A15" s="33"/>
      <c r="B15" s="29"/>
      <c r="C15" s="29" t="s">
        <v>1038</v>
      </c>
      <c r="D15" s="174" t="s">
        <v>1040</v>
      </c>
      <c r="E15" s="29" t="s">
        <v>1041</v>
      </c>
      <c r="F15" s="1"/>
      <c r="G15" s="1"/>
      <c r="H15" s="1"/>
      <c r="I15" s="1"/>
      <c r="J15" s="1"/>
      <c r="K15" s="1"/>
      <c r="L15" s="1"/>
      <c r="M15" s="1"/>
      <c r="N15" s="1"/>
      <c r="O15" s="1"/>
      <c r="P15" s="1"/>
      <c r="Q15" s="1"/>
      <c r="R15" s="1"/>
      <c r="S15" s="1"/>
      <c r="T15" s="1"/>
      <c r="U15" s="1"/>
      <c r="V15" s="1"/>
      <c r="W15" s="1"/>
      <c r="X15" s="1"/>
      <c r="Y15" s="1"/>
      <c r="Z15" s="1"/>
    </row>
    <row r="16" spans="1:26" ht="15.75">
      <c r="A16" s="33"/>
      <c r="B16" s="29"/>
      <c r="C16" s="29" t="s">
        <v>1038</v>
      </c>
      <c r="D16" s="174" t="s">
        <v>1042</v>
      </c>
      <c r="E16" s="29" t="s">
        <v>1043</v>
      </c>
    </row>
    <row r="17" spans="1:26" ht="31.5">
      <c r="A17" s="33"/>
      <c r="B17" s="29"/>
      <c r="C17" s="29" t="s">
        <v>1038</v>
      </c>
      <c r="D17" s="174" t="s">
        <v>1044</v>
      </c>
      <c r="E17" s="29" t="s">
        <v>1045</v>
      </c>
    </row>
    <row r="18" spans="1:26" ht="31.5">
      <c r="A18" s="33"/>
      <c r="B18" s="29"/>
      <c r="C18" s="29" t="s">
        <v>1038</v>
      </c>
      <c r="D18" s="174" t="s">
        <v>1046</v>
      </c>
      <c r="E18" s="29" t="s">
        <v>1047</v>
      </c>
    </row>
    <row r="19" spans="1:26" ht="15.75">
      <c r="A19" s="193" t="s">
        <v>73</v>
      </c>
      <c r="B19" s="194" t="str">
        <f>VLOOKUP(A19,ProcessDefinitionsTab,2,FALSE)</f>
        <v>Identity Information Validation</v>
      </c>
      <c r="C19" s="195" t="s">
        <v>36</v>
      </c>
      <c r="D19" s="196" t="s">
        <v>36</v>
      </c>
      <c r="E19" s="195" t="s">
        <v>36</v>
      </c>
      <c r="F19" s="198"/>
      <c r="G19" s="198"/>
      <c r="H19" s="198"/>
      <c r="I19" s="198"/>
      <c r="J19" s="198"/>
      <c r="K19" s="198"/>
      <c r="L19" s="198"/>
      <c r="M19" s="198"/>
      <c r="N19" s="198"/>
      <c r="O19" s="198"/>
      <c r="P19" s="198"/>
      <c r="Q19" s="198"/>
      <c r="R19" s="198"/>
      <c r="S19" s="198"/>
      <c r="T19" s="198"/>
      <c r="U19" s="198"/>
      <c r="V19" s="198"/>
      <c r="W19" s="198"/>
      <c r="X19" s="198"/>
      <c r="Y19" s="198"/>
      <c r="Z19" s="198"/>
    </row>
    <row r="20" spans="1:26" ht="47.25">
      <c r="A20" s="24"/>
      <c r="B20" s="29" t="str">
        <f>VLOOKUP(A19,ProcessDefinitionsTab,3,FALSE)</f>
        <v xml:space="preserve">Identity Information Validation is the process of confirming the accuracy of identity information about a Subject as established by the Issuer. </v>
      </c>
      <c r="C20" s="29" t="s">
        <v>36</v>
      </c>
      <c r="D20" s="174" t="s">
        <v>36</v>
      </c>
      <c r="E20" s="29" t="s">
        <v>36</v>
      </c>
    </row>
    <row r="21" spans="1:26" ht="31.5">
      <c r="A21" s="24"/>
      <c r="B21" s="29"/>
      <c r="C21" s="29" t="s">
        <v>1038</v>
      </c>
      <c r="D21" s="174" t="s">
        <v>1040</v>
      </c>
      <c r="E21" s="29" t="s">
        <v>1048</v>
      </c>
      <c r="F21" s="1"/>
      <c r="G21" s="1"/>
      <c r="H21" s="1"/>
      <c r="I21" s="1"/>
      <c r="J21" s="1"/>
      <c r="K21" s="1"/>
      <c r="L21" s="1"/>
      <c r="M21" s="1"/>
      <c r="N21" s="1"/>
      <c r="O21" s="1"/>
      <c r="P21" s="1"/>
      <c r="Q21" s="1"/>
      <c r="R21" s="1"/>
      <c r="S21" s="1"/>
      <c r="T21" s="1"/>
      <c r="U21" s="1"/>
      <c r="V21" s="1"/>
      <c r="W21" s="1"/>
      <c r="X21" s="1"/>
      <c r="Y21" s="1"/>
      <c r="Z21" s="1"/>
    </row>
    <row r="22" spans="1:26" ht="63">
      <c r="A22" s="24"/>
      <c r="B22" s="29"/>
      <c r="C22" s="29" t="s">
        <v>1038</v>
      </c>
      <c r="D22" s="174" t="s">
        <v>1042</v>
      </c>
      <c r="E22" s="29" t="s">
        <v>1049</v>
      </c>
      <c r="F22" s="1"/>
      <c r="G22" s="1"/>
      <c r="H22" s="1"/>
      <c r="I22" s="1"/>
      <c r="J22" s="1"/>
      <c r="K22" s="1"/>
      <c r="L22" s="1"/>
      <c r="M22" s="1"/>
      <c r="N22" s="1"/>
      <c r="O22" s="1"/>
      <c r="P22" s="1"/>
      <c r="Q22" s="1"/>
      <c r="R22" s="1"/>
      <c r="S22" s="1"/>
      <c r="T22" s="1"/>
      <c r="U22" s="1"/>
      <c r="V22" s="1"/>
      <c r="W22" s="1"/>
      <c r="X22" s="1"/>
      <c r="Y22" s="1"/>
      <c r="Z22" s="1"/>
    </row>
    <row r="23" spans="1:26" ht="127.5" customHeight="1">
      <c r="A23" s="24"/>
      <c r="B23" s="29"/>
      <c r="C23" s="29" t="s">
        <v>1038</v>
      </c>
      <c r="D23" s="174" t="s">
        <v>1050</v>
      </c>
      <c r="E23" s="29" t="s">
        <v>1051</v>
      </c>
    </row>
    <row r="24" spans="1:26" ht="15.75">
      <c r="A24" s="199" t="s">
        <v>88</v>
      </c>
      <c r="B24" s="194" t="str">
        <f>VLOOKUP(A24,ProcessDefinitionsTab,2,FALSE)</f>
        <v>Identity Verification</v>
      </c>
      <c r="C24" s="195"/>
      <c r="D24" s="196"/>
      <c r="E24" s="195"/>
      <c r="F24" s="198"/>
      <c r="G24" s="198"/>
      <c r="H24" s="198"/>
      <c r="I24" s="198"/>
      <c r="J24" s="198"/>
      <c r="K24" s="198"/>
      <c r="L24" s="198"/>
      <c r="M24" s="198"/>
      <c r="N24" s="198"/>
      <c r="O24" s="198"/>
      <c r="P24" s="198"/>
      <c r="Q24" s="198"/>
      <c r="R24" s="198"/>
      <c r="S24" s="198"/>
      <c r="T24" s="198"/>
      <c r="U24" s="198"/>
      <c r="V24" s="198"/>
      <c r="W24" s="198"/>
      <c r="X24" s="198"/>
      <c r="Y24" s="198"/>
      <c r="Z24" s="198"/>
    </row>
    <row r="25" spans="1:26" ht="31.5">
      <c r="A25" s="24"/>
      <c r="B25" s="29" t="str">
        <f>VLOOKUP(A24,ProcessDefinitionsTab,3,FALSE)</f>
        <v>Identity Verification is the process of confirming that the identity information is under the control of the Subject.</v>
      </c>
      <c r="C25" s="29" t="s">
        <v>36</v>
      </c>
      <c r="D25" s="174" t="s">
        <v>36</v>
      </c>
      <c r="E25" s="29" t="s">
        <v>36</v>
      </c>
    </row>
    <row r="26" spans="1:26" ht="15.75">
      <c r="A26" s="24"/>
      <c r="B26" s="29"/>
      <c r="C26" s="29" t="s">
        <v>1038</v>
      </c>
      <c r="D26" s="174" t="s">
        <v>1040</v>
      </c>
      <c r="E26" s="29" t="s">
        <v>1052</v>
      </c>
      <c r="F26" s="1"/>
      <c r="G26" s="1"/>
      <c r="H26" s="1"/>
      <c r="I26" s="1"/>
      <c r="J26" s="1"/>
      <c r="K26" s="1"/>
      <c r="L26" s="1"/>
      <c r="M26" s="1"/>
      <c r="N26" s="1"/>
      <c r="O26" s="1"/>
      <c r="P26" s="1"/>
      <c r="Q26" s="1"/>
      <c r="R26" s="1"/>
      <c r="S26" s="1"/>
      <c r="T26" s="1"/>
      <c r="U26" s="1"/>
      <c r="V26" s="1"/>
      <c r="W26" s="1"/>
      <c r="X26" s="1"/>
      <c r="Y26" s="1"/>
      <c r="Z26" s="1"/>
    </row>
    <row r="27" spans="1:26" ht="15.75">
      <c r="A27" s="24"/>
      <c r="B27" s="29"/>
      <c r="C27" s="29" t="s">
        <v>1038</v>
      </c>
      <c r="D27" s="174" t="s">
        <v>1042</v>
      </c>
      <c r="E27" s="29" t="s">
        <v>1052</v>
      </c>
    </row>
    <row r="28" spans="1:26" ht="78.75">
      <c r="A28" s="24"/>
      <c r="B28" s="29"/>
      <c r="C28" s="29" t="s">
        <v>1038</v>
      </c>
      <c r="D28" s="174" t="s">
        <v>1044</v>
      </c>
      <c r="E28" s="29" t="s">
        <v>1053</v>
      </c>
    </row>
    <row r="29" spans="1:26" ht="78.75">
      <c r="A29" s="24"/>
      <c r="B29" s="29"/>
      <c r="C29" s="29" t="s">
        <v>1038</v>
      </c>
      <c r="D29" s="174" t="s">
        <v>1046</v>
      </c>
      <c r="E29" s="29" t="s">
        <v>1054</v>
      </c>
    </row>
    <row r="30" spans="1:26" ht="15.75">
      <c r="A30" s="193" t="s">
        <v>68</v>
      </c>
      <c r="B30" s="194" t="str">
        <f>VLOOKUP(A30,ProcessDefinitionsTab,2,FALSE)</f>
        <v>Identity Evidence Acceptance</v>
      </c>
      <c r="C30" s="195"/>
      <c r="D30" s="196"/>
      <c r="E30" s="195"/>
      <c r="F30" s="197"/>
      <c r="G30" s="197"/>
      <c r="H30" s="197"/>
      <c r="I30" s="197"/>
      <c r="J30" s="197"/>
      <c r="K30" s="197"/>
      <c r="L30" s="197"/>
      <c r="M30" s="197"/>
      <c r="N30" s="197"/>
      <c r="O30" s="197"/>
      <c r="P30" s="197"/>
      <c r="Q30" s="197"/>
      <c r="R30" s="197"/>
      <c r="S30" s="197"/>
      <c r="T30" s="197"/>
      <c r="U30" s="197"/>
      <c r="V30" s="197"/>
      <c r="W30" s="197"/>
      <c r="X30" s="197"/>
      <c r="Y30" s="197"/>
      <c r="Z30" s="198"/>
    </row>
    <row r="31" spans="1:26" ht="47.25">
      <c r="A31" s="24"/>
      <c r="B31" s="29" t="str">
        <f>VLOOKUP(A30,ProcessDefinitionsTab,3,FALSE)</f>
        <v>Identity Evidence Acceptance is the process of confirming that the evidence of identity presented (whether physical or electronic) is acceptable.</v>
      </c>
      <c r="C31" s="29" t="s">
        <v>36</v>
      </c>
      <c r="D31" s="174" t="s">
        <v>36</v>
      </c>
      <c r="E31" s="29" t="s">
        <v>36</v>
      </c>
    </row>
    <row r="32" spans="1:26" ht="15.75">
      <c r="A32" s="24"/>
      <c r="B32" s="29"/>
      <c r="C32" s="29" t="s">
        <v>1038</v>
      </c>
      <c r="D32" s="174" t="s">
        <v>1040</v>
      </c>
      <c r="E32" s="276" t="s">
        <v>1623</v>
      </c>
      <c r="F32" s="1"/>
      <c r="G32" s="1"/>
      <c r="H32" s="1"/>
      <c r="I32" s="1"/>
      <c r="J32" s="1"/>
      <c r="K32" s="1"/>
      <c r="L32" s="1"/>
      <c r="M32" s="1"/>
      <c r="N32" s="1"/>
      <c r="O32" s="1"/>
      <c r="P32" s="1"/>
      <c r="Q32" s="1"/>
      <c r="R32" s="1"/>
      <c r="S32" s="1"/>
      <c r="T32" s="1"/>
      <c r="U32" s="1"/>
      <c r="V32" s="1"/>
      <c r="W32" s="1"/>
      <c r="X32" s="1"/>
      <c r="Y32" s="1"/>
      <c r="Z32" s="1"/>
    </row>
    <row r="33" spans="1:26" ht="31.5">
      <c r="A33" s="24"/>
      <c r="B33" s="25"/>
      <c r="C33" s="29"/>
      <c r="D33" s="174" t="s">
        <v>1042</v>
      </c>
      <c r="E33" s="29" t="s">
        <v>1055</v>
      </c>
    </row>
    <row r="34" spans="1:26" ht="31.5">
      <c r="A34" s="24"/>
      <c r="B34" s="25"/>
      <c r="C34" s="29"/>
      <c r="D34" s="174" t="s">
        <v>1044</v>
      </c>
      <c r="E34" s="29" t="s">
        <v>1056</v>
      </c>
    </row>
    <row r="35" spans="1:26" ht="31.5">
      <c r="A35" s="24"/>
      <c r="B35" s="25"/>
      <c r="C35" s="29"/>
      <c r="D35" s="174" t="s">
        <v>1046</v>
      </c>
      <c r="E35" s="29" t="s">
        <v>1057</v>
      </c>
    </row>
    <row r="36" spans="1:26" ht="15.75">
      <c r="A36" s="193" t="s">
        <v>104</v>
      </c>
      <c r="B36" s="194" t="str">
        <f>VLOOKUP(A36,ProcessDefinitionsTab,2,FALSE)</f>
        <v>Identity Linking</v>
      </c>
      <c r="C36" s="195"/>
      <c r="D36" s="196"/>
      <c r="E36" s="195"/>
      <c r="F36" s="198"/>
      <c r="G36" s="198"/>
      <c r="H36" s="198"/>
      <c r="I36" s="198"/>
      <c r="J36" s="198"/>
      <c r="K36" s="198"/>
      <c r="L36" s="198"/>
      <c r="M36" s="198"/>
      <c r="N36" s="198"/>
      <c r="O36" s="198"/>
      <c r="P36" s="198"/>
      <c r="Q36" s="198"/>
      <c r="R36" s="198"/>
      <c r="S36" s="198"/>
      <c r="T36" s="198"/>
      <c r="U36" s="198"/>
      <c r="V36" s="198"/>
      <c r="W36" s="198"/>
      <c r="X36" s="198"/>
      <c r="Y36" s="198"/>
      <c r="Z36" s="198"/>
    </row>
    <row r="37" spans="1:26" ht="31.5">
      <c r="A37" s="24"/>
      <c r="B37" s="29" t="str">
        <f>VLOOKUP(A36,ProcessDefinitionsTab,3,FALSE)</f>
        <v>Identity Linking is the process of mapping one or more assigned identifiers to a Subject.</v>
      </c>
      <c r="C37" s="29" t="s">
        <v>36</v>
      </c>
      <c r="D37" s="174" t="s">
        <v>36</v>
      </c>
      <c r="E37" s="29" t="s">
        <v>36</v>
      </c>
    </row>
    <row r="38" spans="1:26" ht="31.5">
      <c r="A38" s="24"/>
      <c r="B38" s="29"/>
      <c r="C38" s="29" t="s">
        <v>1058</v>
      </c>
      <c r="D38" s="174"/>
      <c r="E38" s="29" t="s">
        <v>1059</v>
      </c>
      <c r="F38" s="1"/>
      <c r="G38" s="1"/>
      <c r="H38" s="1"/>
      <c r="I38" s="1"/>
      <c r="J38" s="1"/>
      <c r="K38" s="1"/>
      <c r="L38" s="1"/>
      <c r="M38" s="1"/>
      <c r="N38" s="1"/>
      <c r="O38" s="1"/>
      <c r="P38" s="1"/>
      <c r="Q38" s="1"/>
      <c r="R38" s="1"/>
      <c r="S38" s="1"/>
      <c r="T38" s="1"/>
      <c r="U38" s="1"/>
      <c r="V38" s="1"/>
      <c r="W38" s="1"/>
      <c r="X38" s="1"/>
      <c r="Y38" s="1"/>
      <c r="Z38" s="1"/>
    </row>
    <row r="39" spans="1:26" ht="15.75">
      <c r="A39" s="200" t="s">
        <v>181</v>
      </c>
      <c r="B39" s="194" t="str">
        <f>VLOOKUP(A39,ProcessDefinitionsTab,2,FALSE)</f>
        <v>Consent Notice Formulation</v>
      </c>
      <c r="C39" s="195"/>
      <c r="D39" s="196"/>
      <c r="E39" s="195"/>
      <c r="F39" s="198"/>
      <c r="G39" s="198"/>
      <c r="H39" s="198"/>
      <c r="I39" s="198"/>
      <c r="J39" s="198"/>
      <c r="K39" s="198"/>
      <c r="L39" s="198"/>
      <c r="M39" s="198"/>
      <c r="N39" s="198"/>
      <c r="O39" s="198"/>
      <c r="P39" s="198"/>
      <c r="Q39" s="198"/>
      <c r="R39" s="198"/>
      <c r="S39" s="198"/>
      <c r="T39" s="198"/>
      <c r="U39" s="198"/>
      <c r="V39" s="198"/>
      <c r="W39" s="198"/>
      <c r="X39" s="198"/>
      <c r="Y39" s="198"/>
      <c r="Z39" s="198"/>
    </row>
    <row r="40" spans="1:26" ht="220.5">
      <c r="A40" s="24"/>
      <c r="B40" s="29" t="str">
        <f>VLOOKUP(A39,ProcessDefinitionsTab,3,FALSE)</f>
        <v>Consent Notice Formulation is the process of producing a consent notice statement that describes what personal information is being, or may be, collected; with which parties the personal information is being shared and what type of personal information is being shared (as known at the time of presentation); for what purposes the personal information is being collected, used, or disclosed; the risk of harm and other consequences as a result of the collection, use, or disclosure; how the personal information will be handled and protected; the time period for which the consent notice statement is applicable; and under whose jurisdiction or authority the consent notice statement is issued. This process should be carried out in accordance with any requirements of jurisdictional legislation and regulation.</v>
      </c>
      <c r="C40" s="29"/>
      <c r="D40" s="174" t="s">
        <v>36</v>
      </c>
      <c r="E40" s="29" t="s">
        <v>36</v>
      </c>
    </row>
    <row r="41" spans="1:26" ht="63">
      <c r="A41" s="24"/>
      <c r="B41" s="29"/>
      <c r="C41" s="174" t="s">
        <v>1060</v>
      </c>
      <c r="D41" s="174" t="s">
        <v>36</v>
      </c>
      <c r="E41" s="29" t="s">
        <v>1061</v>
      </c>
    </row>
    <row r="42" spans="1:26" ht="15.75" customHeight="1">
      <c r="A42" s="175"/>
      <c r="B42" s="43"/>
      <c r="C42" s="201"/>
      <c r="D42" s="202"/>
      <c r="E42" s="43"/>
    </row>
    <row r="43" spans="1:26" ht="15.75" customHeight="1">
      <c r="A43" s="175"/>
      <c r="B43" s="43"/>
      <c r="C43" s="201"/>
      <c r="D43" s="202"/>
      <c r="E43" s="43"/>
    </row>
    <row r="44" spans="1:26" ht="15.75" customHeight="1">
      <c r="A44" s="175"/>
      <c r="B44" s="43"/>
      <c r="C44" s="201"/>
      <c r="D44" s="202"/>
      <c r="E44" s="43"/>
    </row>
    <row r="45" spans="1:26" ht="15.75" customHeight="1">
      <c r="A45" s="175"/>
      <c r="B45" s="43"/>
      <c r="C45" s="201"/>
      <c r="D45" s="202"/>
      <c r="E45" s="43"/>
    </row>
    <row r="46" spans="1:26" ht="15.75" customHeight="1">
      <c r="A46" s="175"/>
      <c r="B46" s="43"/>
      <c r="C46" s="201"/>
      <c r="D46" s="202"/>
      <c r="E46" s="43"/>
    </row>
    <row r="47" spans="1:26" ht="15.75" customHeight="1">
      <c r="A47" s="175"/>
      <c r="B47" s="43"/>
      <c r="C47" s="201"/>
      <c r="D47" s="202"/>
      <c r="E47" s="43"/>
    </row>
    <row r="48" spans="1:26" ht="15.75" customHeight="1">
      <c r="A48" s="175"/>
      <c r="B48" s="43"/>
      <c r="C48" s="201"/>
      <c r="D48" s="202"/>
      <c r="E48" s="43"/>
    </row>
    <row r="49" spans="1:5" ht="15.75" customHeight="1">
      <c r="A49" s="175"/>
      <c r="B49" s="43"/>
      <c r="C49" s="201"/>
      <c r="D49" s="202"/>
      <c r="E49" s="43"/>
    </row>
    <row r="50" spans="1:5" ht="15.75" customHeight="1">
      <c r="A50" s="175"/>
      <c r="B50" s="43"/>
      <c r="C50" s="201"/>
      <c r="D50" s="202"/>
      <c r="E50" s="43"/>
    </row>
    <row r="51" spans="1:5" ht="15.75" customHeight="1">
      <c r="A51" s="175"/>
      <c r="B51" s="43"/>
      <c r="C51" s="201"/>
      <c r="D51" s="202"/>
      <c r="E51" s="43"/>
    </row>
    <row r="52" spans="1:5" ht="15.75" customHeight="1">
      <c r="A52" s="175"/>
      <c r="B52" s="43"/>
      <c r="C52" s="201"/>
      <c r="D52" s="202"/>
      <c r="E52" s="43"/>
    </row>
    <row r="53" spans="1:5" ht="15.75" customHeight="1">
      <c r="A53" s="175"/>
      <c r="B53" s="43"/>
      <c r="C53" s="201"/>
      <c r="D53" s="202"/>
      <c r="E53" s="43"/>
    </row>
    <row r="54" spans="1:5" ht="15.75" customHeight="1">
      <c r="A54" s="175"/>
      <c r="B54" s="43"/>
      <c r="C54" s="201"/>
      <c r="D54" s="202"/>
      <c r="E54" s="43"/>
    </row>
    <row r="55" spans="1:5" ht="15.75" customHeight="1">
      <c r="A55" s="175"/>
      <c r="B55" s="43"/>
      <c r="C55" s="201"/>
      <c r="D55" s="202"/>
      <c r="E55" s="43"/>
    </row>
    <row r="56" spans="1:5" ht="15.75" customHeight="1">
      <c r="A56" s="175"/>
      <c r="B56" s="43"/>
      <c r="C56" s="201"/>
      <c r="D56" s="202"/>
      <c r="E56" s="43"/>
    </row>
    <row r="57" spans="1:5" ht="15.75" customHeight="1">
      <c r="A57" s="175"/>
      <c r="B57" s="43"/>
      <c r="C57" s="201"/>
      <c r="D57" s="202"/>
      <c r="E57" s="43"/>
    </row>
    <row r="58" spans="1:5" ht="15.75" customHeight="1">
      <c r="A58" s="175"/>
      <c r="B58" s="43"/>
      <c r="C58" s="201"/>
      <c r="D58" s="202"/>
      <c r="E58" s="43"/>
    </row>
    <row r="59" spans="1:5" ht="15.75" customHeight="1">
      <c r="A59" s="175"/>
      <c r="B59" s="43"/>
      <c r="C59" s="201"/>
      <c r="D59" s="202"/>
      <c r="E59" s="43"/>
    </row>
    <row r="60" spans="1:5" ht="15.75" customHeight="1">
      <c r="A60" s="175"/>
      <c r="B60" s="43"/>
      <c r="C60" s="201"/>
      <c r="D60" s="202"/>
      <c r="E60" s="43"/>
    </row>
    <row r="61" spans="1:5" ht="15.75" customHeight="1">
      <c r="A61" s="175"/>
      <c r="B61" s="43"/>
      <c r="C61" s="201"/>
      <c r="D61" s="202"/>
      <c r="E61" s="43"/>
    </row>
    <row r="62" spans="1:5" ht="15.75" customHeight="1">
      <c r="A62" s="175"/>
      <c r="B62" s="43"/>
      <c r="C62" s="201"/>
      <c r="D62" s="202"/>
      <c r="E62" s="43"/>
    </row>
    <row r="63" spans="1:5" ht="15.75" customHeight="1">
      <c r="A63" s="175"/>
      <c r="B63" s="43"/>
      <c r="C63" s="201"/>
      <c r="D63" s="202"/>
      <c r="E63" s="43"/>
    </row>
    <row r="64" spans="1:5" ht="15.75" customHeight="1">
      <c r="A64" s="175"/>
      <c r="B64" s="43"/>
      <c r="C64" s="201"/>
      <c r="D64" s="202"/>
      <c r="E64" s="43"/>
    </row>
    <row r="65" spans="1:5" ht="15.75" customHeight="1">
      <c r="A65" s="175"/>
      <c r="B65" s="43"/>
      <c r="C65" s="201"/>
      <c r="D65" s="202"/>
      <c r="E65" s="43"/>
    </row>
    <row r="66" spans="1:5" ht="15.75" customHeight="1">
      <c r="A66" s="175"/>
      <c r="B66" s="43"/>
      <c r="C66" s="201"/>
      <c r="D66" s="202"/>
      <c r="E66" s="43"/>
    </row>
    <row r="67" spans="1:5" ht="15.75" customHeight="1">
      <c r="A67" s="175"/>
      <c r="B67" s="43"/>
      <c r="C67" s="201"/>
      <c r="D67" s="202"/>
      <c r="E67" s="43"/>
    </row>
    <row r="68" spans="1:5" ht="15.75" customHeight="1">
      <c r="A68" s="175"/>
      <c r="B68" s="43"/>
      <c r="C68" s="201"/>
      <c r="D68" s="202"/>
      <c r="E68" s="43"/>
    </row>
    <row r="69" spans="1:5" ht="15.75" customHeight="1">
      <c r="A69" s="175"/>
      <c r="B69" s="43"/>
      <c r="C69" s="201"/>
      <c r="D69" s="202"/>
      <c r="E69" s="43"/>
    </row>
    <row r="70" spans="1:5" ht="15.75" customHeight="1">
      <c r="A70" s="175"/>
      <c r="B70" s="43"/>
      <c r="C70" s="201"/>
      <c r="D70" s="202"/>
      <c r="E70" s="43"/>
    </row>
    <row r="71" spans="1:5" ht="15.75" customHeight="1">
      <c r="A71" s="175"/>
      <c r="B71" s="43"/>
      <c r="C71" s="201"/>
      <c r="D71" s="202"/>
      <c r="E71" s="43"/>
    </row>
    <row r="72" spans="1:5" ht="15.75" customHeight="1">
      <c r="A72" s="175"/>
      <c r="B72" s="43"/>
      <c r="C72" s="201"/>
      <c r="D72" s="202"/>
      <c r="E72" s="43"/>
    </row>
    <row r="73" spans="1:5" ht="15.75" customHeight="1">
      <c r="A73" s="175"/>
      <c r="B73" s="43"/>
      <c r="C73" s="201"/>
      <c r="D73" s="202"/>
      <c r="E73" s="43"/>
    </row>
    <row r="74" spans="1:5" ht="15.75" customHeight="1">
      <c r="A74" s="175"/>
      <c r="B74" s="43"/>
      <c r="C74" s="201"/>
      <c r="D74" s="202"/>
      <c r="E74" s="43"/>
    </row>
    <row r="75" spans="1:5" ht="15.75" customHeight="1">
      <c r="A75" s="175"/>
      <c r="B75" s="43"/>
      <c r="C75" s="201"/>
      <c r="D75" s="202"/>
      <c r="E75" s="43"/>
    </row>
    <row r="76" spans="1:5" ht="15.75" customHeight="1">
      <c r="A76" s="175"/>
      <c r="B76" s="43"/>
      <c r="C76" s="201"/>
      <c r="D76" s="202"/>
      <c r="E76" s="43"/>
    </row>
    <row r="77" spans="1:5" ht="15.75" customHeight="1">
      <c r="A77" s="175"/>
      <c r="B77" s="43"/>
      <c r="C77" s="201"/>
      <c r="D77" s="202"/>
      <c r="E77" s="43"/>
    </row>
    <row r="78" spans="1:5" ht="15.75" customHeight="1">
      <c r="A78" s="175"/>
      <c r="B78" s="43"/>
      <c r="C78" s="201"/>
      <c r="D78" s="202"/>
      <c r="E78" s="43"/>
    </row>
    <row r="79" spans="1:5" ht="15.75" customHeight="1">
      <c r="A79" s="175"/>
      <c r="B79" s="43"/>
      <c r="C79" s="201"/>
      <c r="D79" s="202"/>
      <c r="E79" s="43"/>
    </row>
    <row r="80" spans="1:5" ht="15.75" customHeight="1">
      <c r="A80" s="175"/>
      <c r="B80" s="43"/>
      <c r="C80" s="201"/>
      <c r="D80" s="202"/>
      <c r="E80" s="43"/>
    </row>
    <row r="81" spans="1:5" ht="15.75" customHeight="1">
      <c r="A81" s="175"/>
      <c r="B81" s="43"/>
      <c r="C81" s="201"/>
      <c r="D81" s="202"/>
      <c r="E81" s="43"/>
    </row>
    <row r="82" spans="1:5" ht="15.75" customHeight="1">
      <c r="A82" s="175"/>
      <c r="B82" s="43"/>
      <c r="C82" s="201"/>
      <c r="D82" s="202"/>
      <c r="E82" s="43"/>
    </row>
    <row r="83" spans="1:5" ht="15.75" customHeight="1">
      <c r="A83" s="175"/>
      <c r="B83" s="43"/>
      <c r="C83" s="201"/>
      <c r="D83" s="202"/>
      <c r="E83" s="43"/>
    </row>
    <row r="84" spans="1:5" ht="15.75" customHeight="1">
      <c r="A84" s="175"/>
      <c r="B84" s="43"/>
      <c r="C84" s="201"/>
      <c r="D84" s="202"/>
      <c r="E84" s="43"/>
    </row>
    <row r="85" spans="1:5" ht="15.75" customHeight="1">
      <c r="A85" s="175"/>
      <c r="B85" s="43"/>
      <c r="C85" s="201"/>
      <c r="D85" s="202"/>
      <c r="E85" s="43"/>
    </row>
    <row r="86" spans="1:5" ht="15.75" customHeight="1">
      <c r="A86" s="175"/>
      <c r="B86" s="43"/>
      <c r="C86" s="201"/>
      <c r="D86" s="202"/>
      <c r="E86" s="43"/>
    </row>
    <row r="87" spans="1:5" ht="15.75" customHeight="1">
      <c r="A87" s="175"/>
      <c r="B87" s="43"/>
      <c r="C87" s="201"/>
      <c r="D87" s="202"/>
      <c r="E87" s="43"/>
    </row>
    <row r="88" spans="1:5" ht="15.75" customHeight="1">
      <c r="A88" s="175"/>
      <c r="B88" s="43"/>
      <c r="C88" s="201"/>
      <c r="D88" s="202"/>
      <c r="E88" s="43"/>
    </row>
    <row r="89" spans="1:5" ht="15.75" customHeight="1">
      <c r="A89" s="175"/>
      <c r="B89" s="43"/>
      <c r="C89" s="201"/>
      <c r="D89" s="202"/>
      <c r="E89" s="43"/>
    </row>
    <row r="90" spans="1:5" ht="15.75" customHeight="1">
      <c r="A90" s="175"/>
      <c r="B90" s="43"/>
      <c r="C90" s="201"/>
      <c r="D90" s="202"/>
      <c r="E90" s="43"/>
    </row>
    <row r="91" spans="1:5" ht="15.75" customHeight="1">
      <c r="A91" s="175"/>
      <c r="B91" s="43"/>
      <c r="C91" s="201"/>
      <c r="D91" s="202"/>
      <c r="E91" s="43"/>
    </row>
    <row r="92" spans="1:5" ht="15.75" customHeight="1">
      <c r="A92" s="175"/>
      <c r="B92" s="43"/>
      <c r="C92" s="201"/>
      <c r="D92" s="202"/>
      <c r="E92" s="43"/>
    </row>
    <row r="93" spans="1:5" ht="15.75" customHeight="1">
      <c r="A93" s="175"/>
      <c r="B93" s="43"/>
      <c r="C93" s="201"/>
      <c r="D93" s="202"/>
      <c r="E93" s="43"/>
    </row>
    <row r="94" spans="1:5" ht="15.75" customHeight="1">
      <c r="A94" s="175"/>
      <c r="B94" s="43"/>
      <c r="C94" s="201"/>
      <c r="D94" s="202"/>
      <c r="E94" s="43"/>
    </row>
    <row r="95" spans="1:5" ht="15.75" customHeight="1">
      <c r="A95" s="175"/>
      <c r="B95" s="43"/>
      <c r="C95" s="201"/>
      <c r="D95" s="202"/>
      <c r="E95" s="43"/>
    </row>
    <row r="96" spans="1:5" ht="15.75" customHeight="1">
      <c r="A96" s="175"/>
      <c r="B96" s="43"/>
      <c r="C96" s="201"/>
      <c r="D96" s="202"/>
      <c r="E96" s="43"/>
    </row>
    <row r="97" spans="1:5" ht="15.75" customHeight="1">
      <c r="A97" s="175"/>
      <c r="B97" s="43"/>
      <c r="C97" s="201"/>
      <c r="D97" s="202"/>
      <c r="E97" s="43"/>
    </row>
    <row r="98" spans="1:5" ht="15.75" customHeight="1">
      <c r="A98" s="175"/>
      <c r="B98" s="43"/>
      <c r="C98" s="201"/>
      <c r="D98" s="202"/>
      <c r="E98" s="43"/>
    </row>
    <row r="99" spans="1:5" ht="15.75" customHeight="1">
      <c r="A99" s="175"/>
      <c r="B99" s="43"/>
      <c r="C99" s="201"/>
      <c r="D99" s="202"/>
      <c r="E99" s="43"/>
    </row>
    <row r="100" spans="1:5" ht="15.75" customHeight="1">
      <c r="A100" s="175"/>
      <c r="B100" s="43"/>
      <c r="C100" s="201"/>
      <c r="D100" s="202"/>
      <c r="E100" s="43"/>
    </row>
    <row r="101" spans="1:5" ht="15.75" customHeight="1">
      <c r="A101" s="175"/>
      <c r="B101" s="43"/>
      <c r="C101" s="201"/>
      <c r="D101" s="202"/>
      <c r="E101" s="43"/>
    </row>
    <row r="102" spans="1:5" ht="15.75" customHeight="1">
      <c r="A102" s="175"/>
      <c r="B102" s="43"/>
      <c r="C102" s="201"/>
      <c r="D102" s="202"/>
      <c r="E102" s="43"/>
    </row>
    <row r="103" spans="1:5" ht="15.75" customHeight="1">
      <c r="A103" s="175"/>
      <c r="B103" s="43"/>
      <c r="C103" s="201"/>
      <c r="D103" s="202"/>
      <c r="E103" s="43"/>
    </row>
    <row r="104" spans="1:5" ht="15.75" customHeight="1">
      <c r="A104" s="175"/>
      <c r="B104" s="43"/>
      <c r="C104" s="201"/>
      <c r="D104" s="202"/>
      <c r="E104" s="43"/>
    </row>
    <row r="105" spans="1:5" ht="15.75" customHeight="1">
      <c r="A105" s="175"/>
      <c r="B105" s="43"/>
      <c r="C105" s="201"/>
      <c r="D105" s="202"/>
      <c r="E105" s="43"/>
    </row>
    <row r="106" spans="1:5" ht="15.75" customHeight="1">
      <c r="A106" s="175"/>
      <c r="B106" s="43"/>
      <c r="C106" s="201"/>
      <c r="D106" s="202"/>
      <c r="E106" s="43"/>
    </row>
    <row r="107" spans="1:5" ht="15.75" customHeight="1">
      <c r="A107" s="175"/>
      <c r="B107" s="43"/>
      <c r="C107" s="201"/>
      <c r="D107" s="202"/>
      <c r="E107" s="43"/>
    </row>
    <row r="108" spans="1:5" ht="15.75" customHeight="1">
      <c r="A108" s="175"/>
      <c r="B108" s="43"/>
      <c r="C108" s="201"/>
      <c r="D108" s="202"/>
      <c r="E108" s="43"/>
    </row>
    <row r="109" spans="1:5" ht="15.75" customHeight="1">
      <c r="A109" s="175"/>
      <c r="B109" s="43"/>
      <c r="C109" s="201"/>
      <c r="D109" s="202"/>
      <c r="E109" s="43"/>
    </row>
    <row r="110" spans="1:5" ht="15.75" customHeight="1">
      <c r="A110" s="175"/>
      <c r="B110" s="43"/>
      <c r="C110" s="201"/>
      <c r="D110" s="202"/>
      <c r="E110" s="43"/>
    </row>
    <row r="111" spans="1:5" ht="15.75" customHeight="1">
      <c r="A111" s="175"/>
      <c r="B111" s="43"/>
      <c r="C111" s="201"/>
      <c r="D111" s="202"/>
      <c r="E111" s="43"/>
    </row>
    <row r="112" spans="1:5" ht="15.75" customHeight="1">
      <c r="A112" s="175"/>
      <c r="B112" s="43"/>
      <c r="C112" s="201"/>
      <c r="D112" s="202"/>
      <c r="E112" s="43"/>
    </row>
    <row r="113" spans="1:5" ht="15.75" customHeight="1">
      <c r="A113" s="175"/>
      <c r="B113" s="43"/>
      <c r="C113" s="201"/>
      <c r="D113" s="202"/>
      <c r="E113" s="43"/>
    </row>
    <row r="114" spans="1:5" ht="15.75" customHeight="1">
      <c r="A114" s="175"/>
      <c r="B114" s="43"/>
      <c r="C114" s="201"/>
      <c r="D114" s="202"/>
      <c r="E114" s="43"/>
    </row>
    <row r="115" spans="1:5" ht="15.75" customHeight="1">
      <c r="A115" s="175"/>
      <c r="B115" s="43"/>
      <c r="C115" s="201"/>
      <c r="D115" s="202"/>
      <c r="E115" s="43"/>
    </row>
    <row r="116" spans="1:5" ht="15.75" customHeight="1">
      <c r="A116" s="175"/>
      <c r="B116" s="43"/>
      <c r="C116" s="201"/>
      <c r="D116" s="202"/>
      <c r="E116" s="43"/>
    </row>
    <row r="117" spans="1:5" ht="15.75" customHeight="1">
      <c r="A117" s="175"/>
      <c r="B117" s="43"/>
      <c r="C117" s="201"/>
      <c r="D117" s="202"/>
      <c r="E117" s="43"/>
    </row>
    <row r="118" spans="1:5" ht="15.75" customHeight="1">
      <c r="A118" s="175"/>
      <c r="B118" s="43"/>
      <c r="C118" s="201"/>
      <c r="D118" s="202"/>
      <c r="E118" s="43"/>
    </row>
    <row r="119" spans="1:5" ht="15.75" customHeight="1">
      <c r="A119" s="175"/>
      <c r="B119" s="43"/>
      <c r="C119" s="201"/>
      <c r="D119" s="202"/>
      <c r="E119" s="43"/>
    </row>
    <row r="120" spans="1:5" ht="15.75" customHeight="1">
      <c r="A120" s="175"/>
      <c r="B120" s="43"/>
      <c r="C120" s="201"/>
      <c r="D120" s="202"/>
      <c r="E120" s="43"/>
    </row>
    <row r="121" spans="1:5" ht="15.75" customHeight="1">
      <c r="A121" s="175"/>
      <c r="B121" s="43"/>
      <c r="C121" s="201"/>
      <c r="D121" s="202"/>
      <c r="E121" s="43"/>
    </row>
    <row r="122" spans="1:5" ht="15.75" customHeight="1">
      <c r="A122" s="175"/>
      <c r="B122" s="43"/>
      <c r="C122" s="201"/>
      <c r="D122" s="202"/>
      <c r="E122" s="43"/>
    </row>
    <row r="123" spans="1:5" ht="15.75" customHeight="1">
      <c r="A123" s="175"/>
      <c r="B123" s="43"/>
      <c r="C123" s="201"/>
      <c r="D123" s="202"/>
      <c r="E123" s="43"/>
    </row>
    <row r="124" spans="1:5" ht="15.75" customHeight="1">
      <c r="A124" s="175"/>
      <c r="B124" s="43"/>
      <c r="C124" s="201"/>
      <c r="D124" s="202"/>
      <c r="E124" s="43"/>
    </row>
    <row r="125" spans="1:5" ht="15.75" customHeight="1">
      <c r="A125" s="175"/>
      <c r="B125" s="43"/>
      <c r="C125" s="201"/>
      <c r="D125" s="202"/>
      <c r="E125" s="43"/>
    </row>
    <row r="126" spans="1:5" ht="15.75" customHeight="1">
      <c r="A126" s="175"/>
      <c r="B126" s="43"/>
      <c r="C126" s="201"/>
      <c r="D126" s="202"/>
      <c r="E126" s="43"/>
    </row>
    <row r="127" spans="1:5" ht="15.75" customHeight="1">
      <c r="A127" s="175"/>
      <c r="B127" s="43"/>
      <c r="C127" s="201"/>
      <c r="D127" s="202"/>
      <c r="E127" s="43"/>
    </row>
    <row r="128" spans="1:5" ht="15.75" customHeight="1">
      <c r="A128" s="175"/>
      <c r="B128" s="43"/>
      <c r="C128" s="201"/>
      <c r="D128" s="202"/>
      <c r="E128" s="43"/>
    </row>
    <row r="129" spans="1:5" ht="15.75" customHeight="1">
      <c r="A129" s="175"/>
      <c r="B129" s="43"/>
      <c r="C129" s="201"/>
      <c r="D129" s="202"/>
      <c r="E129" s="43"/>
    </row>
    <row r="130" spans="1:5" ht="15.75" customHeight="1">
      <c r="A130" s="175"/>
      <c r="B130" s="43"/>
      <c r="C130" s="201"/>
      <c r="D130" s="202"/>
      <c r="E130" s="43"/>
    </row>
    <row r="131" spans="1:5" ht="15.75" customHeight="1">
      <c r="A131" s="175"/>
      <c r="B131" s="43"/>
      <c r="C131" s="201"/>
      <c r="D131" s="202"/>
      <c r="E131" s="43"/>
    </row>
    <row r="132" spans="1:5" ht="15.75" customHeight="1">
      <c r="A132" s="175"/>
      <c r="B132" s="43"/>
      <c r="C132" s="201"/>
      <c r="D132" s="202"/>
      <c r="E132" s="43"/>
    </row>
    <row r="133" spans="1:5" ht="15.75" customHeight="1">
      <c r="A133" s="175"/>
      <c r="B133" s="43"/>
      <c r="C133" s="201"/>
      <c r="D133" s="202"/>
      <c r="E133" s="43"/>
    </row>
    <row r="134" spans="1:5" ht="15.75" customHeight="1">
      <c r="A134" s="175"/>
      <c r="B134" s="43"/>
      <c r="C134" s="201"/>
      <c r="D134" s="202"/>
      <c r="E134" s="43"/>
    </row>
    <row r="135" spans="1:5" ht="15.75" customHeight="1">
      <c r="A135" s="175"/>
      <c r="B135" s="43"/>
      <c r="C135" s="201"/>
      <c r="D135" s="202"/>
      <c r="E135" s="43"/>
    </row>
    <row r="136" spans="1:5" ht="15.75" customHeight="1">
      <c r="A136" s="175"/>
      <c r="B136" s="43"/>
      <c r="C136" s="201"/>
      <c r="D136" s="202"/>
      <c r="E136" s="43"/>
    </row>
    <row r="137" spans="1:5" ht="15.75" customHeight="1">
      <c r="A137" s="175"/>
      <c r="B137" s="43"/>
      <c r="C137" s="201"/>
      <c r="D137" s="202"/>
      <c r="E137" s="43"/>
    </row>
    <row r="138" spans="1:5" ht="15.75" customHeight="1">
      <c r="A138" s="175"/>
      <c r="B138" s="43"/>
      <c r="C138" s="201"/>
      <c r="D138" s="202"/>
      <c r="E138" s="43"/>
    </row>
    <row r="139" spans="1:5" ht="15.75" customHeight="1">
      <c r="A139" s="175"/>
      <c r="B139" s="43"/>
      <c r="C139" s="201"/>
      <c r="D139" s="202"/>
      <c r="E139" s="43"/>
    </row>
    <row r="140" spans="1:5" ht="15.75" customHeight="1">
      <c r="A140" s="175"/>
      <c r="B140" s="43"/>
      <c r="C140" s="201"/>
      <c r="D140" s="202"/>
      <c r="E140" s="43"/>
    </row>
    <row r="141" spans="1:5" ht="15.75" customHeight="1">
      <c r="A141" s="175"/>
      <c r="B141" s="43"/>
      <c r="C141" s="201"/>
      <c r="D141" s="202"/>
      <c r="E141" s="43"/>
    </row>
    <row r="142" spans="1:5" ht="15.75" customHeight="1">
      <c r="A142" s="175"/>
      <c r="B142" s="43"/>
      <c r="C142" s="201"/>
      <c r="D142" s="202"/>
      <c r="E142" s="43"/>
    </row>
    <row r="143" spans="1:5" ht="15.75" customHeight="1">
      <c r="A143" s="175"/>
      <c r="B143" s="43"/>
      <c r="C143" s="201"/>
      <c r="D143" s="202"/>
      <c r="E143" s="43"/>
    </row>
    <row r="144" spans="1:5" ht="15.75" customHeight="1">
      <c r="A144" s="175"/>
      <c r="B144" s="43"/>
      <c r="C144" s="201"/>
      <c r="D144" s="202"/>
      <c r="E144" s="43"/>
    </row>
    <row r="145" spans="1:5" ht="15.75" customHeight="1">
      <c r="A145" s="175"/>
      <c r="B145" s="43"/>
      <c r="C145" s="201"/>
      <c r="D145" s="202"/>
      <c r="E145" s="43"/>
    </row>
    <row r="146" spans="1:5" ht="15.75" customHeight="1">
      <c r="A146" s="175"/>
      <c r="B146" s="43"/>
      <c r="C146" s="201"/>
      <c r="D146" s="202"/>
      <c r="E146" s="43"/>
    </row>
    <row r="147" spans="1:5" ht="15.75" customHeight="1">
      <c r="A147" s="175"/>
      <c r="B147" s="43"/>
      <c r="C147" s="201"/>
      <c r="D147" s="202"/>
      <c r="E147" s="43"/>
    </row>
    <row r="148" spans="1:5" ht="15.75" customHeight="1">
      <c r="A148" s="175"/>
      <c r="B148" s="43"/>
      <c r="C148" s="201"/>
      <c r="D148" s="202"/>
      <c r="E148" s="43"/>
    </row>
    <row r="149" spans="1:5" ht="15.75" customHeight="1">
      <c r="A149" s="175"/>
      <c r="B149" s="43"/>
      <c r="C149" s="201"/>
      <c r="D149" s="202"/>
      <c r="E149" s="43"/>
    </row>
    <row r="150" spans="1:5" ht="15.75" customHeight="1">
      <c r="A150" s="175"/>
      <c r="B150" s="43"/>
      <c r="C150" s="201"/>
      <c r="D150" s="202"/>
      <c r="E150" s="43"/>
    </row>
    <row r="151" spans="1:5" ht="15.75" customHeight="1">
      <c r="A151" s="175"/>
      <c r="B151" s="43"/>
      <c r="C151" s="201"/>
      <c r="D151" s="202"/>
      <c r="E151" s="43"/>
    </row>
    <row r="152" spans="1:5" ht="15.75" customHeight="1">
      <c r="A152" s="175"/>
      <c r="B152" s="43"/>
      <c r="C152" s="201"/>
      <c r="D152" s="202"/>
      <c r="E152" s="43"/>
    </row>
    <row r="153" spans="1:5" ht="15.75" customHeight="1">
      <c r="A153" s="175"/>
      <c r="B153" s="43"/>
      <c r="C153" s="201"/>
      <c r="D153" s="202"/>
      <c r="E153" s="43"/>
    </row>
    <row r="154" spans="1:5" ht="15.75" customHeight="1">
      <c r="A154" s="175"/>
      <c r="B154" s="43"/>
      <c r="C154" s="201"/>
      <c r="D154" s="202"/>
      <c r="E154" s="43"/>
    </row>
    <row r="155" spans="1:5" ht="15.75" customHeight="1">
      <c r="A155" s="175"/>
      <c r="B155" s="43"/>
      <c r="C155" s="201"/>
      <c r="D155" s="202"/>
      <c r="E155" s="43"/>
    </row>
    <row r="156" spans="1:5" ht="15.75" customHeight="1">
      <c r="A156" s="175"/>
      <c r="B156" s="43"/>
      <c r="C156" s="201"/>
      <c r="D156" s="202"/>
      <c r="E156" s="43"/>
    </row>
    <row r="157" spans="1:5" ht="15.75" customHeight="1">
      <c r="A157" s="175"/>
      <c r="B157" s="43"/>
      <c r="C157" s="201"/>
      <c r="D157" s="202"/>
      <c r="E157" s="43"/>
    </row>
    <row r="158" spans="1:5" ht="15.75" customHeight="1">
      <c r="A158" s="175"/>
      <c r="B158" s="43"/>
      <c r="C158" s="201"/>
      <c r="D158" s="202"/>
      <c r="E158" s="43"/>
    </row>
    <row r="159" spans="1:5" ht="15.75" customHeight="1">
      <c r="A159" s="175"/>
      <c r="B159" s="43"/>
      <c r="C159" s="201"/>
      <c r="D159" s="202"/>
      <c r="E159" s="43"/>
    </row>
    <row r="160" spans="1:5" ht="15.75" customHeight="1">
      <c r="A160" s="175"/>
      <c r="B160" s="43"/>
      <c r="C160" s="201"/>
      <c r="D160" s="202"/>
      <c r="E160" s="43"/>
    </row>
    <row r="161" spans="1:5" ht="15.75" customHeight="1">
      <c r="A161" s="175"/>
      <c r="B161" s="43"/>
      <c r="C161" s="201"/>
      <c r="D161" s="202"/>
      <c r="E161" s="43"/>
    </row>
    <row r="162" spans="1:5" ht="15.75" customHeight="1">
      <c r="A162" s="175"/>
      <c r="B162" s="43"/>
      <c r="C162" s="201"/>
      <c r="D162" s="202"/>
      <c r="E162" s="43"/>
    </row>
    <row r="163" spans="1:5" ht="15.75" customHeight="1">
      <c r="A163" s="175"/>
      <c r="B163" s="43"/>
      <c r="C163" s="201"/>
      <c r="D163" s="202"/>
      <c r="E163" s="43"/>
    </row>
    <row r="164" spans="1:5" ht="15.75" customHeight="1">
      <c r="A164" s="175"/>
      <c r="B164" s="43"/>
      <c r="C164" s="201"/>
      <c r="D164" s="202"/>
      <c r="E164" s="43"/>
    </row>
    <row r="165" spans="1:5" ht="15.75" customHeight="1">
      <c r="A165" s="175"/>
      <c r="B165" s="43"/>
      <c r="C165" s="201"/>
      <c r="D165" s="202"/>
      <c r="E165" s="43"/>
    </row>
    <row r="166" spans="1:5" ht="15.75" customHeight="1">
      <c r="A166" s="175"/>
      <c r="B166" s="43"/>
      <c r="C166" s="201"/>
      <c r="D166" s="202"/>
      <c r="E166" s="43"/>
    </row>
    <row r="167" spans="1:5" ht="15.75" customHeight="1">
      <c r="A167" s="175"/>
      <c r="B167" s="43"/>
      <c r="C167" s="201"/>
      <c r="D167" s="202"/>
      <c r="E167" s="43"/>
    </row>
    <row r="168" spans="1:5" ht="15.75" customHeight="1">
      <c r="A168" s="175"/>
      <c r="B168" s="43"/>
      <c r="C168" s="201"/>
      <c r="D168" s="202"/>
      <c r="E168" s="43"/>
    </row>
    <row r="169" spans="1:5" ht="15.75" customHeight="1">
      <c r="A169" s="175"/>
      <c r="B169" s="43"/>
      <c r="C169" s="201"/>
      <c r="D169" s="202"/>
      <c r="E169" s="43"/>
    </row>
    <row r="170" spans="1:5" ht="15.75" customHeight="1">
      <c r="A170" s="175"/>
      <c r="B170" s="43"/>
      <c r="C170" s="201"/>
      <c r="D170" s="202"/>
      <c r="E170" s="43"/>
    </row>
    <row r="171" spans="1:5" ht="15.75" customHeight="1">
      <c r="A171" s="175"/>
      <c r="B171" s="43"/>
      <c r="C171" s="201"/>
      <c r="D171" s="202"/>
      <c r="E171" s="43"/>
    </row>
    <row r="172" spans="1:5" ht="15.75" customHeight="1">
      <c r="A172" s="175"/>
      <c r="B172" s="43"/>
      <c r="C172" s="201"/>
      <c r="D172" s="202"/>
      <c r="E172" s="43"/>
    </row>
    <row r="173" spans="1:5" ht="15.75" customHeight="1">
      <c r="A173" s="175"/>
      <c r="B173" s="43"/>
      <c r="C173" s="201"/>
      <c r="D173" s="202"/>
      <c r="E173" s="43"/>
    </row>
    <row r="174" spans="1:5" ht="15.75" customHeight="1">
      <c r="A174" s="175"/>
      <c r="B174" s="43"/>
      <c r="C174" s="201"/>
      <c r="D174" s="202"/>
      <c r="E174" s="43"/>
    </row>
    <row r="175" spans="1:5" ht="15.75" customHeight="1">
      <c r="A175" s="175"/>
      <c r="B175" s="43"/>
      <c r="C175" s="201"/>
      <c r="D175" s="202"/>
      <c r="E175" s="43"/>
    </row>
    <row r="176" spans="1:5" ht="15.75" customHeight="1">
      <c r="A176" s="175"/>
      <c r="B176" s="43"/>
      <c r="C176" s="201"/>
      <c r="D176" s="202"/>
      <c r="E176" s="43"/>
    </row>
    <row r="177" spans="1:5" ht="15.75" customHeight="1">
      <c r="A177" s="175"/>
      <c r="B177" s="43"/>
      <c r="C177" s="201"/>
      <c r="D177" s="202"/>
      <c r="E177" s="43"/>
    </row>
    <row r="178" spans="1:5" ht="15.75" customHeight="1">
      <c r="A178" s="175"/>
      <c r="B178" s="43"/>
      <c r="C178" s="201"/>
      <c r="D178" s="202"/>
      <c r="E178" s="43"/>
    </row>
    <row r="179" spans="1:5" ht="15.75" customHeight="1">
      <c r="A179" s="175"/>
      <c r="B179" s="43"/>
      <c r="C179" s="201"/>
      <c r="D179" s="202"/>
      <c r="E179" s="43"/>
    </row>
    <row r="180" spans="1:5" ht="15.75" customHeight="1">
      <c r="A180" s="175"/>
      <c r="B180" s="43"/>
      <c r="C180" s="201"/>
      <c r="D180" s="202"/>
      <c r="E180" s="43"/>
    </row>
    <row r="181" spans="1:5" ht="15.75" customHeight="1">
      <c r="A181" s="175"/>
      <c r="B181" s="43"/>
      <c r="C181" s="201"/>
      <c r="D181" s="202"/>
      <c r="E181" s="43"/>
    </row>
    <row r="182" spans="1:5" ht="15.75" customHeight="1">
      <c r="A182" s="175"/>
      <c r="B182" s="43"/>
      <c r="C182" s="201"/>
      <c r="D182" s="202"/>
      <c r="E182" s="43"/>
    </row>
    <row r="183" spans="1:5" ht="15.75" customHeight="1">
      <c r="A183" s="175"/>
      <c r="B183" s="43"/>
      <c r="C183" s="201"/>
      <c r="D183" s="202"/>
      <c r="E183" s="43"/>
    </row>
    <row r="184" spans="1:5" ht="15.75" customHeight="1">
      <c r="A184" s="175"/>
      <c r="B184" s="43"/>
      <c r="C184" s="201"/>
      <c r="D184" s="202"/>
      <c r="E184" s="43"/>
    </row>
    <row r="185" spans="1:5" ht="15.75" customHeight="1">
      <c r="A185" s="175"/>
      <c r="B185" s="43"/>
      <c r="C185" s="201"/>
      <c r="D185" s="202"/>
      <c r="E185" s="43"/>
    </row>
    <row r="186" spans="1:5" ht="15.75" customHeight="1">
      <c r="A186" s="175"/>
      <c r="B186" s="43"/>
      <c r="C186" s="201"/>
      <c r="D186" s="202"/>
      <c r="E186" s="43"/>
    </row>
    <row r="187" spans="1:5" ht="15.75" customHeight="1">
      <c r="A187" s="175"/>
      <c r="B187" s="43"/>
      <c r="C187" s="201"/>
      <c r="D187" s="202"/>
      <c r="E187" s="43"/>
    </row>
    <row r="188" spans="1:5" ht="15.75" customHeight="1">
      <c r="A188" s="175"/>
      <c r="B188" s="43"/>
      <c r="C188" s="201"/>
      <c r="D188" s="202"/>
      <c r="E188" s="43"/>
    </row>
    <row r="189" spans="1:5" ht="15.75" customHeight="1">
      <c r="A189" s="175"/>
      <c r="B189" s="43"/>
      <c r="C189" s="201"/>
      <c r="D189" s="202"/>
      <c r="E189" s="43"/>
    </row>
    <row r="190" spans="1:5" ht="15.75" customHeight="1">
      <c r="A190" s="175"/>
      <c r="B190" s="43"/>
      <c r="C190" s="201"/>
      <c r="D190" s="202"/>
      <c r="E190" s="43"/>
    </row>
    <row r="191" spans="1:5" ht="15.75" customHeight="1">
      <c r="A191" s="175"/>
      <c r="B191" s="43"/>
      <c r="C191" s="201"/>
      <c r="D191" s="202"/>
      <c r="E191" s="43"/>
    </row>
    <row r="192" spans="1:5" ht="15.75" customHeight="1">
      <c r="A192" s="175"/>
      <c r="B192" s="43"/>
      <c r="C192" s="201"/>
      <c r="D192" s="202"/>
      <c r="E192" s="43"/>
    </row>
    <row r="193" spans="1:5" ht="15.75" customHeight="1">
      <c r="A193" s="175"/>
      <c r="B193" s="43"/>
      <c r="C193" s="201"/>
      <c r="D193" s="202"/>
      <c r="E193" s="43"/>
    </row>
    <row r="194" spans="1:5" ht="15.75" customHeight="1">
      <c r="A194" s="175"/>
      <c r="B194" s="43"/>
      <c r="C194" s="201"/>
      <c r="D194" s="202"/>
      <c r="E194" s="43"/>
    </row>
    <row r="195" spans="1:5" ht="15.75" customHeight="1">
      <c r="A195" s="175"/>
      <c r="B195" s="43"/>
      <c r="C195" s="201"/>
      <c r="D195" s="202"/>
      <c r="E195" s="43"/>
    </row>
    <row r="196" spans="1:5" ht="15.75" customHeight="1">
      <c r="A196" s="175"/>
      <c r="B196" s="43"/>
      <c r="C196" s="201"/>
      <c r="D196" s="202"/>
      <c r="E196" s="43"/>
    </row>
    <row r="197" spans="1:5" ht="15.75" customHeight="1">
      <c r="A197" s="175"/>
      <c r="B197" s="43"/>
      <c r="C197" s="201"/>
      <c r="D197" s="202"/>
      <c r="E197" s="43"/>
    </row>
    <row r="198" spans="1:5" ht="15.75" customHeight="1">
      <c r="A198" s="175"/>
      <c r="B198" s="43"/>
      <c r="C198" s="201"/>
      <c r="D198" s="202"/>
      <c r="E198" s="43"/>
    </row>
    <row r="199" spans="1:5" ht="15.75" customHeight="1">
      <c r="A199" s="175"/>
      <c r="B199" s="43"/>
      <c r="C199" s="201"/>
      <c r="D199" s="202"/>
      <c r="E199" s="43"/>
    </row>
    <row r="200" spans="1:5" ht="15.75" customHeight="1">
      <c r="A200" s="175"/>
      <c r="B200" s="43"/>
      <c r="C200" s="201"/>
      <c r="D200" s="202"/>
      <c r="E200" s="43"/>
    </row>
    <row r="201" spans="1:5" ht="15.75" customHeight="1">
      <c r="A201" s="175"/>
      <c r="B201" s="43"/>
      <c r="C201" s="201"/>
      <c r="D201" s="202"/>
      <c r="E201" s="43"/>
    </row>
    <row r="202" spans="1:5" ht="15.75" customHeight="1">
      <c r="A202" s="175"/>
      <c r="B202" s="43"/>
      <c r="C202" s="201"/>
      <c r="D202" s="202"/>
      <c r="E202" s="43"/>
    </row>
    <row r="203" spans="1:5" ht="15.75" customHeight="1">
      <c r="A203" s="175"/>
      <c r="B203" s="43"/>
      <c r="C203" s="201"/>
      <c r="D203" s="202"/>
      <c r="E203" s="43"/>
    </row>
    <row r="204" spans="1:5" ht="15.75" customHeight="1">
      <c r="A204" s="175"/>
      <c r="B204" s="43"/>
      <c r="C204" s="201"/>
      <c r="D204" s="202"/>
      <c r="E204" s="43"/>
    </row>
    <row r="205" spans="1:5" ht="15.75" customHeight="1">
      <c r="A205" s="175"/>
      <c r="B205" s="43"/>
      <c r="C205" s="201"/>
      <c r="D205" s="202"/>
      <c r="E205" s="43"/>
    </row>
    <row r="206" spans="1:5" ht="15.75" customHeight="1">
      <c r="A206" s="175"/>
      <c r="B206" s="43"/>
      <c r="C206" s="201"/>
      <c r="D206" s="202"/>
      <c r="E206" s="43"/>
    </row>
    <row r="207" spans="1:5" ht="15.75" customHeight="1">
      <c r="A207" s="175"/>
      <c r="B207" s="43"/>
      <c r="C207" s="201"/>
      <c r="D207" s="202"/>
      <c r="E207" s="43"/>
    </row>
    <row r="208" spans="1:5" ht="15.75" customHeight="1">
      <c r="A208" s="175"/>
      <c r="B208" s="43"/>
      <c r="C208" s="201"/>
      <c r="D208" s="202"/>
      <c r="E208" s="43"/>
    </row>
    <row r="209" spans="1:5" ht="15.75" customHeight="1">
      <c r="A209" s="175"/>
      <c r="B209" s="43"/>
      <c r="C209" s="201"/>
      <c r="D209" s="202"/>
      <c r="E209" s="43"/>
    </row>
    <row r="210" spans="1:5" ht="15.75" customHeight="1">
      <c r="A210" s="175"/>
      <c r="B210" s="43"/>
      <c r="C210" s="201"/>
      <c r="D210" s="202"/>
      <c r="E210" s="43"/>
    </row>
    <row r="211" spans="1:5" ht="15.75" customHeight="1">
      <c r="A211" s="175"/>
      <c r="B211" s="43"/>
      <c r="C211" s="201"/>
      <c r="D211" s="202"/>
      <c r="E211" s="43"/>
    </row>
    <row r="212" spans="1:5" ht="15.75" customHeight="1">
      <c r="A212" s="175"/>
      <c r="B212" s="43"/>
      <c r="C212" s="201"/>
      <c r="D212" s="202"/>
      <c r="E212" s="43"/>
    </row>
    <row r="213" spans="1:5" ht="15.75" customHeight="1">
      <c r="A213" s="175"/>
      <c r="B213" s="43"/>
      <c r="C213" s="201"/>
      <c r="D213" s="202"/>
      <c r="E213" s="43"/>
    </row>
    <row r="214" spans="1:5" ht="15.75" customHeight="1">
      <c r="A214" s="175"/>
      <c r="B214" s="43"/>
      <c r="C214" s="201"/>
      <c r="D214" s="202"/>
      <c r="E214" s="43"/>
    </row>
    <row r="215" spans="1:5" ht="15.75" customHeight="1">
      <c r="A215" s="175"/>
      <c r="B215" s="43"/>
      <c r="C215" s="201"/>
      <c r="D215" s="202"/>
      <c r="E215" s="43"/>
    </row>
    <row r="216" spans="1:5" ht="15.75" customHeight="1">
      <c r="A216" s="175"/>
      <c r="B216" s="43"/>
      <c r="C216" s="201"/>
      <c r="D216" s="202"/>
      <c r="E216" s="43"/>
    </row>
    <row r="217" spans="1:5" ht="15.75" customHeight="1">
      <c r="A217" s="175"/>
      <c r="B217" s="43"/>
      <c r="C217" s="201"/>
      <c r="D217" s="202"/>
      <c r="E217" s="43"/>
    </row>
    <row r="218" spans="1:5" ht="15.75" customHeight="1">
      <c r="A218" s="175"/>
      <c r="B218" s="43"/>
      <c r="C218" s="201"/>
      <c r="D218" s="202"/>
      <c r="E218" s="43"/>
    </row>
    <row r="219" spans="1:5" ht="15.75" customHeight="1">
      <c r="A219" s="175"/>
      <c r="B219" s="43"/>
      <c r="C219" s="201"/>
      <c r="D219" s="202"/>
      <c r="E219" s="43"/>
    </row>
    <row r="220" spans="1:5" ht="15.75" customHeight="1">
      <c r="A220" s="175"/>
      <c r="B220" s="43"/>
      <c r="C220" s="201"/>
      <c r="D220" s="202"/>
      <c r="E220" s="43"/>
    </row>
    <row r="221" spans="1:5" ht="15.75" customHeight="1">
      <c r="A221" s="175"/>
      <c r="B221" s="43"/>
      <c r="C221" s="201"/>
      <c r="D221" s="202"/>
      <c r="E221" s="43"/>
    </row>
    <row r="222" spans="1:5" ht="15.75" customHeight="1">
      <c r="A222" s="175"/>
      <c r="B222" s="43"/>
      <c r="C222" s="201"/>
      <c r="D222" s="202"/>
      <c r="E222" s="43"/>
    </row>
    <row r="223" spans="1:5" ht="15.75" customHeight="1">
      <c r="A223" s="175"/>
      <c r="B223" s="43"/>
      <c r="C223" s="201"/>
      <c r="D223" s="202"/>
      <c r="E223" s="43"/>
    </row>
    <row r="224" spans="1:5" ht="15.75" customHeight="1">
      <c r="A224" s="175"/>
      <c r="B224" s="43"/>
      <c r="C224" s="201"/>
      <c r="D224" s="202"/>
      <c r="E224" s="43"/>
    </row>
    <row r="225" spans="1:5" ht="15.75" customHeight="1">
      <c r="A225" s="175"/>
      <c r="B225" s="43"/>
      <c r="C225" s="201"/>
      <c r="D225" s="202"/>
      <c r="E225" s="43"/>
    </row>
    <row r="226" spans="1:5" ht="15.75" customHeight="1">
      <c r="A226" s="175"/>
      <c r="B226" s="43"/>
      <c r="C226" s="201"/>
      <c r="D226" s="202"/>
      <c r="E226" s="43"/>
    </row>
    <row r="227" spans="1:5" ht="15.75" customHeight="1">
      <c r="A227" s="175"/>
      <c r="B227" s="43"/>
      <c r="C227" s="201"/>
      <c r="D227" s="202"/>
      <c r="E227" s="43"/>
    </row>
    <row r="228" spans="1:5" ht="15.75" customHeight="1">
      <c r="A228" s="175"/>
      <c r="B228" s="43"/>
      <c r="C228" s="201"/>
      <c r="D228" s="202"/>
      <c r="E228" s="43"/>
    </row>
    <row r="229" spans="1:5" ht="15.75" customHeight="1">
      <c r="A229" s="175"/>
      <c r="B229" s="43"/>
      <c r="C229" s="201"/>
      <c r="D229" s="202"/>
      <c r="E229" s="43"/>
    </row>
    <row r="230" spans="1:5" ht="15.75" customHeight="1">
      <c r="A230" s="175"/>
      <c r="B230" s="43"/>
      <c r="C230" s="201"/>
      <c r="D230" s="202"/>
      <c r="E230" s="43"/>
    </row>
    <row r="231" spans="1:5" ht="15.75" customHeight="1">
      <c r="A231" s="175"/>
      <c r="B231" s="43"/>
      <c r="C231" s="201"/>
      <c r="D231" s="202"/>
      <c r="E231" s="43"/>
    </row>
    <row r="232" spans="1:5" ht="15.75" customHeight="1">
      <c r="A232" s="175"/>
      <c r="B232" s="43"/>
      <c r="C232" s="201"/>
      <c r="D232" s="202"/>
      <c r="E232" s="43"/>
    </row>
    <row r="233" spans="1:5" ht="15.75" customHeight="1">
      <c r="A233" s="175"/>
      <c r="B233" s="43"/>
      <c r="C233" s="201"/>
      <c r="D233" s="202"/>
      <c r="E233" s="43"/>
    </row>
    <row r="234" spans="1:5" ht="15.75" customHeight="1">
      <c r="A234" s="175"/>
      <c r="B234" s="43"/>
      <c r="C234" s="201"/>
      <c r="D234" s="202"/>
      <c r="E234" s="43"/>
    </row>
    <row r="235" spans="1:5" ht="15.75" customHeight="1">
      <c r="A235" s="175"/>
      <c r="B235" s="43"/>
      <c r="C235" s="201"/>
      <c r="D235" s="202"/>
      <c r="E235" s="43"/>
    </row>
    <row r="236" spans="1:5" ht="15.75" customHeight="1">
      <c r="A236" s="175"/>
      <c r="B236" s="43"/>
      <c r="C236" s="201"/>
      <c r="D236" s="202"/>
      <c r="E236" s="43"/>
    </row>
    <row r="237" spans="1:5" ht="15.75" customHeight="1">
      <c r="A237" s="175"/>
      <c r="B237" s="43"/>
      <c r="C237" s="201"/>
      <c r="D237" s="202"/>
      <c r="E237" s="43"/>
    </row>
    <row r="238" spans="1:5" ht="15.75" customHeight="1">
      <c r="A238" s="175"/>
      <c r="B238" s="43"/>
      <c r="C238" s="201"/>
      <c r="D238" s="202"/>
      <c r="E238" s="43"/>
    </row>
    <row r="239" spans="1:5" ht="15.75" customHeight="1">
      <c r="A239" s="175"/>
      <c r="B239" s="43"/>
      <c r="C239" s="201"/>
      <c r="D239" s="202"/>
      <c r="E239" s="43"/>
    </row>
    <row r="240" spans="1:5" ht="15.75" customHeight="1">
      <c r="A240" s="175"/>
      <c r="B240" s="43"/>
      <c r="C240" s="201"/>
      <c r="D240" s="202"/>
      <c r="E240" s="43"/>
    </row>
    <row r="241" spans="1:5" ht="15.75" customHeight="1">
      <c r="A241" s="175"/>
      <c r="B241" s="43"/>
      <c r="C241" s="201"/>
      <c r="D241" s="202"/>
      <c r="E241" s="43"/>
    </row>
    <row r="242" spans="1:5" ht="15.75" customHeight="1">
      <c r="A242" s="203"/>
    </row>
    <row r="243" spans="1:5" ht="15.75" customHeight="1">
      <c r="A243" s="203"/>
    </row>
    <row r="244" spans="1:5" ht="15.75" customHeight="1">
      <c r="A244" s="203"/>
    </row>
    <row r="245" spans="1:5" ht="15.75" customHeight="1">
      <c r="A245" s="203"/>
    </row>
    <row r="246" spans="1:5" ht="15.75" customHeight="1">
      <c r="A246" s="203"/>
    </row>
    <row r="247" spans="1:5" ht="15.75" customHeight="1">
      <c r="A247" s="203"/>
    </row>
    <row r="248" spans="1:5" ht="15.75" customHeight="1">
      <c r="A248" s="203"/>
    </row>
    <row r="249" spans="1:5" ht="15.75" customHeight="1">
      <c r="A249" s="203"/>
    </row>
    <row r="250" spans="1:5" ht="15.75" customHeight="1">
      <c r="A250" s="203"/>
    </row>
    <row r="251" spans="1:5" ht="15.75" customHeight="1">
      <c r="A251" s="203"/>
    </row>
    <row r="252" spans="1:5" ht="15.75" customHeight="1">
      <c r="A252" s="203"/>
    </row>
    <row r="253" spans="1:5" ht="15.75" customHeight="1">
      <c r="A253" s="203"/>
    </row>
    <row r="254" spans="1:5" ht="15.75" customHeight="1">
      <c r="A254" s="203"/>
    </row>
    <row r="255" spans="1:5" ht="15.75" customHeight="1">
      <c r="A255" s="203"/>
    </row>
    <row r="256" spans="1:5" ht="15.75" customHeight="1">
      <c r="A256" s="203"/>
    </row>
    <row r="257" spans="1:1" ht="15.75" customHeight="1">
      <c r="A257" s="203"/>
    </row>
    <row r="258" spans="1:1" ht="15.75" customHeight="1">
      <c r="A258" s="203"/>
    </row>
    <row r="259" spans="1:1" ht="15.75" customHeight="1">
      <c r="A259" s="203"/>
    </row>
    <row r="260" spans="1:1" ht="15.75" customHeight="1">
      <c r="A260" s="203"/>
    </row>
    <row r="261" spans="1:1" ht="15.75" customHeight="1">
      <c r="A261" s="203"/>
    </row>
    <row r="262" spans="1:1" ht="15.75" customHeight="1">
      <c r="A262" s="203"/>
    </row>
    <row r="263" spans="1:1" ht="15.75" customHeight="1">
      <c r="A263" s="203"/>
    </row>
    <row r="264" spans="1:1" ht="15.75" customHeight="1">
      <c r="A264" s="203"/>
    </row>
    <row r="265" spans="1:1" ht="15.75" customHeight="1">
      <c r="A265" s="203"/>
    </row>
    <row r="266" spans="1:1" ht="15.75" customHeight="1">
      <c r="A266" s="203"/>
    </row>
    <row r="267" spans="1:1" ht="15.75" customHeight="1">
      <c r="A267" s="203"/>
    </row>
    <row r="268" spans="1:1" ht="15.75" customHeight="1">
      <c r="A268" s="203"/>
    </row>
    <row r="269" spans="1:1" ht="15.75" customHeight="1">
      <c r="A269" s="203"/>
    </row>
    <row r="270" spans="1:1" ht="15.75" customHeight="1">
      <c r="A270" s="203"/>
    </row>
    <row r="271" spans="1:1" ht="15.75" customHeight="1">
      <c r="A271" s="203"/>
    </row>
    <row r="272" spans="1:1" ht="15.75" customHeight="1">
      <c r="A272" s="203"/>
    </row>
    <row r="273" spans="1:1" ht="15.75" customHeight="1">
      <c r="A273" s="203"/>
    </row>
    <row r="274" spans="1:1" ht="15.75" customHeight="1">
      <c r="A274" s="203"/>
    </row>
    <row r="275" spans="1:1" ht="15.75" customHeight="1">
      <c r="A275" s="203"/>
    </row>
    <row r="276" spans="1:1" ht="15.75" customHeight="1">
      <c r="A276" s="203"/>
    </row>
    <row r="277" spans="1:1" ht="15.75" customHeight="1">
      <c r="A277" s="203"/>
    </row>
    <row r="278" spans="1:1" ht="15.75" customHeight="1">
      <c r="A278" s="203"/>
    </row>
    <row r="279" spans="1:1" ht="15.75" customHeight="1">
      <c r="A279" s="203"/>
    </row>
    <row r="280" spans="1:1" ht="15.75" customHeight="1">
      <c r="A280" s="203"/>
    </row>
    <row r="281" spans="1:1" ht="15.75" customHeight="1">
      <c r="A281" s="203"/>
    </row>
    <row r="282" spans="1:1" ht="15.75" customHeight="1">
      <c r="A282" s="203"/>
    </row>
    <row r="283" spans="1:1" ht="15.75" customHeight="1">
      <c r="A283" s="203"/>
    </row>
    <row r="284" spans="1:1" ht="15.75" customHeight="1">
      <c r="A284" s="203"/>
    </row>
    <row r="285" spans="1:1" ht="15.75" customHeight="1">
      <c r="A285" s="203"/>
    </row>
    <row r="286" spans="1:1" ht="15.75" customHeight="1">
      <c r="A286" s="203"/>
    </row>
    <row r="287" spans="1:1" ht="15.75" customHeight="1">
      <c r="A287" s="203"/>
    </row>
    <row r="288" spans="1:1" ht="15.75" customHeight="1">
      <c r="A288" s="203"/>
    </row>
    <row r="289" spans="1:1" ht="15.75" customHeight="1">
      <c r="A289" s="203"/>
    </row>
    <row r="290" spans="1:1" ht="15.75" customHeight="1">
      <c r="A290" s="203"/>
    </row>
    <row r="291" spans="1:1" ht="15.75" customHeight="1">
      <c r="A291" s="203"/>
    </row>
    <row r="292" spans="1:1" ht="15.75" customHeight="1">
      <c r="A292" s="203"/>
    </row>
    <row r="293" spans="1:1" ht="15.75" customHeight="1">
      <c r="A293" s="203"/>
    </row>
    <row r="294" spans="1:1" ht="15.75" customHeight="1">
      <c r="A294" s="203"/>
    </row>
    <row r="295" spans="1:1" ht="15.75" customHeight="1">
      <c r="A295" s="203"/>
    </row>
    <row r="296" spans="1:1" ht="15.75" customHeight="1">
      <c r="A296" s="203"/>
    </row>
    <row r="297" spans="1:1" ht="15.75" customHeight="1">
      <c r="A297" s="203"/>
    </row>
    <row r="298" spans="1:1" ht="15.75" customHeight="1">
      <c r="A298" s="203"/>
    </row>
    <row r="299" spans="1:1" ht="15.75" customHeight="1">
      <c r="A299" s="203"/>
    </row>
    <row r="300" spans="1:1" ht="15.75" customHeight="1">
      <c r="A300" s="203"/>
    </row>
    <row r="301" spans="1:1" ht="15.75" customHeight="1">
      <c r="A301" s="203"/>
    </row>
    <row r="302" spans="1:1" ht="15.75" customHeight="1">
      <c r="A302" s="203"/>
    </row>
    <row r="303" spans="1:1" ht="15.75" customHeight="1">
      <c r="A303" s="203"/>
    </row>
    <row r="304" spans="1:1" ht="15.75" customHeight="1">
      <c r="A304" s="203"/>
    </row>
    <row r="305" spans="1:1" ht="15.75" customHeight="1">
      <c r="A305" s="203"/>
    </row>
    <row r="306" spans="1:1" ht="15.75" customHeight="1">
      <c r="A306" s="203"/>
    </row>
    <row r="307" spans="1:1" ht="15.75" customHeight="1">
      <c r="A307" s="203"/>
    </row>
    <row r="308" spans="1:1" ht="15.75" customHeight="1">
      <c r="A308" s="203"/>
    </row>
    <row r="309" spans="1:1" ht="15.75" customHeight="1">
      <c r="A309" s="203"/>
    </row>
    <row r="310" spans="1:1" ht="15.75" customHeight="1">
      <c r="A310" s="203"/>
    </row>
    <row r="311" spans="1:1" ht="15.75" customHeight="1">
      <c r="A311" s="203"/>
    </row>
    <row r="312" spans="1:1" ht="15.75" customHeight="1">
      <c r="A312" s="203"/>
    </row>
    <row r="313" spans="1:1" ht="15.75" customHeight="1">
      <c r="A313" s="203"/>
    </row>
    <row r="314" spans="1:1" ht="15.75" customHeight="1">
      <c r="A314" s="203"/>
    </row>
    <row r="315" spans="1:1" ht="15.75" customHeight="1">
      <c r="A315" s="203"/>
    </row>
    <row r="316" spans="1:1" ht="15.75" customHeight="1">
      <c r="A316" s="203"/>
    </row>
    <row r="317" spans="1:1" ht="15.75" customHeight="1">
      <c r="A317" s="203"/>
    </row>
    <row r="318" spans="1:1" ht="15.75" customHeight="1">
      <c r="A318" s="203"/>
    </row>
    <row r="319" spans="1:1" ht="15.75" customHeight="1">
      <c r="A319" s="203"/>
    </row>
    <row r="320" spans="1:1" ht="15.75" customHeight="1">
      <c r="A320" s="203"/>
    </row>
    <row r="321" spans="1:1" ht="15.75" customHeight="1">
      <c r="A321" s="203"/>
    </row>
    <row r="322" spans="1:1" ht="15.75" customHeight="1">
      <c r="A322" s="203"/>
    </row>
    <row r="323" spans="1:1" ht="15.75" customHeight="1">
      <c r="A323" s="203"/>
    </row>
    <row r="324" spans="1:1" ht="15.75" customHeight="1">
      <c r="A324" s="203"/>
    </row>
    <row r="325" spans="1:1" ht="15.75" customHeight="1">
      <c r="A325" s="203"/>
    </row>
    <row r="326" spans="1:1" ht="15.75" customHeight="1">
      <c r="A326" s="203"/>
    </row>
    <row r="327" spans="1:1" ht="15.75" customHeight="1">
      <c r="A327" s="203"/>
    </row>
    <row r="328" spans="1:1" ht="15.75" customHeight="1">
      <c r="A328" s="203"/>
    </row>
    <row r="329" spans="1:1" ht="15.75" customHeight="1">
      <c r="A329" s="203"/>
    </row>
    <row r="330" spans="1:1" ht="15.75" customHeight="1">
      <c r="A330" s="203"/>
    </row>
    <row r="331" spans="1:1" ht="15.75" customHeight="1">
      <c r="A331" s="203"/>
    </row>
    <row r="332" spans="1:1" ht="15.75" customHeight="1">
      <c r="A332" s="203"/>
    </row>
    <row r="333" spans="1:1" ht="15.75" customHeight="1">
      <c r="A333" s="203"/>
    </row>
    <row r="334" spans="1:1" ht="15.75" customHeight="1">
      <c r="A334" s="203"/>
    </row>
    <row r="335" spans="1:1" ht="15.75" customHeight="1">
      <c r="A335" s="203"/>
    </row>
    <row r="336" spans="1:1" ht="15.75" customHeight="1">
      <c r="A336" s="203"/>
    </row>
    <row r="337" spans="1:1" ht="15.75" customHeight="1">
      <c r="A337" s="203"/>
    </row>
    <row r="338" spans="1:1" ht="15.75" customHeight="1">
      <c r="A338" s="203"/>
    </row>
    <row r="339" spans="1:1" ht="15.75" customHeight="1">
      <c r="A339" s="203"/>
    </row>
    <row r="340" spans="1:1" ht="15.75" customHeight="1">
      <c r="A340" s="203"/>
    </row>
    <row r="341" spans="1:1" ht="15.75" customHeight="1">
      <c r="A341" s="203"/>
    </row>
    <row r="342" spans="1:1" ht="15.75" customHeight="1">
      <c r="A342" s="203"/>
    </row>
    <row r="343" spans="1:1" ht="15.75" customHeight="1">
      <c r="A343" s="203"/>
    </row>
    <row r="344" spans="1:1" ht="15.75" customHeight="1">
      <c r="A344" s="203"/>
    </row>
    <row r="345" spans="1:1" ht="15.75" customHeight="1">
      <c r="A345" s="203"/>
    </row>
    <row r="346" spans="1:1" ht="15.75" customHeight="1">
      <c r="A346" s="203"/>
    </row>
    <row r="347" spans="1:1" ht="15.75" customHeight="1">
      <c r="A347" s="203"/>
    </row>
    <row r="348" spans="1:1" ht="15.75" customHeight="1">
      <c r="A348" s="203"/>
    </row>
    <row r="349" spans="1:1" ht="15.75" customHeight="1">
      <c r="A349" s="203"/>
    </row>
    <row r="350" spans="1:1" ht="15.75" customHeight="1">
      <c r="A350" s="203"/>
    </row>
    <row r="351" spans="1:1" ht="15.75" customHeight="1">
      <c r="A351" s="203"/>
    </row>
    <row r="352" spans="1:1" ht="15.75" customHeight="1">
      <c r="A352" s="203"/>
    </row>
    <row r="353" spans="1:1" ht="15.75" customHeight="1">
      <c r="A353" s="203"/>
    </row>
    <row r="354" spans="1:1" ht="15.75" customHeight="1">
      <c r="A354" s="203"/>
    </row>
    <row r="355" spans="1:1" ht="15.75" customHeight="1">
      <c r="A355" s="203"/>
    </row>
    <row r="356" spans="1:1" ht="15.75" customHeight="1">
      <c r="A356" s="203"/>
    </row>
    <row r="357" spans="1:1" ht="15.75" customHeight="1">
      <c r="A357" s="203"/>
    </row>
    <row r="358" spans="1:1" ht="15.75" customHeight="1">
      <c r="A358" s="203"/>
    </row>
    <row r="359" spans="1:1" ht="15.75" customHeight="1">
      <c r="A359" s="203"/>
    </row>
    <row r="360" spans="1:1" ht="15.75" customHeight="1">
      <c r="A360" s="203"/>
    </row>
    <row r="361" spans="1:1" ht="15.75" customHeight="1">
      <c r="A361" s="203"/>
    </row>
    <row r="362" spans="1:1" ht="15.75" customHeight="1">
      <c r="A362" s="203"/>
    </row>
    <row r="363" spans="1:1" ht="15.75" customHeight="1">
      <c r="A363" s="203"/>
    </row>
    <row r="364" spans="1:1" ht="15.75" customHeight="1">
      <c r="A364" s="203"/>
    </row>
    <row r="365" spans="1:1" ht="15.75" customHeight="1">
      <c r="A365" s="203"/>
    </row>
    <row r="366" spans="1:1" ht="15.75" customHeight="1">
      <c r="A366" s="203"/>
    </row>
    <row r="367" spans="1:1" ht="15.75" customHeight="1">
      <c r="A367" s="203"/>
    </row>
    <row r="368" spans="1:1" ht="15.75" customHeight="1">
      <c r="A368" s="203"/>
    </row>
    <row r="369" spans="1:1" ht="15.75" customHeight="1">
      <c r="A369" s="203"/>
    </row>
    <row r="370" spans="1:1" ht="15.75" customHeight="1">
      <c r="A370" s="203"/>
    </row>
    <row r="371" spans="1:1" ht="15.75" customHeight="1">
      <c r="A371" s="203"/>
    </row>
    <row r="372" spans="1:1" ht="15.75" customHeight="1">
      <c r="A372" s="203"/>
    </row>
    <row r="373" spans="1:1" ht="15.75" customHeight="1">
      <c r="A373" s="203"/>
    </row>
    <row r="374" spans="1:1" ht="15.75" customHeight="1">
      <c r="A374" s="203"/>
    </row>
    <row r="375" spans="1:1" ht="15.75" customHeight="1">
      <c r="A375" s="203"/>
    </row>
    <row r="376" spans="1:1" ht="15.75" customHeight="1">
      <c r="A376" s="203"/>
    </row>
    <row r="377" spans="1:1" ht="15.75" customHeight="1">
      <c r="A377" s="203"/>
    </row>
    <row r="378" spans="1:1" ht="15.75" customHeight="1">
      <c r="A378" s="203"/>
    </row>
    <row r="379" spans="1:1" ht="15.75" customHeight="1">
      <c r="A379" s="203"/>
    </row>
    <row r="380" spans="1:1" ht="15.75" customHeight="1">
      <c r="A380" s="203"/>
    </row>
    <row r="381" spans="1:1" ht="15.75" customHeight="1">
      <c r="A381" s="203"/>
    </row>
    <row r="382" spans="1:1" ht="15.75" customHeight="1">
      <c r="A382" s="203"/>
    </row>
    <row r="383" spans="1:1" ht="15.75" customHeight="1">
      <c r="A383" s="203"/>
    </row>
    <row r="384" spans="1:1" ht="15.75" customHeight="1">
      <c r="A384" s="203"/>
    </row>
    <row r="385" spans="1:1" ht="15.75" customHeight="1">
      <c r="A385" s="203"/>
    </row>
    <row r="386" spans="1:1" ht="15.75" customHeight="1">
      <c r="A386" s="203"/>
    </row>
    <row r="387" spans="1:1" ht="15.75" customHeight="1">
      <c r="A387" s="203"/>
    </row>
    <row r="388" spans="1:1" ht="15.75" customHeight="1">
      <c r="A388" s="203"/>
    </row>
    <row r="389" spans="1:1" ht="15.75" customHeight="1">
      <c r="A389" s="203"/>
    </row>
    <row r="390" spans="1:1" ht="15.75" customHeight="1">
      <c r="A390" s="203"/>
    </row>
    <row r="391" spans="1:1" ht="15.75" customHeight="1">
      <c r="A391" s="203"/>
    </row>
    <row r="392" spans="1:1" ht="15.75" customHeight="1">
      <c r="A392" s="203"/>
    </row>
    <row r="393" spans="1:1" ht="15.75" customHeight="1">
      <c r="A393" s="203"/>
    </row>
    <row r="394" spans="1:1" ht="15.75" customHeight="1">
      <c r="A394" s="203"/>
    </row>
    <row r="395" spans="1:1" ht="15.75" customHeight="1">
      <c r="A395" s="203"/>
    </row>
    <row r="396" spans="1:1" ht="15.75" customHeight="1">
      <c r="A396" s="203"/>
    </row>
    <row r="397" spans="1:1" ht="15.75" customHeight="1">
      <c r="A397" s="203"/>
    </row>
    <row r="398" spans="1:1" ht="15.75" customHeight="1">
      <c r="A398" s="203"/>
    </row>
    <row r="399" spans="1:1" ht="15.75" customHeight="1">
      <c r="A399" s="203"/>
    </row>
    <row r="400" spans="1:1" ht="15.75" customHeight="1">
      <c r="A400" s="203"/>
    </row>
    <row r="401" spans="1:1" ht="15.75" customHeight="1">
      <c r="A401" s="203"/>
    </row>
    <row r="402" spans="1:1" ht="15.75" customHeight="1">
      <c r="A402" s="203"/>
    </row>
    <row r="403" spans="1:1" ht="15.75" customHeight="1">
      <c r="A403" s="203"/>
    </row>
    <row r="404" spans="1:1" ht="15.75" customHeight="1">
      <c r="A404" s="203"/>
    </row>
    <row r="405" spans="1:1" ht="15.75" customHeight="1">
      <c r="A405" s="203"/>
    </row>
    <row r="406" spans="1:1" ht="15.75" customHeight="1">
      <c r="A406" s="203"/>
    </row>
    <row r="407" spans="1:1" ht="15.75" customHeight="1">
      <c r="A407" s="203"/>
    </row>
    <row r="408" spans="1:1" ht="15.75" customHeight="1">
      <c r="A408" s="203"/>
    </row>
    <row r="409" spans="1:1" ht="15.75" customHeight="1">
      <c r="A409" s="203"/>
    </row>
    <row r="410" spans="1:1" ht="15.75" customHeight="1">
      <c r="A410" s="203"/>
    </row>
    <row r="411" spans="1:1" ht="15.75" customHeight="1">
      <c r="A411" s="203"/>
    </row>
    <row r="412" spans="1:1" ht="15.75" customHeight="1">
      <c r="A412" s="203"/>
    </row>
    <row r="413" spans="1:1" ht="15.75" customHeight="1">
      <c r="A413" s="203"/>
    </row>
    <row r="414" spans="1:1" ht="15.75" customHeight="1">
      <c r="A414" s="203"/>
    </row>
    <row r="415" spans="1:1" ht="15.75" customHeight="1">
      <c r="A415" s="203"/>
    </row>
    <row r="416" spans="1:1" ht="15.75" customHeight="1">
      <c r="A416" s="203"/>
    </row>
    <row r="417" spans="1:1" ht="15.75" customHeight="1">
      <c r="A417" s="203"/>
    </row>
    <row r="418" spans="1:1" ht="15.75" customHeight="1">
      <c r="A418" s="203"/>
    </row>
    <row r="419" spans="1:1" ht="15.75" customHeight="1">
      <c r="A419" s="203"/>
    </row>
    <row r="420" spans="1:1" ht="15.75" customHeight="1">
      <c r="A420" s="203"/>
    </row>
    <row r="421" spans="1:1" ht="15.75" customHeight="1">
      <c r="A421" s="203"/>
    </row>
    <row r="422" spans="1:1" ht="15.75" customHeight="1">
      <c r="A422" s="203"/>
    </row>
    <row r="423" spans="1:1" ht="15.75" customHeight="1">
      <c r="A423" s="203"/>
    </row>
    <row r="424" spans="1:1" ht="15.75" customHeight="1">
      <c r="A424" s="203"/>
    </row>
    <row r="425" spans="1:1" ht="15.75" customHeight="1">
      <c r="A425" s="203"/>
    </row>
    <row r="426" spans="1:1" ht="15.75" customHeight="1">
      <c r="A426" s="203"/>
    </row>
    <row r="427" spans="1:1" ht="15.75" customHeight="1">
      <c r="A427" s="203"/>
    </row>
    <row r="428" spans="1:1" ht="15.75" customHeight="1">
      <c r="A428" s="203"/>
    </row>
    <row r="429" spans="1:1" ht="15.75" customHeight="1">
      <c r="A429" s="203"/>
    </row>
    <row r="430" spans="1:1" ht="15.75" customHeight="1">
      <c r="A430" s="203"/>
    </row>
    <row r="431" spans="1:1" ht="15.75" customHeight="1">
      <c r="A431" s="203"/>
    </row>
    <row r="432" spans="1:1" ht="15.75" customHeight="1">
      <c r="A432" s="203"/>
    </row>
    <row r="433" spans="1:1" ht="15.75" customHeight="1">
      <c r="A433" s="203"/>
    </row>
    <row r="434" spans="1:1" ht="15.75" customHeight="1">
      <c r="A434" s="203"/>
    </row>
    <row r="435" spans="1:1" ht="15.75" customHeight="1">
      <c r="A435" s="203"/>
    </row>
    <row r="436" spans="1:1" ht="15.75" customHeight="1">
      <c r="A436" s="203"/>
    </row>
    <row r="437" spans="1:1" ht="15.75" customHeight="1">
      <c r="A437" s="203"/>
    </row>
    <row r="438" spans="1:1" ht="15.75" customHeight="1">
      <c r="A438" s="203"/>
    </row>
    <row r="439" spans="1:1" ht="15.75" customHeight="1">
      <c r="A439" s="203"/>
    </row>
    <row r="440" spans="1:1" ht="15.75" customHeight="1">
      <c r="A440" s="203"/>
    </row>
    <row r="441" spans="1:1" ht="15.75" customHeight="1">
      <c r="A441" s="203"/>
    </row>
    <row r="442" spans="1:1" ht="15.75" customHeight="1">
      <c r="A442" s="203"/>
    </row>
    <row r="443" spans="1:1" ht="15.75" customHeight="1">
      <c r="A443" s="203"/>
    </row>
    <row r="444" spans="1:1" ht="15.75" customHeight="1">
      <c r="A444" s="203"/>
    </row>
    <row r="445" spans="1:1" ht="15.75" customHeight="1">
      <c r="A445" s="203"/>
    </row>
    <row r="446" spans="1:1" ht="15.75" customHeight="1">
      <c r="A446" s="203"/>
    </row>
    <row r="447" spans="1:1" ht="15.75" customHeight="1">
      <c r="A447" s="203"/>
    </row>
    <row r="448" spans="1:1" ht="15.75" customHeight="1">
      <c r="A448" s="203"/>
    </row>
    <row r="449" spans="1:1" ht="15.75" customHeight="1">
      <c r="A449" s="203"/>
    </row>
    <row r="450" spans="1:1" ht="15.75" customHeight="1">
      <c r="A450" s="203"/>
    </row>
    <row r="451" spans="1:1" ht="15.75" customHeight="1">
      <c r="A451" s="203"/>
    </row>
    <row r="452" spans="1:1" ht="15.75" customHeight="1">
      <c r="A452" s="203"/>
    </row>
    <row r="453" spans="1:1" ht="15.75" customHeight="1">
      <c r="A453" s="203"/>
    </row>
    <row r="454" spans="1:1" ht="15.75" customHeight="1">
      <c r="A454" s="203"/>
    </row>
    <row r="455" spans="1:1" ht="15.75" customHeight="1">
      <c r="A455" s="203"/>
    </row>
    <row r="456" spans="1:1" ht="15.75" customHeight="1">
      <c r="A456" s="203"/>
    </row>
    <row r="457" spans="1:1" ht="15.75" customHeight="1">
      <c r="A457" s="203"/>
    </row>
    <row r="458" spans="1:1" ht="15.75" customHeight="1">
      <c r="A458" s="203"/>
    </row>
    <row r="459" spans="1:1" ht="15.75" customHeight="1">
      <c r="A459" s="203"/>
    </row>
    <row r="460" spans="1:1" ht="15.75" customHeight="1">
      <c r="A460" s="203"/>
    </row>
    <row r="461" spans="1:1" ht="15.75" customHeight="1">
      <c r="A461" s="203"/>
    </row>
    <row r="462" spans="1:1" ht="15.75" customHeight="1">
      <c r="A462" s="203"/>
    </row>
    <row r="463" spans="1:1" ht="15.75" customHeight="1">
      <c r="A463" s="203"/>
    </row>
    <row r="464" spans="1:1" ht="15.75" customHeight="1">
      <c r="A464" s="203"/>
    </row>
    <row r="465" spans="1:1" ht="15.75" customHeight="1">
      <c r="A465" s="203"/>
    </row>
    <row r="466" spans="1:1" ht="15.75" customHeight="1">
      <c r="A466" s="203"/>
    </row>
    <row r="467" spans="1:1" ht="15.75" customHeight="1">
      <c r="A467" s="203"/>
    </row>
    <row r="468" spans="1:1" ht="15.75" customHeight="1">
      <c r="A468" s="203"/>
    </row>
    <row r="469" spans="1:1" ht="15.75" customHeight="1">
      <c r="A469" s="203"/>
    </row>
    <row r="470" spans="1:1" ht="15.75" customHeight="1">
      <c r="A470" s="203"/>
    </row>
    <row r="471" spans="1:1" ht="15.75" customHeight="1">
      <c r="A471" s="203"/>
    </row>
    <row r="472" spans="1:1" ht="15.75" customHeight="1">
      <c r="A472" s="203"/>
    </row>
    <row r="473" spans="1:1" ht="15.75" customHeight="1">
      <c r="A473" s="203"/>
    </row>
    <row r="474" spans="1:1" ht="15.75" customHeight="1">
      <c r="A474" s="203"/>
    </row>
    <row r="475" spans="1:1" ht="15.75" customHeight="1">
      <c r="A475" s="203"/>
    </row>
    <row r="476" spans="1:1" ht="15.75" customHeight="1">
      <c r="A476" s="203"/>
    </row>
    <row r="477" spans="1:1" ht="15.75" customHeight="1">
      <c r="A477" s="203"/>
    </row>
    <row r="478" spans="1:1" ht="15.75" customHeight="1">
      <c r="A478" s="203"/>
    </row>
    <row r="479" spans="1:1" ht="15.75" customHeight="1">
      <c r="A479" s="203"/>
    </row>
    <row r="480" spans="1:1" ht="15.75" customHeight="1">
      <c r="A480" s="203"/>
    </row>
    <row r="481" spans="1:1" ht="15.75" customHeight="1">
      <c r="A481" s="203"/>
    </row>
    <row r="482" spans="1:1" ht="15.75" customHeight="1">
      <c r="A482" s="203"/>
    </row>
    <row r="483" spans="1:1" ht="15.75" customHeight="1">
      <c r="A483" s="203"/>
    </row>
    <row r="484" spans="1:1" ht="15.75" customHeight="1">
      <c r="A484" s="203"/>
    </row>
    <row r="485" spans="1:1" ht="15.75" customHeight="1">
      <c r="A485" s="203"/>
    </row>
    <row r="486" spans="1:1" ht="15.75" customHeight="1">
      <c r="A486" s="203"/>
    </row>
    <row r="487" spans="1:1" ht="15.75" customHeight="1">
      <c r="A487" s="203"/>
    </row>
    <row r="488" spans="1:1" ht="15.75" customHeight="1">
      <c r="A488" s="203"/>
    </row>
    <row r="489" spans="1:1" ht="15.75" customHeight="1">
      <c r="A489" s="203"/>
    </row>
    <row r="490" spans="1:1" ht="15.75" customHeight="1">
      <c r="A490" s="203"/>
    </row>
    <row r="491" spans="1:1" ht="15.75" customHeight="1">
      <c r="A491" s="203"/>
    </row>
    <row r="492" spans="1:1" ht="15.75" customHeight="1">
      <c r="A492" s="203"/>
    </row>
    <row r="493" spans="1:1" ht="15.75" customHeight="1">
      <c r="A493" s="203"/>
    </row>
    <row r="494" spans="1:1" ht="15.75" customHeight="1">
      <c r="A494" s="203"/>
    </row>
    <row r="495" spans="1:1" ht="15.75" customHeight="1">
      <c r="A495" s="203"/>
    </row>
    <row r="496" spans="1:1" ht="15.75" customHeight="1">
      <c r="A496" s="203"/>
    </row>
    <row r="497" spans="1:1" ht="15.75" customHeight="1">
      <c r="A497" s="203"/>
    </row>
    <row r="498" spans="1:1" ht="15.75" customHeight="1">
      <c r="A498" s="203"/>
    </row>
    <row r="499" spans="1:1" ht="15.75" customHeight="1">
      <c r="A499" s="203"/>
    </row>
    <row r="500" spans="1:1" ht="15.75" customHeight="1">
      <c r="A500" s="203"/>
    </row>
    <row r="501" spans="1:1" ht="15.75" customHeight="1">
      <c r="A501" s="203"/>
    </row>
    <row r="502" spans="1:1" ht="15.75" customHeight="1">
      <c r="A502" s="203"/>
    </row>
    <row r="503" spans="1:1" ht="15.75" customHeight="1">
      <c r="A503" s="203"/>
    </row>
    <row r="504" spans="1:1" ht="15.75" customHeight="1">
      <c r="A504" s="203"/>
    </row>
    <row r="505" spans="1:1" ht="15.75" customHeight="1">
      <c r="A505" s="203"/>
    </row>
    <row r="506" spans="1:1" ht="15.75" customHeight="1">
      <c r="A506" s="203"/>
    </row>
    <row r="507" spans="1:1" ht="15.75" customHeight="1">
      <c r="A507" s="203"/>
    </row>
    <row r="508" spans="1:1" ht="15.75" customHeight="1">
      <c r="A508" s="203"/>
    </row>
    <row r="509" spans="1:1" ht="15.75" customHeight="1">
      <c r="A509" s="203"/>
    </row>
    <row r="510" spans="1:1" ht="15.75" customHeight="1">
      <c r="A510" s="203"/>
    </row>
    <row r="511" spans="1:1" ht="15.75" customHeight="1">
      <c r="A511" s="203"/>
    </row>
    <row r="512" spans="1:1" ht="15.75" customHeight="1">
      <c r="A512" s="203"/>
    </row>
    <row r="513" spans="1:1" ht="15.75" customHeight="1">
      <c r="A513" s="203"/>
    </row>
    <row r="514" spans="1:1" ht="15.75" customHeight="1">
      <c r="A514" s="203"/>
    </row>
    <row r="515" spans="1:1" ht="15.75" customHeight="1">
      <c r="A515" s="203"/>
    </row>
    <row r="516" spans="1:1" ht="15.75" customHeight="1">
      <c r="A516" s="203"/>
    </row>
    <row r="517" spans="1:1" ht="15.75" customHeight="1">
      <c r="A517" s="203"/>
    </row>
    <row r="518" spans="1:1" ht="15.75" customHeight="1">
      <c r="A518" s="203"/>
    </row>
    <row r="519" spans="1:1" ht="15.75" customHeight="1">
      <c r="A519" s="203"/>
    </row>
    <row r="520" spans="1:1" ht="15.75" customHeight="1">
      <c r="A520" s="203"/>
    </row>
    <row r="521" spans="1:1" ht="15.75" customHeight="1">
      <c r="A521" s="203"/>
    </row>
    <row r="522" spans="1:1" ht="15.75" customHeight="1">
      <c r="A522" s="203"/>
    </row>
    <row r="523" spans="1:1" ht="15.75" customHeight="1">
      <c r="A523" s="203"/>
    </row>
    <row r="524" spans="1:1" ht="15.75" customHeight="1">
      <c r="A524" s="203"/>
    </row>
    <row r="525" spans="1:1" ht="15.75" customHeight="1">
      <c r="A525" s="203"/>
    </row>
    <row r="526" spans="1:1" ht="15.75" customHeight="1">
      <c r="A526" s="203"/>
    </row>
    <row r="527" spans="1:1" ht="15.75" customHeight="1">
      <c r="A527" s="203"/>
    </row>
    <row r="528" spans="1:1" ht="15.75" customHeight="1">
      <c r="A528" s="203"/>
    </row>
    <row r="529" spans="1:1" ht="15.75" customHeight="1">
      <c r="A529" s="203"/>
    </row>
    <row r="530" spans="1:1" ht="15.75" customHeight="1">
      <c r="A530" s="203"/>
    </row>
    <row r="531" spans="1:1" ht="15.75" customHeight="1">
      <c r="A531" s="203"/>
    </row>
    <row r="532" spans="1:1" ht="15.75" customHeight="1">
      <c r="A532" s="203"/>
    </row>
    <row r="533" spans="1:1" ht="15.75" customHeight="1">
      <c r="A533" s="203"/>
    </row>
    <row r="534" spans="1:1" ht="15.75" customHeight="1">
      <c r="A534" s="203"/>
    </row>
    <row r="535" spans="1:1" ht="15.75" customHeight="1">
      <c r="A535" s="203"/>
    </row>
    <row r="536" spans="1:1" ht="15.75" customHeight="1">
      <c r="A536" s="203"/>
    </row>
    <row r="537" spans="1:1" ht="15.75" customHeight="1">
      <c r="A537" s="203"/>
    </row>
    <row r="538" spans="1:1" ht="15.75" customHeight="1">
      <c r="A538" s="203"/>
    </row>
    <row r="539" spans="1:1" ht="15.75" customHeight="1">
      <c r="A539" s="203"/>
    </row>
    <row r="540" spans="1:1" ht="15.75" customHeight="1">
      <c r="A540" s="203"/>
    </row>
    <row r="541" spans="1:1" ht="15.75" customHeight="1">
      <c r="A541" s="203"/>
    </row>
    <row r="542" spans="1:1" ht="15.75" customHeight="1">
      <c r="A542" s="203"/>
    </row>
    <row r="543" spans="1:1" ht="15.75" customHeight="1">
      <c r="A543" s="203"/>
    </row>
    <row r="544" spans="1:1" ht="15.75" customHeight="1">
      <c r="A544" s="203"/>
    </row>
    <row r="545" spans="1:1" ht="15.75" customHeight="1">
      <c r="A545" s="203"/>
    </row>
    <row r="546" spans="1:1" ht="15.75" customHeight="1">
      <c r="A546" s="203"/>
    </row>
    <row r="547" spans="1:1" ht="15.75" customHeight="1">
      <c r="A547" s="203"/>
    </row>
    <row r="548" spans="1:1" ht="15.75" customHeight="1">
      <c r="A548" s="203"/>
    </row>
    <row r="549" spans="1:1" ht="15.75" customHeight="1">
      <c r="A549" s="203"/>
    </row>
    <row r="550" spans="1:1" ht="15.75" customHeight="1">
      <c r="A550" s="203"/>
    </row>
    <row r="551" spans="1:1" ht="15.75" customHeight="1">
      <c r="A551" s="203"/>
    </row>
    <row r="552" spans="1:1" ht="15.75" customHeight="1">
      <c r="A552" s="203"/>
    </row>
    <row r="553" spans="1:1" ht="15.75" customHeight="1">
      <c r="A553" s="203"/>
    </row>
    <row r="554" spans="1:1" ht="15.75" customHeight="1">
      <c r="A554" s="203"/>
    </row>
    <row r="555" spans="1:1" ht="15.75" customHeight="1">
      <c r="A555" s="203"/>
    </row>
    <row r="556" spans="1:1" ht="15.75" customHeight="1">
      <c r="A556" s="203"/>
    </row>
    <row r="557" spans="1:1" ht="15.75" customHeight="1">
      <c r="A557" s="203"/>
    </row>
    <row r="558" spans="1:1" ht="15.75" customHeight="1">
      <c r="A558" s="203"/>
    </row>
    <row r="559" spans="1:1" ht="15.75" customHeight="1">
      <c r="A559" s="203"/>
    </row>
    <row r="560" spans="1:1" ht="15.75" customHeight="1">
      <c r="A560" s="203"/>
    </row>
    <row r="561" spans="1:1" ht="15.75" customHeight="1">
      <c r="A561" s="203"/>
    </row>
    <row r="562" spans="1:1" ht="15.75" customHeight="1">
      <c r="A562" s="203"/>
    </row>
    <row r="563" spans="1:1" ht="15.75" customHeight="1">
      <c r="A563" s="203"/>
    </row>
    <row r="564" spans="1:1" ht="15.75" customHeight="1">
      <c r="A564" s="203"/>
    </row>
    <row r="565" spans="1:1" ht="15.75" customHeight="1">
      <c r="A565" s="203"/>
    </row>
    <row r="566" spans="1:1" ht="15.75" customHeight="1">
      <c r="A566" s="203"/>
    </row>
    <row r="567" spans="1:1" ht="15.75" customHeight="1">
      <c r="A567" s="203"/>
    </row>
    <row r="568" spans="1:1" ht="15.75" customHeight="1">
      <c r="A568" s="203"/>
    </row>
    <row r="569" spans="1:1" ht="15.75" customHeight="1">
      <c r="A569" s="203"/>
    </row>
    <row r="570" spans="1:1" ht="15.75" customHeight="1">
      <c r="A570" s="203"/>
    </row>
    <row r="571" spans="1:1" ht="15.75" customHeight="1">
      <c r="A571" s="203"/>
    </row>
    <row r="572" spans="1:1" ht="15.75" customHeight="1">
      <c r="A572" s="203"/>
    </row>
    <row r="573" spans="1:1" ht="15.75" customHeight="1">
      <c r="A573" s="203"/>
    </row>
    <row r="574" spans="1:1" ht="15.75" customHeight="1">
      <c r="A574" s="203"/>
    </row>
    <row r="575" spans="1:1" ht="15.75" customHeight="1">
      <c r="A575" s="203"/>
    </row>
    <row r="576" spans="1:1" ht="15.75" customHeight="1">
      <c r="A576" s="203"/>
    </row>
    <row r="577" spans="1:1" ht="15.75" customHeight="1">
      <c r="A577" s="203"/>
    </row>
    <row r="578" spans="1:1" ht="15.75" customHeight="1">
      <c r="A578" s="203"/>
    </row>
    <row r="579" spans="1:1" ht="15.75" customHeight="1">
      <c r="A579" s="203"/>
    </row>
    <row r="580" spans="1:1" ht="15.75" customHeight="1">
      <c r="A580" s="203"/>
    </row>
    <row r="581" spans="1:1" ht="15.75" customHeight="1">
      <c r="A581" s="203"/>
    </row>
    <row r="582" spans="1:1" ht="15.75" customHeight="1">
      <c r="A582" s="203"/>
    </row>
    <row r="583" spans="1:1" ht="15.75" customHeight="1">
      <c r="A583" s="203"/>
    </row>
    <row r="584" spans="1:1" ht="15.75" customHeight="1">
      <c r="A584" s="203"/>
    </row>
    <row r="585" spans="1:1" ht="15.75" customHeight="1">
      <c r="A585" s="203"/>
    </row>
    <row r="586" spans="1:1" ht="15.75" customHeight="1">
      <c r="A586" s="203"/>
    </row>
    <row r="587" spans="1:1" ht="15.75" customHeight="1">
      <c r="A587" s="203"/>
    </row>
    <row r="588" spans="1:1" ht="15.75" customHeight="1">
      <c r="A588" s="203"/>
    </row>
    <row r="589" spans="1:1" ht="15.75" customHeight="1">
      <c r="A589" s="203"/>
    </row>
    <row r="590" spans="1:1" ht="15.75" customHeight="1">
      <c r="A590" s="203"/>
    </row>
    <row r="591" spans="1:1" ht="15.75" customHeight="1">
      <c r="A591" s="203"/>
    </row>
    <row r="592" spans="1:1" ht="15.75" customHeight="1">
      <c r="A592" s="203"/>
    </row>
    <row r="593" spans="1:1" ht="15.75" customHeight="1">
      <c r="A593" s="203"/>
    </row>
    <row r="594" spans="1:1" ht="15.75" customHeight="1">
      <c r="A594" s="203"/>
    </row>
    <row r="595" spans="1:1" ht="15.75" customHeight="1">
      <c r="A595" s="203"/>
    </row>
    <row r="596" spans="1:1" ht="15.75" customHeight="1">
      <c r="A596" s="203"/>
    </row>
    <row r="597" spans="1:1" ht="15.75" customHeight="1">
      <c r="A597" s="203"/>
    </row>
    <row r="598" spans="1:1" ht="15.75" customHeight="1">
      <c r="A598" s="203"/>
    </row>
    <row r="599" spans="1:1" ht="15.75" customHeight="1">
      <c r="A599" s="203"/>
    </row>
    <row r="600" spans="1:1" ht="15.75" customHeight="1">
      <c r="A600" s="203"/>
    </row>
    <row r="601" spans="1:1" ht="15.75" customHeight="1">
      <c r="A601" s="203"/>
    </row>
    <row r="602" spans="1:1" ht="15.75" customHeight="1">
      <c r="A602" s="203"/>
    </row>
    <row r="603" spans="1:1" ht="15.75" customHeight="1">
      <c r="A603" s="203"/>
    </row>
    <row r="604" spans="1:1" ht="15.75" customHeight="1">
      <c r="A604" s="203"/>
    </row>
    <row r="605" spans="1:1" ht="15.75" customHeight="1">
      <c r="A605" s="203"/>
    </row>
    <row r="606" spans="1:1" ht="15.75" customHeight="1">
      <c r="A606" s="203"/>
    </row>
    <row r="607" spans="1:1" ht="15.75" customHeight="1">
      <c r="A607" s="203"/>
    </row>
    <row r="608" spans="1:1" ht="15.75" customHeight="1">
      <c r="A608" s="203"/>
    </row>
    <row r="609" spans="1:1" ht="15.75" customHeight="1">
      <c r="A609" s="203"/>
    </row>
    <row r="610" spans="1:1" ht="15.75" customHeight="1">
      <c r="A610" s="203"/>
    </row>
    <row r="611" spans="1:1" ht="15.75" customHeight="1">
      <c r="A611" s="203"/>
    </row>
    <row r="612" spans="1:1" ht="15.75" customHeight="1">
      <c r="A612" s="203"/>
    </row>
    <row r="613" spans="1:1" ht="15.75" customHeight="1">
      <c r="A613" s="203"/>
    </row>
    <row r="614" spans="1:1" ht="15.75" customHeight="1">
      <c r="A614" s="203"/>
    </row>
    <row r="615" spans="1:1" ht="15.75" customHeight="1">
      <c r="A615" s="203"/>
    </row>
    <row r="616" spans="1:1" ht="15.75" customHeight="1">
      <c r="A616" s="203"/>
    </row>
    <row r="617" spans="1:1" ht="15.75" customHeight="1">
      <c r="A617" s="203"/>
    </row>
    <row r="618" spans="1:1" ht="15.75" customHeight="1">
      <c r="A618" s="203"/>
    </row>
    <row r="619" spans="1:1" ht="15.75" customHeight="1">
      <c r="A619" s="203"/>
    </row>
    <row r="620" spans="1:1" ht="15.75" customHeight="1">
      <c r="A620" s="203"/>
    </row>
    <row r="621" spans="1:1" ht="15.75" customHeight="1">
      <c r="A621" s="203"/>
    </row>
    <row r="622" spans="1:1" ht="15.75" customHeight="1">
      <c r="A622" s="203"/>
    </row>
    <row r="623" spans="1:1" ht="15.75" customHeight="1">
      <c r="A623" s="203"/>
    </row>
    <row r="624" spans="1:1" ht="15.75" customHeight="1">
      <c r="A624" s="203"/>
    </row>
    <row r="625" spans="1:1" ht="15.75" customHeight="1">
      <c r="A625" s="203"/>
    </row>
    <row r="626" spans="1:1" ht="15.75" customHeight="1">
      <c r="A626" s="203"/>
    </row>
    <row r="627" spans="1:1" ht="15.75" customHeight="1">
      <c r="A627" s="203"/>
    </row>
    <row r="628" spans="1:1" ht="15.75" customHeight="1">
      <c r="A628" s="203"/>
    </row>
    <row r="629" spans="1:1" ht="15.75" customHeight="1">
      <c r="A629" s="203"/>
    </row>
    <row r="630" spans="1:1" ht="15.75" customHeight="1">
      <c r="A630" s="203"/>
    </row>
    <row r="631" spans="1:1" ht="15.75" customHeight="1">
      <c r="A631" s="203"/>
    </row>
    <row r="632" spans="1:1" ht="15.75" customHeight="1">
      <c r="A632" s="203"/>
    </row>
    <row r="633" spans="1:1" ht="15.75" customHeight="1">
      <c r="A633" s="203"/>
    </row>
    <row r="634" spans="1:1" ht="15.75" customHeight="1">
      <c r="A634" s="203"/>
    </row>
    <row r="635" spans="1:1" ht="15.75" customHeight="1">
      <c r="A635" s="203"/>
    </row>
    <row r="636" spans="1:1" ht="15.75" customHeight="1">
      <c r="A636" s="203"/>
    </row>
    <row r="637" spans="1:1" ht="15.75" customHeight="1">
      <c r="A637" s="203"/>
    </row>
    <row r="638" spans="1:1" ht="15.75" customHeight="1">
      <c r="A638" s="203"/>
    </row>
    <row r="639" spans="1:1" ht="15.75" customHeight="1">
      <c r="A639" s="203"/>
    </row>
    <row r="640" spans="1:1" ht="15.75" customHeight="1">
      <c r="A640" s="203"/>
    </row>
    <row r="641" spans="1:1" ht="15.75" customHeight="1">
      <c r="A641" s="203"/>
    </row>
    <row r="642" spans="1:1" ht="15.75" customHeight="1">
      <c r="A642" s="203"/>
    </row>
    <row r="643" spans="1:1" ht="15.75" customHeight="1">
      <c r="A643" s="203"/>
    </row>
    <row r="644" spans="1:1" ht="15.75" customHeight="1">
      <c r="A644" s="203"/>
    </row>
    <row r="645" spans="1:1" ht="15.75" customHeight="1">
      <c r="A645" s="203"/>
    </row>
    <row r="646" spans="1:1" ht="15.75" customHeight="1">
      <c r="A646" s="203"/>
    </row>
    <row r="647" spans="1:1" ht="15.75" customHeight="1">
      <c r="A647" s="203"/>
    </row>
    <row r="648" spans="1:1" ht="15.75" customHeight="1">
      <c r="A648" s="203"/>
    </row>
    <row r="649" spans="1:1" ht="15.75" customHeight="1">
      <c r="A649" s="203"/>
    </row>
    <row r="650" spans="1:1" ht="15.75" customHeight="1">
      <c r="A650" s="203"/>
    </row>
    <row r="651" spans="1:1" ht="15.75" customHeight="1">
      <c r="A651" s="203"/>
    </row>
    <row r="652" spans="1:1" ht="15.75" customHeight="1">
      <c r="A652" s="203"/>
    </row>
    <row r="653" spans="1:1" ht="15.75" customHeight="1">
      <c r="A653" s="203"/>
    </row>
    <row r="654" spans="1:1" ht="15.75" customHeight="1">
      <c r="A654" s="203"/>
    </row>
    <row r="655" spans="1:1" ht="15.75" customHeight="1">
      <c r="A655" s="203"/>
    </row>
    <row r="656" spans="1:1" ht="15.75" customHeight="1">
      <c r="A656" s="203"/>
    </row>
    <row r="657" spans="1:1" ht="15.75" customHeight="1">
      <c r="A657" s="203"/>
    </row>
    <row r="658" spans="1:1" ht="15.75" customHeight="1">
      <c r="A658" s="203"/>
    </row>
    <row r="659" spans="1:1" ht="15.75" customHeight="1">
      <c r="A659" s="203"/>
    </row>
    <row r="660" spans="1:1" ht="15.75" customHeight="1">
      <c r="A660" s="203"/>
    </row>
    <row r="661" spans="1:1" ht="15.75" customHeight="1">
      <c r="A661" s="203"/>
    </row>
    <row r="662" spans="1:1" ht="15.75" customHeight="1">
      <c r="A662" s="203"/>
    </row>
    <row r="663" spans="1:1" ht="15.75" customHeight="1">
      <c r="A663" s="203"/>
    </row>
    <row r="664" spans="1:1" ht="15.75" customHeight="1">
      <c r="A664" s="203"/>
    </row>
    <row r="665" spans="1:1" ht="15.75" customHeight="1">
      <c r="A665" s="203"/>
    </row>
    <row r="666" spans="1:1" ht="15.75" customHeight="1">
      <c r="A666" s="203"/>
    </row>
    <row r="667" spans="1:1" ht="15.75" customHeight="1">
      <c r="A667" s="203"/>
    </row>
    <row r="668" spans="1:1" ht="15.75" customHeight="1">
      <c r="A668" s="203"/>
    </row>
    <row r="669" spans="1:1" ht="15.75" customHeight="1">
      <c r="A669" s="203"/>
    </row>
    <row r="670" spans="1:1" ht="15.75" customHeight="1">
      <c r="A670" s="203"/>
    </row>
    <row r="671" spans="1:1" ht="15.75" customHeight="1">
      <c r="A671" s="203"/>
    </row>
    <row r="672" spans="1:1" ht="15.75" customHeight="1">
      <c r="A672" s="203"/>
    </row>
    <row r="673" spans="1:1" ht="15.75" customHeight="1">
      <c r="A673" s="203"/>
    </row>
    <row r="674" spans="1:1" ht="15.75" customHeight="1">
      <c r="A674" s="203"/>
    </row>
    <row r="675" spans="1:1" ht="15.75" customHeight="1">
      <c r="A675" s="203"/>
    </row>
    <row r="676" spans="1:1" ht="15.75" customHeight="1">
      <c r="A676" s="203"/>
    </row>
    <row r="677" spans="1:1" ht="15.75" customHeight="1">
      <c r="A677" s="203"/>
    </row>
    <row r="678" spans="1:1" ht="15.75" customHeight="1">
      <c r="A678" s="203"/>
    </row>
    <row r="679" spans="1:1" ht="15.75" customHeight="1">
      <c r="A679" s="203"/>
    </row>
    <row r="680" spans="1:1" ht="15.75" customHeight="1">
      <c r="A680" s="203"/>
    </row>
    <row r="681" spans="1:1" ht="15.75" customHeight="1">
      <c r="A681" s="203"/>
    </row>
    <row r="682" spans="1:1" ht="15.75" customHeight="1">
      <c r="A682" s="203"/>
    </row>
    <row r="683" spans="1:1" ht="15.75" customHeight="1">
      <c r="A683" s="203"/>
    </row>
    <row r="684" spans="1:1" ht="15.75" customHeight="1">
      <c r="A684" s="203"/>
    </row>
    <row r="685" spans="1:1" ht="15.75" customHeight="1">
      <c r="A685" s="203"/>
    </row>
    <row r="686" spans="1:1" ht="15.75" customHeight="1">
      <c r="A686" s="203"/>
    </row>
    <row r="687" spans="1:1" ht="15.75" customHeight="1">
      <c r="A687" s="203"/>
    </row>
    <row r="688" spans="1:1" ht="15.75" customHeight="1">
      <c r="A688" s="203"/>
    </row>
    <row r="689" spans="1:1" ht="15.75" customHeight="1">
      <c r="A689" s="203"/>
    </row>
    <row r="690" spans="1:1" ht="15.75" customHeight="1">
      <c r="A690" s="203"/>
    </row>
    <row r="691" spans="1:1" ht="15.75" customHeight="1">
      <c r="A691" s="203"/>
    </row>
    <row r="692" spans="1:1" ht="15.75" customHeight="1">
      <c r="A692" s="203"/>
    </row>
    <row r="693" spans="1:1" ht="15.75" customHeight="1">
      <c r="A693" s="203"/>
    </row>
    <row r="694" spans="1:1" ht="15.75" customHeight="1">
      <c r="A694" s="203"/>
    </row>
    <row r="695" spans="1:1" ht="15.75" customHeight="1">
      <c r="A695" s="203"/>
    </row>
    <row r="696" spans="1:1" ht="15.75" customHeight="1">
      <c r="A696" s="203"/>
    </row>
    <row r="697" spans="1:1" ht="15.75" customHeight="1">
      <c r="A697" s="203"/>
    </row>
    <row r="698" spans="1:1" ht="15.75" customHeight="1">
      <c r="A698" s="203"/>
    </row>
    <row r="699" spans="1:1" ht="15.75" customHeight="1">
      <c r="A699" s="203"/>
    </row>
    <row r="700" spans="1:1" ht="15.75" customHeight="1">
      <c r="A700" s="203"/>
    </row>
    <row r="701" spans="1:1" ht="15.75" customHeight="1">
      <c r="A701" s="203"/>
    </row>
    <row r="702" spans="1:1" ht="15.75" customHeight="1">
      <c r="A702" s="203"/>
    </row>
    <row r="703" spans="1:1" ht="15.75" customHeight="1">
      <c r="A703" s="203"/>
    </row>
    <row r="704" spans="1:1" ht="15.75" customHeight="1">
      <c r="A704" s="203"/>
    </row>
    <row r="705" spans="1:1" ht="15.75" customHeight="1">
      <c r="A705" s="203"/>
    </row>
    <row r="706" spans="1:1" ht="15.75" customHeight="1">
      <c r="A706" s="203"/>
    </row>
    <row r="707" spans="1:1" ht="15.75" customHeight="1">
      <c r="A707" s="203"/>
    </row>
    <row r="708" spans="1:1" ht="15.75" customHeight="1">
      <c r="A708" s="203"/>
    </row>
    <row r="709" spans="1:1" ht="15.75" customHeight="1">
      <c r="A709" s="203"/>
    </row>
    <row r="710" spans="1:1" ht="15.75" customHeight="1">
      <c r="A710" s="203"/>
    </row>
    <row r="711" spans="1:1" ht="15.75" customHeight="1">
      <c r="A711" s="203"/>
    </row>
    <row r="712" spans="1:1" ht="15.75" customHeight="1">
      <c r="A712" s="203"/>
    </row>
    <row r="713" spans="1:1" ht="15.75" customHeight="1">
      <c r="A713" s="203"/>
    </row>
    <row r="714" spans="1:1" ht="15.75" customHeight="1">
      <c r="A714" s="203"/>
    </row>
    <row r="715" spans="1:1" ht="15.75" customHeight="1">
      <c r="A715" s="203"/>
    </row>
    <row r="716" spans="1:1" ht="15.75" customHeight="1">
      <c r="A716" s="203"/>
    </row>
    <row r="717" spans="1:1" ht="15.75" customHeight="1">
      <c r="A717" s="203"/>
    </row>
    <row r="718" spans="1:1" ht="15.75" customHeight="1">
      <c r="A718" s="203"/>
    </row>
    <row r="719" spans="1:1" ht="15.75" customHeight="1">
      <c r="A719" s="203"/>
    </row>
    <row r="720" spans="1:1" ht="15.75" customHeight="1">
      <c r="A720" s="203"/>
    </row>
    <row r="721" spans="1:1" ht="15.75" customHeight="1">
      <c r="A721" s="203"/>
    </row>
    <row r="722" spans="1:1" ht="15.75" customHeight="1">
      <c r="A722" s="203"/>
    </row>
    <row r="723" spans="1:1" ht="15.75" customHeight="1">
      <c r="A723" s="203"/>
    </row>
    <row r="724" spans="1:1" ht="15.75" customHeight="1">
      <c r="A724" s="203"/>
    </row>
    <row r="725" spans="1:1" ht="15.75" customHeight="1">
      <c r="A725" s="203"/>
    </row>
    <row r="726" spans="1:1" ht="15.75" customHeight="1">
      <c r="A726" s="203"/>
    </row>
    <row r="727" spans="1:1" ht="15.75" customHeight="1">
      <c r="A727" s="203"/>
    </row>
    <row r="728" spans="1:1" ht="15.75" customHeight="1">
      <c r="A728" s="203"/>
    </row>
    <row r="729" spans="1:1" ht="15.75" customHeight="1">
      <c r="A729" s="203"/>
    </row>
    <row r="730" spans="1:1" ht="15.75" customHeight="1">
      <c r="A730" s="203"/>
    </row>
    <row r="731" spans="1:1" ht="15.75" customHeight="1">
      <c r="A731" s="203"/>
    </row>
    <row r="732" spans="1:1" ht="15.75" customHeight="1">
      <c r="A732" s="203"/>
    </row>
    <row r="733" spans="1:1" ht="15.75" customHeight="1">
      <c r="A733" s="203"/>
    </row>
    <row r="734" spans="1:1" ht="15.75" customHeight="1">
      <c r="A734" s="203"/>
    </row>
    <row r="735" spans="1:1" ht="15.75" customHeight="1">
      <c r="A735" s="203"/>
    </row>
    <row r="736" spans="1:1" ht="15.75" customHeight="1">
      <c r="A736" s="203"/>
    </row>
    <row r="737" spans="1:1" ht="15.75" customHeight="1">
      <c r="A737" s="203"/>
    </row>
    <row r="738" spans="1:1" ht="15.75" customHeight="1">
      <c r="A738" s="203"/>
    </row>
    <row r="739" spans="1:1" ht="15.75" customHeight="1">
      <c r="A739" s="203"/>
    </row>
    <row r="740" spans="1:1" ht="15.75" customHeight="1">
      <c r="A740" s="203"/>
    </row>
    <row r="741" spans="1:1" ht="15.75" customHeight="1">
      <c r="A741" s="203"/>
    </row>
    <row r="742" spans="1:1" ht="15.75" customHeight="1">
      <c r="A742" s="203"/>
    </row>
    <row r="743" spans="1:1" ht="15.75" customHeight="1">
      <c r="A743" s="203"/>
    </row>
    <row r="744" spans="1:1" ht="15.75" customHeight="1">
      <c r="A744" s="203"/>
    </row>
    <row r="745" spans="1:1" ht="15.75" customHeight="1">
      <c r="A745" s="203"/>
    </row>
    <row r="746" spans="1:1" ht="15.75" customHeight="1">
      <c r="A746" s="203"/>
    </row>
    <row r="747" spans="1:1" ht="15.75" customHeight="1">
      <c r="A747" s="203"/>
    </row>
    <row r="748" spans="1:1" ht="15.75" customHeight="1">
      <c r="A748" s="203"/>
    </row>
    <row r="749" spans="1:1" ht="15.75" customHeight="1">
      <c r="A749" s="203"/>
    </row>
    <row r="750" spans="1:1" ht="15.75" customHeight="1">
      <c r="A750" s="203"/>
    </row>
    <row r="751" spans="1:1" ht="15.75" customHeight="1">
      <c r="A751" s="203"/>
    </row>
    <row r="752" spans="1:1" ht="15.75" customHeight="1">
      <c r="A752" s="203"/>
    </row>
    <row r="753" spans="1:1" ht="15.75" customHeight="1">
      <c r="A753" s="203"/>
    </row>
    <row r="754" spans="1:1" ht="15.75" customHeight="1">
      <c r="A754" s="203"/>
    </row>
    <row r="755" spans="1:1" ht="15.75" customHeight="1">
      <c r="A755" s="203"/>
    </row>
    <row r="756" spans="1:1" ht="15.75" customHeight="1">
      <c r="A756" s="203"/>
    </row>
    <row r="757" spans="1:1" ht="15.75" customHeight="1">
      <c r="A757" s="203"/>
    </row>
    <row r="758" spans="1:1" ht="15.75" customHeight="1">
      <c r="A758" s="203"/>
    </row>
    <row r="759" spans="1:1" ht="15.75" customHeight="1">
      <c r="A759" s="203"/>
    </row>
    <row r="760" spans="1:1" ht="15.75" customHeight="1">
      <c r="A760" s="203"/>
    </row>
    <row r="761" spans="1:1" ht="15.75" customHeight="1">
      <c r="A761" s="203"/>
    </row>
    <row r="762" spans="1:1" ht="15.75" customHeight="1">
      <c r="A762" s="203"/>
    </row>
    <row r="763" spans="1:1" ht="15.75" customHeight="1">
      <c r="A763" s="203"/>
    </row>
    <row r="764" spans="1:1" ht="15.75" customHeight="1">
      <c r="A764" s="203"/>
    </row>
    <row r="765" spans="1:1" ht="15.75" customHeight="1">
      <c r="A765" s="203"/>
    </row>
    <row r="766" spans="1:1" ht="15.75" customHeight="1">
      <c r="A766" s="203"/>
    </row>
    <row r="767" spans="1:1" ht="15.75" customHeight="1">
      <c r="A767" s="203"/>
    </row>
    <row r="768" spans="1:1" ht="15.75" customHeight="1">
      <c r="A768" s="203"/>
    </row>
    <row r="769" spans="1:1" ht="15.75" customHeight="1">
      <c r="A769" s="203"/>
    </row>
    <row r="770" spans="1:1" ht="15.75" customHeight="1">
      <c r="A770" s="203"/>
    </row>
    <row r="771" spans="1:1" ht="15.75" customHeight="1">
      <c r="A771" s="203"/>
    </row>
    <row r="772" spans="1:1" ht="15.75" customHeight="1">
      <c r="A772" s="203"/>
    </row>
    <row r="773" spans="1:1" ht="15.75" customHeight="1">
      <c r="A773" s="203"/>
    </row>
    <row r="774" spans="1:1" ht="15.75" customHeight="1">
      <c r="A774" s="203"/>
    </row>
    <row r="775" spans="1:1" ht="15.75" customHeight="1">
      <c r="A775" s="203"/>
    </row>
    <row r="776" spans="1:1" ht="15.75" customHeight="1">
      <c r="A776" s="203"/>
    </row>
    <row r="777" spans="1:1" ht="15.75" customHeight="1">
      <c r="A777" s="203"/>
    </row>
    <row r="778" spans="1:1" ht="15.75" customHeight="1">
      <c r="A778" s="203"/>
    </row>
    <row r="779" spans="1:1" ht="15.75" customHeight="1">
      <c r="A779" s="203"/>
    </row>
    <row r="780" spans="1:1" ht="15.75" customHeight="1">
      <c r="A780" s="203"/>
    </row>
    <row r="781" spans="1:1" ht="15.75" customHeight="1">
      <c r="A781" s="203"/>
    </row>
    <row r="782" spans="1:1" ht="15.75" customHeight="1">
      <c r="A782" s="203"/>
    </row>
    <row r="783" spans="1:1" ht="15.75" customHeight="1">
      <c r="A783" s="203"/>
    </row>
    <row r="784" spans="1:1" ht="15.75" customHeight="1">
      <c r="A784" s="203"/>
    </row>
    <row r="785" spans="1:1" ht="15.75" customHeight="1">
      <c r="A785" s="203"/>
    </row>
    <row r="786" spans="1:1" ht="15.75" customHeight="1">
      <c r="A786" s="203"/>
    </row>
    <row r="787" spans="1:1" ht="15.75" customHeight="1">
      <c r="A787" s="203"/>
    </row>
    <row r="788" spans="1:1" ht="15.75" customHeight="1">
      <c r="A788" s="203"/>
    </row>
    <row r="789" spans="1:1" ht="15.75" customHeight="1">
      <c r="A789" s="203"/>
    </row>
    <row r="790" spans="1:1" ht="15.75" customHeight="1">
      <c r="A790" s="203"/>
    </row>
    <row r="791" spans="1:1" ht="15.75" customHeight="1">
      <c r="A791" s="203"/>
    </row>
    <row r="792" spans="1:1" ht="15.75" customHeight="1">
      <c r="A792" s="203"/>
    </row>
    <row r="793" spans="1:1" ht="15.75" customHeight="1">
      <c r="A793" s="203"/>
    </row>
    <row r="794" spans="1:1" ht="15.75" customHeight="1">
      <c r="A794" s="203"/>
    </row>
    <row r="795" spans="1:1" ht="15.75" customHeight="1">
      <c r="A795" s="203"/>
    </row>
    <row r="796" spans="1:1" ht="15.75" customHeight="1">
      <c r="A796" s="203"/>
    </row>
    <row r="797" spans="1:1" ht="15.75" customHeight="1">
      <c r="A797" s="203"/>
    </row>
    <row r="798" spans="1:1" ht="15.75" customHeight="1">
      <c r="A798" s="203"/>
    </row>
    <row r="799" spans="1:1" ht="15.75" customHeight="1">
      <c r="A799" s="203"/>
    </row>
    <row r="800" spans="1:1" ht="15.75" customHeight="1">
      <c r="A800" s="203"/>
    </row>
    <row r="801" spans="1:1" ht="15.75" customHeight="1">
      <c r="A801" s="203"/>
    </row>
    <row r="802" spans="1:1" ht="15.75" customHeight="1">
      <c r="A802" s="203"/>
    </row>
    <row r="803" spans="1:1" ht="15.75" customHeight="1">
      <c r="A803" s="203"/>
    </row>
    <row r="804" spans="1:1" ht="15.75" customHeight="1">
      <c r="A804" s="203"/>
    </row>
    <row r="805" spans="1:1" ht="15.75" customHeight="1">
      <c r="A805" s="203"/>
    </row>
    <row r="806" spans="1:1" ht="15.75" customHeight="1">
      <c r="A806" s="203"/>
    </row>
    <row r="807" spans="1:1" ht="15.75" customHeight="1">
      <c r="A807" s="203"/>
    </row>
    <row r="808" spans="1:1" ht="15.75" customHeight="1">
      <c r="A808" s="203"/>
    </row>
    <row r="809" spans="1:1" ht="15.75" customHeight="1">
      <c r="A809" s="203"/>
    </row>
    <row r="810" spans="1:1" ht="15.75" customHeight="1">
      <c r="A810" s="203"/>
    </row>
    <row r="811" spans="1:1" ht="15.75" customHeight="1">
      <c r="A811" s="203"/>
    </row>
    <row r="812" spans="1:1" ht="15.75" customHeight="1">
      <c r="A812" s="203"/>
    </row>
    <row r="813" spans="1:1" ht="15.75" customHeight="1">
      <c r="A813" s="203"/>
    </row>
    <row r="814" spans="1:1" ht="15.75" customHeight="1">
      <c r="A814" s="203"/>
    </row>
    <row r="815" spans="1:1" ht="15.75" customHeight="1">
      <c r="A815" s="203"/>
    </row>
    <row r="816" spans="1:1" ht="15.75" customHeight="1">
      <c r="A816" s="203"/>
    </row>
    <row r="817" spans="1:1" ht="15.75" customHeight="1">
      <c r="A817" s="203"/>
    </row>
    <row r="818" spans="1:1" ht="15.75" customHeight="1">
      <c r="A818" s="203"/>
    </row>
    <row r="819" spans="1:1" ht="15.75" customHeight="1">
      <c r="A819" s="203"/>
    </row>
    <row r="820" spans="1:1" ht="15.75" customHeight="1">
      <c r="A820" s="203"/>
    </row>
    <row r="821" spans="1:1" ht="15.75" customHeight="1">
      <c r="A821" s="203"/>
    </row>
    <row r="822" spans="1:1" ht="15.75" customHeight="1">
      <c r="A822" s="203"/>
    </row>
    <row r="823" spans="1:1" ht="15.75" customHeight="1">
      <c r="A823" s="203"/>
    </row>
    <row r="824" spans="1:1" ht="15.75" customHeight="1">
      <c r="A824" s="203"/>
    </row>
    <row r="825" spans="1:1" ht="15.75" customHeight="1">
      <c r="A825" s="203"/>
    </row>
    <row r="826" spans="1:1" ht="15.75" customHeight="1">
      <c r="A826" s="203"/>
    </row>
    <row r="827" spans="1:1" ht="15.75" customHeight="1">
      <c r="A827" s="203"/>
    </row>
    <row r="828" spans="1:1" ht="15.75" customHeight="1">
      <c r="A828" s="203"/>
    </row>
    <row r="829" spans="1:1" ht="15.75" customHeight="1">
      <c r="A829" s="203"/>
    </row>
    <row r="830" spans="1:1" ht="15.75" customHeight="1">
      <c r="A830" s="203"/>
    </row>
    <row r="831" spans="1:1" ht="15.75" customHeight="1">
      <c r="A831" s="203"/>
    </row>
    <row r="832" spans="1:1" ht="15.75" customHeight="1">
      <c r="A832" s="203"/>
    </row>
    <row r="833" spans="1:1" ht="15.75" customHeight="1">
      <c r="A833" s="203"/>
    </row>
    <row r="834" spans="1:1" ht="15.75" customHeight="1">
      <c r="A834" s="203"/>
    </row>
    <row r="835" spans="1:1" ht="15.75" customHeight="1">
      <c r="A835" s="203"/>
    </row>
    <row r="836" spans="1:1" ht="15.75" customHeight="1">
      <c r="A836" s="203"/>
    </row>
    <row r="837" spans="1:1" ht="15.75" customHeight="1">
      <c r="A837" s="203"/>
    </row>
    <row r="838" spans="1:1" ht="15.75" customHeight="1">
      <c r="A838" s="203"/>
    </row>
    <row r="839" spans="1:1" ht="15.75" customHeight="1">
      <c r="A839" s="203"/>
    </row>
    <row r="840" spans="1:1" ht="15.75" customHeight="1">
      <c r="A840" s="203"/>
    </row>
    <row r="841" spans="1:1" ht="15.75" customHeight="1">
      <c r="A841" s="203"/>
    </row>
    <row r="842" spans="1:1" ht="15.75" customHeight="1">
      <c r="A842" s="203"/>
    </row>
    <row r="843" spans="1:1" ht="15.75" customHeight="1">
      <c r="A843" s="203"/>
    </row>
    <row r="844" spans="1:1" ht="15.75" customHeight="1">
      <c r="A844" s="203"/>
    </row>
    <row r="845" spans="1:1" ht="15.75" customHeight="1">
      <c r="A845" s="203"/>
    </row>
    <row r="846" spans="1:1" ht="15.75" customHeight="1">
      <c r="A846" s="203"/>
    </row>
    <row r="847" spans="1:1" ht="15.75" customHeight="1">
      <c r="A847" s="203"/>
    </row>
    <row r="848" spans="1:1" ht="15.75" customHeight="1">
      <c r="A848" s="203"/>
    </row>
    <row r="849" spans="1:1" ht="15.75" customHeight="1">
      <c r="A849" s="203"/>
    </row>
    <row r="850" spans="1:1" ht="15.75" customHeight="1">
      <c r="A850" s="203"/>
    </row>
    <row r="851" spans="1:1" ht="15.75" customHeight="1">
      <c r="A851" s="203"/>
    </row>
    <row r="852" spans="1:1" ht="15.75" customHeight="1">
      <c r="A852" s="203"/>
    </row>
    <row r="853" spans="1:1" ht="15.75" customHeight="1">
      <c r="A853" s="203"/>
    </row>
    <row r="854" spans="1:1" ht="15.75" customHeight="1">
      <c r="A854" s="203"/>
    </row>
    <row r="855" spans="1:1" ht="15.75" customHeight="1">
      <c r="A855" s="203"/>
    </row>
    <row r="856" spans="1:1" ht="15.75" customHeight="1">
      <c r="A856" s="203"/>
    </row>
    <row r="857" spans="1:1" ht="15.75" customHeight="1">
      <c r="A857" s="203"/>
    </row>
    <row r="858" spans="1:1" ht="15.75" customHeight="1">
      <c r="A858" s="203"/>
    </row>
    <row r="859" spans="1:1" ht="15.75" customHeight="1">
      <c r="A859" s="203"/>
    </row>
    <row r="860" spans="1:1" ht="15.75" customHeight="1">
      <c r="A860" s="203"/>
    </row>
    <row r="861" spans="1:1" ht="15.75" customHeight="1">
      <c r="A861" s="203"/>
    </row>
    <row r="862" spans="1:1" ht="15.75" customHeight="1">
      <c r="A862" s="203"/>
    </row>
    <row r="863" spans="1:1" ht="15.75" customHeight="1">
      <c r="A863" s="203"/>
    </row>
    <row r="864" spans="1:1" ht="15.75" customHeight="1">
      <c r="A864" s="203"/>
    </row>
    <row r="865" spans="1:1" ht="15.75" customHeight="1">
      <c r="A865" s="203"/>
    </row>
    <row r="866" spans="1:1" ht="15.75" customHeight="1">
      <c r="A866" s="203"/>
    </row>
    <row r="867" spans="1:1" ht="15.75" customHeight="1">
      <c r="A867" s="203"/>
    </row>
    <row r="868" spans="1:1" ht="15.75" customHeight="1">
      <c r="A868" s="203"/>
    </row>
    <row r="869" spans="1:1" ht="15.75" customHeight="1">
      <c r="A869" s="203"/>
    </row>
    <row r="870" spans="1:1" ht="15.75" customHeight="1">
      <c r="A870" s="203"/>
    </row>
    <row r="871" spans="1:1" ht="15.75" customHeight="1">
      <c r="A871" s="203"/>
    </row>
    <row r="872" spans="1:1" ht="15.75" customHeight="1">
      <c r="A872" s="203"/>
    </row>
    <row r="873" spans="1:1" ht="15.75" customHeight="1">
      <c r="A873" s="203"/>
    </row>
    <row r="874" spans="1:1" ht="15.75" customHeight="1">
      <c r="A874" s="203"/>
    </row>
    <row r="875" spans="1:1" ht="15.75" customHeight="1">
      <c r="A875" s="203"/>
    </row>
    <row r="876" spans="1:1" ht="15.75" customHeight="1">
      <c r="A876" s="203"/>
    </row>
    <row r="877" spans="1:1" ht="15.75" customHeight="1">
      <c r="A877" s="203"/>
    </row>
    <row r="878" spans="1:1" ht="15.75" customHeight="1">
      <c r="A878" s="203"/>
    </row>
    <row r="879" spans="1:1" ht="15.75" customHeight="1">
      <c r="A879" s="203"/>
    </row>
    <row r="880" spans="1:1" ht="15.75" customHeight="1">
      <c r="A880" s="203"/>
    </row>
    <row r="881" spans="1:1" ht="15.75" customHeight="1">
      <c r="A881" s="203"/>
    </row>
    <row r="882" spans="1:1" ht="15.75" customHeight="1">
      <c r="A882" s="203"/>
    </row>
    <row r="883" spans="1:1" ht="15.75" customHeight="1">
      <c r="A883" s="203"/>
    </row>
    <row r="884" spans="1:1" ht="15.75" customHeight="1">
      <c r="A884" s="203"/>
    </row>
    <row r="885" spans="1:1" ht="15.75" customHeight="1">
      <c r="A885" s="203"/>
    </row>
    <row r="886" spans="1:1" ht="15.75" customHeight="1">
      <c r="A886" s="203"/>
    </row>
    <row r="887" spans="1:1" ht="15.75" customHeight="1">
      <c r="A887" s="203"/>
    </row>
    <row r="888" spans="1:1" ht="15.75" customHeight="1">
      <c r="A888" s="203"/>
    </row>
    <row r="889" spans="1:1" ht="15.75" customHeight="1">
      <c r="A889" s="203"/>
    </row>
    <row r="890" spans="1:1" ht="15.75" customHeight="1">
      <c r="A890" s="203"/>
    </row>
    <row r="891" spans="1:1" ht="15.75" customHeight="1">
      <c r="A891" s="203"/>
    </row>
    <row r="892" spans="1:1" ht="15.75" customHeight="1">
      <c r="A892" s="203"/>
    </row>
    <row r="893" spans="1:1" ht="15.75" customHeight="1">
      <c r="A893" s="203"/>
    </row>
    <row r="894" spans="1:1" ht="15.75" customHeight="1">
      <c r="A894" s="203"/>
    </row>
    <row r="895" spans="1:1" ht="15.75" customHeight="1">
      <c r="A895" s="203"/>
    </row>
    <row r="896" spans="1:1" ht="15.75" customHeight="1">
      <c r="A896" s="203"/>
    </row>
    <row r="897" spans="1:1" ht="15.75" customHeight="1">
      <c r="A897" s="203"/>
    </row>
    <row r="898" spans="1:1" ht="15.75" customHeight="1">
      <c r="A898" s="203"/>
    </row>
    <row r="899" spans="1:1" ht="15.75" customHeight="1">
      <c r="A899" s="203"/>
    </row>
    <row r="900" spans="1:1" ht="15.75" customHeight="1">
      <c r="A900" s="203"/>
    </row>
    <row r="901" spans="1:1" ht="15.75" customHeight="1">
      <c r="A901" s="203"/>
    </row>
    <row r="902" spans="1:1" ht="15.75" customHeight="1">
      <c r="A902" s="203"/>
    </row>
    <row r="903" spans="1:1" ht="15.75" customHeight="1">
      <c r="A903" s="203"/>
    </row>
    <row r="904" spans="1:1" ht="15.75" customHeight="1">
      <c r="A904" s="203"/>
    </row>
    <row r="905" spans="1:1" ht="15.75" customHeight="1">
      <c r="A905" s="203"/>
    </row>
    <row r="906" spans="1:1" ht="15.75" customHeight="1">
      <c r="A906" s="203"/>
    </row>
    <row r="907" spans="1:1" ht="15.75" customHeight="1">
      <c r="A907" s="203"/>
    </row>
    <row r="908" spans="1:1" ht="15.75" customHeight="1">
      <c r="A908" s="203"/>
    </row>
    <row r="909" spans="1:1" ht="15.75" customHeight="1">
      <c r="A909" s="203"/>
    </row>
    <row r="910" spans="1:1" ht="15.75" customHeight="1">
      <c r="A910" s="203"/>
    </row>
    <row r="911" spans="1:1" ht="15.75" customHeight="1">
      <c r="A911" s="203"/>
    </row>
    <row r="912" spans="1:1" ht="15.75" customHeight="1">
      <c r="A912" s="203"/>
    </row>
    <row r="913" spans="1:1" ht="15.75" customHeight="1">
      <c r="A913" s="203"/>
    </row>
    <row r="914" spans="1:1" ht="15.75" customHeight="1">
      <c r="A914" s="203"/>
    </row>
    <row r="915" spans="1:1" ht="15.75" customHeight="1">
      <c r="A915" s="203"/>
    </row>
    <row r="916" spans="1:1" ht="15.75" customHeight="1">
      <c r="A916" s="203"/>
    </row>
    <row r="917" spans="1:1" ht="15.75" customHeight="1">
      <c r="A917" s="203"/>
    </row>
    <row r="918" spans="1:1" ht="15.75" customHeight="1">
      <c r="A918" s="203"/>
    </row>
    <row r="919" spans="1:1" ht="15.75" customHeight="1">
      <c r="A919" s="203"/>
    </row>
    <row r="920" spans="1:1" ht="15.75" customHeight="1">
      <c r="A920" s="203"/>
    </row>
    <row r="921" spans="1:1" ht="15.75" customHeight="1">
      <c r="A921" s="203"/>
    </row>
    <row r="922" spans="1:1" ht="15.75" customHeight="1">
      <c r="A922" s="203"/>
    </row>
    <row r="923" spans="1:1" ht="15.75" customHeight="1">
      <c r="A923" s="203"/>
    </row>
    <row r="924" spans="1:1" ht="15.75" customHeight="1">
      <c r="A924" s="203"/>
    </row>
    <row r="925" spans="1:1" ht="15.75" customHeight="1">
      <c r="A925" s="203"/>
    </row>
    <row r="926" spans="1:1" ht="15.75" customHeight="1">
      <c r="A926" s="203"/>
    </row>
    <row r="927" spans="1:1" ht="15.75" customHeight="1">
      <c r="A927" s="203"/>
    </row>
    <row r="928" spans="1:1" ht="15.75" customHeight="1">
      <c r="A928" s="203"/>
    </row>
    <row r="929" spans="1:1" ht="15.75" customHeight="1">
      <c r="A929" s="203"/>
    </row>
    <row r="930" spans="1:1" ht="15.75" customHeight="1">
      <c r="A930" s="203"/>
    </row>
    <row r="931" spans="1:1" ht="15.75" customHeight="1">
      <c r="A931" s="203"/>
    </row>
    <row r="932" spans="1:1" ht="15.75" customHeight="1">
      <c r="A932" s="203"/>
    </row>
    <row r="933" spans="1:1" ht="15.75" customHeight="1">
      <c r="A933" s="203"/>
    </row>
    <row r="934" spans="1:1" ht="15.75" customHeight="1">
      <c r="A934" s="203"/>
    </row>
    <row r="935" spans="1:1" ht="15.75" customHeight="1">
      <c r="A935" s="203"/>
    </row>
    <row r="936" spans="1:1" ht="15.75" customHeight="1">
      <c r="A936" s="203"/>
    </row>
    <row r="937" spans="1:1" ht="15.75" customHeight="1">
      <c r="A937" s="203"/>
    </row>
    <row r="938" spans="1:1" ht="15.75" customHeight="1">
      <c r="A938" s="203"/>
    </row>
    <row r="939" spans="1:1" ht="15.75" customHeight="1">
      <c r="A939" s="203"/>
    </row>
    <row r="940" spans="1:1" ht="15.75" customHeight="1">
      <c r="A940" s="203"/>
    </row>
    <row r="941" spans="1:1" ht="15.75" customHeight="1">
      <c r="A941" s="203"/>
    </row>
    <row r="942" spans="1:1" ht="15.75" customHeight="1">
      <c r="A942" s="203"/>
    </row>
    <row r="943" spans="1:1" ht="15.75" customHeight="1">
      <c r="A943" s="203"/>
    </row>
    <row r="944" spans="1:1" ht="15.75" customHeight="1">
      <c r="A944" s="203"/>
    </row>
    <row r="945" spans="1:1" ht="15.75" customHeight="1">
      <c r="A945" s="203"/>
    </row>
    <row r="946" spans="1:1" ht="15.75" customHeight="1">
      <c r="A946" s="203"/>
    </row>
    <row r="947" spans="1:1" ht="15.75" customHeight="1">
      <c r="A947" s="203"/>
    </row>
    <row r="948" spans="1:1" ht="15.75" customHeight="1">
      <c r="A948" s="203"/>
    </row>
    <row r="949" spans="1:1" ht="15.75" customHeight="1">
      <c r="A949" s="203"/>
    </row>
    <row r="950" spans="1:1" ht="15.75" customHeight="1">
      <c r="A950" s="203"/>
    </row>
    <row r="951" spans="1:1" ht="15.75" customHeight="1">
      <c r="A951" s="203"/>
    </row>
    <row r="952" spans="1:1" ht="15.75" customHeight="1">
      <c r="A952" s="203"/>
    </row>
    <row r="953" spans="1:1" ht="15.75" customHeight="1">
      <c r="A953" s="203"/>
    </row>
    <row r="954" spans="1:1" ht="15.75" customHeight="1">
      <c r="A954" s="203"/>
    </row>
    <row r="955" spans="1:1" ht="15.75" customHeight="1">
      <c r="A955" s="203"/>
    </row>
    <row r="956" spans="1:1" ht="15.75" customHeight="1">
      <c r="A956" s="203"/>
    </row>
    <row r="957" spans="1:1" ht="15.75" customHeight="1">
      <c r="A957" s="203"/>
    </row>
    <row r="958" spans="1:1" ht="15.75" customHeight="1">
      <c r="A958" s="203"/>
    </row>
  </sheetData>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Z1000"/>
  <sheetViews>
    <sheetView workbookViewId="0">
      <pane ySplit="1" topLeftCell="A5" activePane="bottomLeft" state="frozen"/>
      <selection pane="bottomLeft"/>
    </sheetView>
  </sheetViews>
  <sheetFormatPr defaultColWidth="14.3984375" defaultRowHeight="15" customHeight="1"/>
  <cols>
    <col min="1" max="1" width="10.73046875" customWidth="1"/>
    <col min="2" max="2" width="46.73046875" customWidth="1"/>
    <col min="3" max="4" width="20.73046875" customWidth="1"/>
    <col min="5" max="5" width="76.73046875" customWidth="1"/>
    <col min="6" max="6" width="14.3984375" customWidth="1"/>
  </cols>
  <sheetData>
    <row r="1" spans="1:26" ht="15.75">
      <c r="A1" s="24" t="s">
        <v>44</v>
      </c>
      <c r="B1" s="182" t="s">
        <v>263</v>
      </c>
      <c r="C1" s="25" t="s">
        <v>1024</v>
      </c>
      <c r="D1" s="86" t="s">
        <v>985</v>
      </c>
      <c r="E1" s="25" t="s">
        <v>1025</v>
      </c>
      <c r="F1" s="204"/>
      <c r="G1" s="186"/>
      <c r="H1" s="186"/>
      <c r="I1" s="186"/>
      <c r="J1" s="186"/>
      <c r="K1" s="186"/>
      <c r="L1" s="186"/>
      <c r="M1" s="186"/>
      <c r="N1" s="186"/>
      <c r="O1" s="186"/>
      <c r="P1" s="186"/>
      <c r="Q1" s="186"/>
      <c r="R1" s="186"/>
      <c r="S1" s="186"/>
      <c r="T1" s="186"/>
      <c r="U1" s="186"/>
      <c r="V1" s="186"/>
      <c r="W1" s="186"/>
      <c r="X1" s="186"/>
      <c r="Y1" s="186"/>
    </row>
    <row r="2" spans="1:26" ht="15.75">
      <c r="A2" s="193" t="s">
        <v>84</v>
      </c>
      <c r="B2" s="193" t="str">
        <f>VLOOKUP(A2,ProcessDefinitionsTab,2, FALSE)</f>
        <v>Identity Establishment</v>
      </c>
      <c r="C2" s="195"/>
      <c r="D2" s="195"/>
      <c r="E2" s="195"/>
      <c r="F2" s="205"/>
      <c r="G2" s="197"/>
      <c r="H2" s="197"/>
      <c r="I2" s="197"/>
      <c r="J2" s="197"/>
      <c r="K2" s="197"/>
      <c r="L2" s="197"/>
      <c r="M2" s="197"/>
      <c r="N2" s="197"/>
      <c r="O2" s="197"/>
      <c r="P2" s="197"/>
      <c r="Q2" s="197"/>
      <c r="R2" s="197"/>
      <c r="S2" s="197"/>
      <c r="T2" s="197"/>
      <c r="U2" s="197"/>
      <c r="V2" s="197"/>
      <c r="W2" s="197"/>
      <c r="X2" s="197"/>
      <c r="Y2" s="197"/>
      <c r="Z2" s="198"/>
    </row>
    <row r="3" spans="1:26" ht="31.5">
      <c r="A3" s="24"/>
      <c r="B3" s="29" t="str">
        <f>VLOOKUP(A2,ProcessDefinitionsTab,3,FALSE)</f>
        <v>Identity Establishment is the process of creating a record of identity of a Subject within a population.</v>
      </c>
      <c r="C3" s="29"/>
      <c r="D3" s="29"/>
      <c r="E3" s="29"/>
      <c r="F3" s="206"/>
    </row>
    <row r="4" spans="1:26" ht="94.5">
      <c r="A4" s="24"/>
      <c r="B4" s="34"/>
      <c r="C4" s="29" t="s">
        <v>1062</v>
      </c>
      <c r="D4" s="29"/>
      <c r="E4" s="29" t="s">
        <v>1063</v>
      </c>
      <c r="F4" s="206"/>
    </row>
    <row r="5" spans="1:26" ht="63">
      <c r="A5" s="24"/>
      <c r="B5" s="34"/>
      <c r="C5" s="29" t="s">
        <v>1062</v>
      </c>
      <c r="D5" s="29"/>
      <c r="E5" s="29" t="s">
        <v>1064</v>
      </c>
      <c r="F5" s="206"/>
    </row>
    <row r="6" spans="1:26" ht="78.75">
      <c r="A6" s="24"/>
      <c r="B6" s="34"/>
      <c r="C6" s="29" t="s">
        <v>1062</v>
      </c>
      <c r="D6" s="29"/>
      <c r="E6" s="29" t="s">
        <v>1065</v>
      </c>
      <c r="F6" s="206"/>
    </row>
    <row r="7" spans="1:26" ht="173.25">
      <c r="A7" s="24"/>
      <c r="B7" s="34"/>
      <c r="C7" s="29"/>
      <c r="D7" s="29"/>
      <c r="E7" s="29" t="s">
        <v>1066</v>
      </c>
      <c r="F7" s="206"/>
    </row>
    <row r="8" spans="1:26" ht="15.75">
      <c r="A8" s="193" t="s">
        <v>73</v>
      </c>
      <c r="B8" s="193" t="str">
        <f>VLOOKUP(A8,ProcessDefinitionsTab,2, FALSE)</f>
        <v>Identity Information Validation</v>
      </c>
      <c r="C8" s="195"/>
      <c r="D8" s="195"/>
      <c r="E8" s="195"/>
      <c r="F8" s="205"/>
      <c r="G8" s="197"/>
      <c r="H8" s="197"/>
      <c r="I8" s="197"/>
      <c r="J8" s="197"/>
      <c r="K8" s="197"/>
      <c r="L8" s="197"/>
      <c r="M8" s="197"/>
      <c r="N8" s="197"/>
      <c r="O8" s="197"/>
      <c r="P8" s="197"/>
      <c r="Q8" s="197"/>
      <c r="R8" s="197"/>
      <c r="S8" s="197"/>
      <c r="T8" s="197"/>
      <c r="U8" s="197"/>
      <c r="V8" s="197"/>
      <c r="W8" s="197"/>
      <c r="X8" s="197"/>
      <c r="Y8" s="197"/>
      <c r="Z8" s="198"/>
    </row>
    <row r="9" spans="1:26" ht="47.25">
      <c r="A9" s="24"/>
      <c r="B9" s="29" t="str">
        <f>VLOOKUP(A8,ProcessDefinitionsTab,3,FALSE)</f>
        <v xml:space="preserve">Identity Information Validation is the process of confirming the accuracy of identity information about a Subject as established by the Issuer. </v>
      </c>
      <c r="C9" s="29"/>
      <c r="D9" s="29"/>
      <c r="E9" s="29"/>
      <c r="F9" s="206"/>
    </row>
    <row r="10" spans="1:26" ht="15.75">
      <c r="A10" s="24"/>
      <c r="B10" s="29"/>
      <c r="C10" s="29" t="s">
        <v>1062</v>
      </c>
      <c r="D10" s="29"/>
      <c r="E10" s="29" t="s">
        <v>1067</v>
      </c>
      <c r="F10" s="206"/>
    </row>
    <row r="11" spans="1:26" ht="15.75">
      <c r="A11" s="24"/>
      <c r="B11" s="34"/>
      <c r="C11" s="29" t="s">
        <v>1062</v>
      </c>
      <c r="D11" s="29"/>
      <c r="E11" s="29" t="s">
        <v>1068</v>
      </c>
      <c r="F11" s="206"/>
    </row>
    <row r="12" spans="1:26" ht="31.5">
      <c r="A12" s="24"/>
      <c r="B12" s="34"/>
      <c r="C12" s="29" t="s">
        <v>1062</v>
      </c>
      <c r="D12" s="29"/>
      <c r="E12" s="29" t="s">
        <v>1069</v>
      </c>
      <c r="F12" s="206"/>
    </row>
    <row r="13" spans="1:26" ht="78.75">
      <c r="A13" s="24"/>
      <c r="B13" s="34"/>
      <c r="C13" s="29"/>
      <c r="D13" s="29"/>
      <c r="E13" s="29" t="s">
        <v>1070</v>
      </c>
      <c r="F13" s="206"/>
    </row>
    <row r="14" spans="1:26" ht="15.75">
      <c r="A14" s="193" t="s">
        <v>88</v>
      </c>
      <c r="B14" s="193" t="str">
        <f>VLOOKUP(A14,ProcessDefinitionsTab,2, FALSE)</f>
        <v>Identity Verification</v>
      </c>
      <c r="C14" s="195"/>
      <c r="D14" s="195"/>
      <c r="E14" s="195"/>
      <c r="F14" s="205"/>
      <c r="G14" s="197"/>
      <c r="H14" s="197"/>
      <c r="I14" s="197"/>
      <c r="J14" s="197"/>
      <c r="K14" s="197"/>
      <c r="L14" s="197"/>
      <c r="M14" s="197"/>
      <c r="N14" s="197"/>
      <c r="O14" s="197"/>
      <c r="P14" s="197"/>
      <c r="Q14" s="197"/>
      <c r="R14" s="197"/>
      <c r="S14" s="197"/>
      <c r="T14" s="197"/>
      <c r="U14" s="197"/>
      <c r="V14" s="197"/>
      <c r="W14" s="197"/>
      <c r="X14" s="197"/>
      <c r="Y14" s="197"/>
      <c r="Z14" s="198"/>
    </row>
    <row r="15" spans="1:26" ht="47.25">
      <c r="A15" s="24"/>
      <c r="B15" s="29" t="str">
        <f>VLOOKUP(A14,ProcessDefinitionsTab,3,FALSE)</f>
        <v>Identity Verification is the process of confirming that the identity information is under the control of the Subject.</v>
      </c>
      <c r="C15" s="124"/>
      <c r="D15" s="124"/>
      <c r="E15" s="27"/>
      <c r="F15" s="206"/>
    </row>
    <row r="16" spans="1:26" ht="15.75">
      <c r="A16" s="24"/>
      <c r="B16" s="29"/>
      <c r="C16" s="29" t="s">
        <v>1062</v>
      </c>
      <c r="D16" s="29"/>
      <c r="E16" s="29" t="s">
        <v>1071</v>
      </c>
      <c r="F16" s="206"/>
    </row>
    <row r="17" spans="1:26" ht="15.75">
      <c r="A17" s="24"/>
      <c r="B17" s="34"/>
      <c r="C17" s="29" t="s">
        <v>1062</v>
      </c>
      <c r="D17" s="29"/>
      <c r="E17" s="29" t="s">
        <v>1072</v>
      </c>
      <c r="F17" s="206"/>
    </row>
    <row r="18" spans="1:26" ht="31.5">
      <c r="A18" s="24"/>
      <c r="B18" s="34"/>
      <c r="C18" s="29" t="s">
        <v>1062</v>
      </c>
      <c r="D18" s="29"/>
      <c r="E18" s="29" t="s">
        <v>1073</v>
      </c>
      <c r="F18" s="206"/>
    </row>
    <row r="19" spans="1:26" ht="78.75">
      <c r="A19" s="171"/>
      <c r="B19" s="124"/>
      <c r="C19" s="124"/>
      <c r="D19" s="124"/>
      <c r="E19" s="27" t="s">
        <v>1070</v>
      </c>
    </row>
    <row r="20" spans="1:26" ht="15.75">
      <c r="A20" s="193" t="s">
        <v>68</v>
      </c>
      <c r="B20" s="193" t="str">
        <f>VLOOKUP(A20,ProcessDefinitionsTab,2, FALSE)</f>
        <v>Identity Evidence Acceptance</v>
      </c>
      <c r="C20" s="195"/>
      <c r="D20" s="195"/>
      <c r="E20" s="195"/>
      <c r="F20" s="205"/>
      <c r="G20" s="197"/>
      <c r="H20" s="197"/>
      <c r="I20" s="197"/>
      <c r="J20" s="197"/>
      <c r="K20" s="197"/>
      <c r="L20" s="197"/>
      <c r="M20" s="197"/>
      <c r="N20" s="197"/>
      <c r="O20" s="197"/>
      <c r="P20" s="197"/>
      <c r="Q20" s="197"/>
      <c r="R20" s="197"/>
      <c r="S20" s="197"/>
      <c r="T20" s="197"/>
      <c r="U20" s="197"/>
      <c r="V20" s="197"/>
      <c r="W20" s="197"/>
      <c r="X20" s="197"/>
      <c r="Y20" s="197"/>
      <c r="Z20" s="198"/>
    </row>
    <row r="21" spans="1:26" ht="47.25">
      <c r="A21" s="24"/>
      <c r="B21" s="29" t="str">
        <f>VLOOKUP(A20,ProcessDefinitionsTab,3,FALSE)</f>
        <v>Identity Evidence Acceptance is the process of confirming that the evidence of identity presented (whether physical or electronic) is acceptable.</v>
      </c>
      <c r="C21" s="29"/>
      <c r="D21" s="29"/>
      <c r="E21" s="29"/>
      <c r="F21" s="206"/>
    </row>
    <row r="22" spans="1:26" ht="15.75">
      <c r="A22" s="24"/>
      <c r="B22" s="29"/>
      <c r="C22" s="29" t="s">
        <v>1062</v>
      </c>
      <c r="D22" s="29"/>
      <c r="E22" s="29" t="s">
        <v>1074</v>
      </c>
      <c r="F22" s="206"/>
    </row>
    <row r="23" spans="1:26" ht="15.75">
      <c r="A23" s="24"/>
      <c r="B23" s="29"/>
      <c r="C23" s="29" t="s">
        <v>1062</v>
      </c>
      <c r="D23" s="29"/>
      <c r="E23" s="29" t="s">
        <v>1075</v>
      </c>
      <c r="F23" s="206"/>
    </row>
    <row r="24" spans="1:26" ht="31.5">
      <c r="A24" s="24"/>
      <c r="B24" s="29"/>
      <c r="C24" s="29" t="s">
        <v>1062</v>
      </c>
      <c r="D24" s="29"/>
      <c r="E24" s="29" t="s">
        <v>1073</v>
      </c>
      <c r="F24" s="206"/>
    </row>
    <row r="25" spans="1:26" ht="253.5" customHeight="1">
      <c r="A25" s="24"/>
      <c r="B25" s="29"/>
      <c r="C25" s="29"/>
      <c r="D25" s="29"/>
      <c r="E25" s="29" t="s">
        <v>1076</v>
      </c>
      <c r="F25" s="206"/>
    </row>
    <row r="26" spans="1:26" ht="15.75">
      <c r="A26" s="24"/>
      <c r="B26" s="29"/>
      <c r="C26" s="29" t="s">
        <v>1077</v>
      </c>
      <c r="D26" s="29"/>
      <c r="E26" s="29" t="s">
        <v>1078</v>
      </c>
      <c r="F26" s="206"/>
    </row>
    <row r="27" spans="1:26" ht="78.75">
      <c r="A27" s="24"/>
      <c r="B27" s="29"/>
      <c r="C27" s="29"/>
      <c r="D27" s="29"/>
      <c r="E27" s="29" t="s">
        <v>1079</v>
      </c>
      <c r="F27" s="206"/>
    </row>
    <row r="28" spans="1:26" ht="31.5">
      <c r="A28" s="24"/>
      <c r="B28" s="29"/>
      <c r="C28" s="29"/>
      <c r="D28" s="29"/>
      <c r="E28" s="29" t="s">
        <v>1080</v>
      </c>
      <c r="F28" s="206"/>
    </row>
    <row r="29" spans="1:26" ht="31.5">
      <c r="A29" s="24"/>
      <c r="B29" s="29"/>
      <c r="C29" s="29"/>
      <c r="D29" s="29"/>
      <c r="E29" s="29" t="s">
        <v>1081</v>
      </c>
      <c r="F29" s="206"/>
    </row>
    <row r="30" spans="1:26" ht="15.75" customHeight="1">
      <c r="A30" s="175"/>
      <c r="B30" s="43"/>
      <c r="C30" s="206"/>
      <c r="D30" s="206"/>
      <c r="E30" s="207"/>
      <c r="F30" s="206"/>
    </row>
    <row r="31" spans="1:26" ht="15.75" customHeight="1">
      <c r="A31" s="175"/>
      <c r="B31" s="175"/>
      <c r="C31" s="206"/>
      <c r="D31" s="206"/>
      <c r="E31" s="207"/>
      <c r="F31" s="206"/>
    </row>
    <row r="32" spans="1:26" ht="15.75" customHeight="1">
      <c r="A32" s="175"/>
      <c r="B32" s="175"/>
      <c r="C32" s="206"/>
      <c r="D32" s="206"/>
      <c r="E32" s="207"/>
      <c r="F32" s="206"/>
    </row>
    <row r="33" spans="1:6" ht="15.75" customHeight="1">
      <c r="A33" s="175"/>
      <c r="B33" s="175"/>
      <c r="C33" s="206"/>
      <c r="D33" s="206"/>
      <c r="E33" s="207"/>
      <c r="F33" s="206"/>
    </row>
    <row r="34" spans="1:6" ht="15.75" customHeight="1">
      <c r="A34" s="175"/>
      <c r="B34" s="175"/>
      <c r="C34" s="206"/>
      <c r="D34" s="206"/>
      <c r="E34" s="207"/>
      <c r="F34" s="206"/>
    </row>
    <row r="35" spans="1:6" ht="15.75" customHeight="1">
      <c r="A35" s="175"/>
      <c r="B35" s="175"/>
      <c r="C35" s="206"/>
      <c r="D35" s="206"/>
      <c r="E35" s="207"/>
      <c r="F35" s="206"/>
    </row>
    <row r="36" spans="1:6" ht="15.75" customHeight="1">
      <c r="A36" s="175"/>
      <c r="B36" s="175"/>
      <c r="C36" s="206"/>
      <c r="D36" s="206"/>
      <c r="E36" s="207"/>
      <c r="F36" s="206"/>
    </row>
    <row r="37" spans="1:6" ht="15.75" customHeight="1">
      <c r="A37" s="175"/>
      <c r="B37" s="175"/>
      <c r="C37" s="206"/>
      <c r="D37" s="206"/>
      <c r="E37" s="207"/>
      <c r="F37" s="206"/>
    </row>
    <row r="38" spans="1:6" ht="15.75" customHeight="1">
      <c r="A38" s="175"/>
      <c r="B38" s="175"/>
      <c r="C38" s="206"/>
      <c r="D38" s="206"/>
      <c r="E38" s="207"/>
      <c r="F38" s="206"/>
    </row>
    <row r="39" spans="1:6" ht="15.75" customHeight="1">
      <c r="A39" s="175"/>
      <c r="B39" s="175"/>
      <c r="C39" s="206"/>
      <c r="D39" s="206"/>
      <c r="E39" s="207"/>
      <c r="F39" s="206"/>
    </row>
    <row r="40" spans="1:6" ht="15.75" customHeight="1">
      <c r="A40" s="175"/>
      <c r="B40" s="175"/>
      <c r="C40" s="206"/>
      <c r="D40" s="206"/>
      <c r="E40" s="207"/>
      <c r="F40" s="206"/>
    </row>
    <row r="41" spans="1:6" ht="15.75" customHeight="1">
      <c r="A41" s="175"/>
      <c r="B41" s="175"/>
      <c r="C41" s="206"/>
      <c r="D41" s="206"/>
      <c r="E41" s="207"/>
      <c r="F41" s="206"/>
    </row>
    <row r="42" spans="1:6" ht="15.75" customHeight="1">
      <c r="A42" s="175"/>
      <c r="B42" s="175"/>
      <c r="C42" s="206"/>
      <c r="D42" s="206"/>
      <c r="E42" s="207"/>
      <c r="F42" s="206"/>
    </row>
    <row r="43" spans="1:6" ht="15.75" customHeight="1">
      <c r="A43" s="175"/>
      <c r="B43" s="175"/>
      <c r="C43" s="206"/>
      <c r="D43" s="206"/>
      <c r="E43" s="207"/>
      <c r="F43" s="206"/>
    </row>
    <row r="44" spans="1:6" ht="15.75" customHeight="1">
      <c r="A44" s="175"/>
      <c r="B44" s="175"/>
      <c r="C44" s="206"/>
      <c r="D44" s="206"/>
      <c r="E44" s="207"/>
      <c r="F44" s="206"/>
    </row>
    <row r="45" spans="1:6" ht="15.75" customHeight="1">
      <c r="A45" s="175"/>
      <c r="B45" s="175"/>
      <c r="C45" s="206"/>
      <c r="D45" s="206"/>
      <c r="E45" s="207"/>
      <c r="F45" s="206"/>
    </row>
    <row r="46" spans="1:6" ht="15.75" customHeight="1">
      <c r="A46" s="175"/>
      <c r="B46" s="175"/>
      <c r="C46" s="206"/>
      <c r="D46" s="206"/>
      <c r="E46" s="207"/>
      <c r="F46" s="206"/>
    </row>
    <row r="47" spans="1:6" ht="15.75" customHeight="1">
      <c r="A47" s="175"/>
      <c r="B47" s="175"/>
      <c r="C47" s="206"/>
      <c r="D47" s="206"/>
      <c r="E47" s="207"/>
      <c r="F47" s="206"/>
    </row>
    <row r="48" spans="1:6" ht="15.75" customHeight="1">
      <c r="A48" s="175"/>
      <c r="B48" s="175"/>
      <c r="C48" s="206"/>
      <c r="D48" s="206"/>
      <c r="E48" s="207"/>
      <c r="F48" s="206"/>
    </row>
    <row r="49" spans="1:6" ht="15.75" customHeight="1">
      <c r="A49" s="175"/>
      <c r="B49" s="175"/>
      <c r="C49" s="206"/>
      <c r="D49" s="206"/>
      <c r="E49" s="207"/>
      <c r="F49" s="206"/>
    </row>
    <row r="50" spans="1:6" ht="15.75" customHeight="1">
      <c r="A50" s="175"/>
      <c r="B50" s="175"/>
      <c r="C50" s="206"/>
      <c r="D50" s="206"/>
      <c r="E50" s="207"/>
      <c r="F50" s="206"/>
    </row>
    <row r="51" spans="1:6" ht="15.75" customHeight="1">
      <c r="A51" s="175"/>
      <c r="B51" s="175"/>
      <c r="C51" s="206"/>
      <c r="D51" s="206"/>
      <c r="E51" s="207"/>
      <c r="F51" s="206"/>
    </row>
    <row r="52" spans="1:6" ht="15.75" customHeight="1">
      <c r="A52" s="175"/>
      <c r="B52" s="175"/>
      <c r="C52" s="206"/>
      <c r="D52" s="206"/>
      <c r="E52" s="207"/>
      <c r="F52" s="206"/>
    </row>
    <row r="53" spans="1:6" ht="15.75" customHeight="1">
      <c r="A53" s="175"/>
      <c r="B53" s="175"/>
      <c r="C53" s="206"/>
      <c r="D53" s="206"/>
      <c r="E53" s="207"/>
      <c r="F53" s="206"/>
    </row>
    <row r="54" spans="1:6" ht="15.75" customHeight="1">
      <c r="A54" s="175"/>
      <c r="B54" s="175"/>
      <c r="C54" s="206"/>
      <c r="D54" s="206"/>
      <c r="E54" s="207"/>
      <c r="F54" s="206"/>
    </row>
    <row r="55" spans="1:6" ht="15.75" customHeight="1">
      <c r="A55" s="175"/>
      <c r="B55" s="175"/>
      <c r="C55" s="206"/>
      <c r="D55" s="206"/>
      <c r="E55" s="207"/>
      <c r="F55" s="206"/>
    </row>
    <row r="56" spans="1:6" ht="15.75" customHeight="1">
      <c r="A56" s="175"/>
      <c r="B56" s="175"/>
      <c r="C56" s="206"/>
      <c r="D56" s="206"/>
      <c r="E56" s="207"/>
      <c r="F56" s="206"/>
    </row>
    <row r="57" spans="1:6" ht="15.75" customHeight="1">
      <c r="A57" s="175"/>
      <c r="B57" s="175"/>
      <c r="C57" s="206"/>
      <c r="D57" s="206"/>
      <c r="E57" s="207"/>
      <c r="F57" s="206"/>
    </row>
    <row r="58" spans="1:6" ht="15.75" customHeight="1">
      <c r="A58" s="175"/>
      <c r="B58" s="175"/>
      <c r="C58" s="206"/>
      <c r="D58" s="206"/>
      <c r="E58" s="207"/>
      <c r="F58" s="206"/>
    </row>
    <row r="59" spans="1:6" ht="15.75" customHeight="1">
      <c r="A59" s="175"/>
      <c r="B59" s="176"/>
      <c r="C59" s="206"/>
      <c r="D59" s="206"/>
      <c r="E59" s="207"/>
      <c r="F59" s="206"/>
    </row>
    <row r="60" spans="1:6" ht="15.75" customHeight="1">
      <c r="A60" s="175"/>
      <c r="B60" s="176"/>
      <c r="C60" s="206"/>
      <c r="D60" s="206"/>
      <c r="E60" s="207"/>
      <c r="F60" s="206"/>
    </row>
    <row r="61" spans="1:6" ht="15.75" customHeight="1">
      <c r="A61" s="175"/>
      <c r="B61" s="176"/>
      <c r="C61" s="206"/>
      <c r="D61" s="206"/>
      <c r="E61" s="207"/>
      <c r="F61" s="206"/>
    </row>
    <row r="62" spans="1:6" ht="15.75" customHeight="1">
      <c r="A62" s="175"/>
      <c r="B62" s="176"/>
      <c r="C62" s="206"/>
      <c r="D62" s="206"/>
      <c r="E62" s="207"/>
      <c r="F62" s="206"/>
    </row>
    <row r="63" spans="1:6" ht="15.75" customHeight="1">
      <c r="A63" s="175"/>
      <c r="B63" s="176"/>
      <c r="C63" s="206"/>
      <c r="D63" s="206"/>
      <c r="E63" s="207"/>
      <c r="F63" s="206"/>
    </row>
    <row r="64" spans="1:6" ht="15.75" customHeight="1">
      <c r="A64" s="175"/>
      <c r="B64" s="176"/>
      <c r="C64" s="206"/>
      <c r="D64" s="206"/>
      <c r="E64" s="207"/>
      <c r="F64" s="206"/>
    </row>
    <row r="65" spans="1:6" ht="15.75" customHeight="1">
      <c r="A65" s="175"/>
      <c r="B65" s="176"/>
      <c r="C65" s="206"/>
      <c r="D65" s="206"/>
      <c r="E65" s="207"/>
      <c r="F65" s="206"/>
    </row>
    <row r="66" spans="1:6" ht="15.75" customHeight="1">
      <c r="A66" s="175"/>
      <c r="B66" s="176"/>
      <c r="C66" s="206"/>
      <c r="D66" s="206"/>
      <c r="E66" s="207"/>
      <c r="F66" s="206"/>
    </row>
    <row r="67" spans="1:6" ht="15.75" customHeight="1">
      <c r="A67" s="175"/>
      <c r="B67" s="176"/>
      <c r="C67" s="206"/>
      <c r="D67" s="206"/>
      <c r="E67" s="207"/>
      <c r="F67" s="206"/>
    </row>
    <row r="68" spans="1:6" ht="15.75" customHeight="1">
      <c r="A68" s="175"/>
      <c r="B68" s="176"/>
      <c r="C68" s="206"/>
      <c r="D68" s="206"/>
      <c r="E68" s="207"/>
      <c r="F68" s="206"/>
    </row>
    <row r="69" spans="1:6" ht="15.75" customHeight="1">
      <c r="A69" s="175"/>
      <c r="B69" s="176"/>
      <c r="C69" s="206"/>
      <c r="D69" s="206"/>
      <c r="E69" s="207"/>
      <c r="F69" s="206"/>
    </row>
    <row r="70" spans="1:6" ht="15.75" customHeight="1">
      <c r="A70" s="175"/>
      <c r="B70" s="176"/>
      <c r="C70" s="206"/>
      <c r="D70" s="206"/>
      <c r="E70" s="207"/>
      <c r="F70" s="206"/>
    </row>
    <row r="71" spans="1:6" ht="15.75" customHeight="1">
      <c r="A71" s="175"/>
      <c r="B71" s="176"/>
      <c r="C71" s="206"/>
      <c r="D71" s="206"/>
      <c r="E71" s="207"/>
      <c r="F71" s="206"/>
    </row>
    <row r="72" spans="1:6" ht="15.75" customHeight="1">
      <c r="A72" s="175"/>
      <c r="B72" s="176"/>
      <c r="C72" s="206"/>
      <c r="D72" s="206"/>
      <c r="E72" s="207"/>
      <c r="F72" s="206"/>
    </row>
    <row r="73" spans="1:6" ht="15.75" customHeight="1">
      <c r="A73" s="175"/>
      <c r="B73" s="176"/>
      <c r="C73" s="206"/>
      <c r="D73" s="206"/>
      <c r="E73" s="207"/>
      <c r="F73" s="206"/>
    </row>
    <row r="74" spans="1:6" ht="15.75" customHeight="1">
      <c r="A74" s="175"/>
      <c r="B74" s="176"/>
      <c r="C74" s="206"/>
      <c r="D74" s="206"/>
      <c r="E74" s="207"/>
      <c r="F74" s="206"/>
    </row>
    <row r="75" spans="1:6" ht="15.75" customHeight="1">
      <c r="A75" s="175"/>
      <c r="B75" s="176"/>
      <c r="C75" s="206"/>
      <c r="D75" s="206"/>
      <c r="E75" s="207"/>
      <c r="F75" s="206"/>
    </row>
    <row r="76" spans="1:6" ht="15.75" customHeight="1">
      <c r="A76" s="175"/>
      <c r="B76" s="176"/>
      <c r="C76" s="206"/>
      <c r="D76" s="206"/>
      <c r="E76" s="207"/>
      <c r="F76" s="206"/>
    </row>
    <row r="77" spans="1:6" ht="15.75" customHeight="1">
      <c r="A77" s="175"/>
      <c r="B77" s="176"/>
      <c r="C77" s="206"/>
      <c r="D77" s="206"/>
      <c r="E77" s="207"/>
      <c r="F77" s="206"/>
    </row>
    <row r="78" spans="1:6" ht="15.75" customHeight="1">
      <c r="A78" s="175"/>
      <c r="B78" s="176"/>
      <c r="C78" s="206"/>
      <c r="D78" s="206"/>
      <c r="E78" s="207"/>
      <c r="F78" s="206"/>
    </row>
    <row r="79" spans="1:6" ht="15.75" customHeight="1">
      <c r="A79" s="175"/>
      <c r="B79" s="176"/>
      <c r="C79" s="206"/>
      <c r="D79" s="206"/>
      <c r="E79" s="207"/>
      <c r="F79" s="206"/>
    </row>
    <row r="80" spans="1:6" ht="15.75" customHeight="1">
      <c r="A80" s="175"/>
      <c r="B80" s="176"/>
      <c r="C80" s="206"/>
      <c r="D80" s="206"/>
      <c r="E80" s="207"/>
      <c r="F80" s="206"/>
    </row>
    <row r="81" spans="1:6" ht="15.75" customHeight="1">
      <c r="A81" s="175"/>
      <c r="B81" s="176"/>
      <c r="C81" s="206"/>
      <c r="D81" s="206"/>
      <c r="E81" s="207"/>
      <c r="F81" s="206"/>
    </row>
    <row r="82" spans="1:6" ht="15.75" customHeight="1">
      <c r="A82" s="175"/>
      <c r="B82" s="176"/>
      <c r="C82" s="206"/>
      <c r="D82" s="206"/>
      <c r="E82" s="207"/>
      <c r="F82" s="206"/>
    </row>
    <row r="83" spans="1:6" ht="15.75" customHeight="1">
      <c r="A83" s="175"/>
      <c r="B83" s="176"/>
      <c r="C83" s="206"/>
      <c r="D83" s="206"/>
      <c r="E83" s="207"/>
      <c r="F83" s="206"/>
    </row>
    <row r="84" spans="1:6" ht="15.75" customHeight="1">
      <c r="A84" s="175"/>
      <c r="B84" s="176"/>
      <c r="C84" s="206"/>
      <c r="D84" s="206"/>
      <c r="E84" s="207"/>
      <c r="F84" s="206"/>
    </row>
    <row r="85" spans="1:6" ht="15.75" customHeight="1">
      <c r="A85" s="175"/>
      <c r="B85" s="176"/>
      <c r="C85" s="206"/>
      <c r="D85" s="206"/>
      <c r="E85" s="207"/>
      <c r="F85" s="206"/>
    </row>
    <row r="86" spans="1:6" ht="15.75" customHeight="1">
      <c r="A86" s="175"/>
      <c r="B86" s="176"/>
      <c r="C86" s="206"/>
      <c r="D86" s="206"/>
      <c r="E86" s="207"/>
      <c r="F86" s="206"/>
    </row>
    <row r="87" spans="1:6" ht="15.75" customHeight="1">
      <c r="A87" s="175"/>
      <c r="B87" s="176"/>
      <c r="C87" s="206"/>
      <c r="D87" s="206"/>
      <c r="E87" s="207"/>
      <c r="F87" s="206"/>
    </row>
    <row r="88" spans="1:6" ht="15.75" customHeight="1">
      <c r="A88" s="175"/>
      <c r="B88" s="176"/>
      <c r="C88" s="206"/>
      <c r="D88" s="206"/>
      <c r="E88" s="207"/>
      <c r="F88" s="206"/>
    </row>
    <row r="89" spans="1:6" ht="15.75" customHeight="1">
      <c r="A89" s="175"/>
      <c r="B89" s="176"/>
      <c r="C89" s="206"/>
      <c r="D89" s="206"/>
      <c r="E89" s="207"/>
      <c r="F89" s="206"/>
    </row>
    <row r="90" spans="1:6" ht="15.75" customHeight="1">
      <c r="A90" s="175"/>
      <c r="B90" s="176"/>
      <c r="C90" s="206"/>
      <c r="D90" s="206"/>
      <c r="E90" s="207"/>
      <c r="F90" s="206"/>
    </row>
    <row r="91" spans="1:6" ht="15.75" customHeight="1">
      <c r="A91" s="175"/>
      <c r="B91" s="176"/>
      <c r="C91" s="206"/>
      <c r="D91" s="206"/>
      <c r="E91" s="207"/>
      <c r="F91" s="206"/>
    </row>
    <row r="92" spans="1:6" ht="15.75" customHeight="1">
      <c r="A92" s="175"/>
      <c r="B92" s="176"/>
      <c r="C92" s="206"/>
      <c r="D92" s="206"/>
      <c r="E92" s="207"/>
      <c r="F92" s="206"/>
    </row>
    <row r="93" spans="1:6" ht="15.75" customHeight="1">
      <c r="A93" s="175"/>
      <c r="B93" s="176"/>
      <c r="C93" s="206"/>
      <c r="D93" s="206"/>
      <c r="E93" s="207"/>
      <c r="F93" s="206"/>
    </row>
    <row r="94" spans="1:6" ht="15.75" customHeight="1">
      <c r="A94" s="175"/>
      <c r="B94" s="176"/>
      <c r="C94" s="206"/>
      <c r="D94" s="206"/>
      <c r="E94" s="207"/>
      <c r="F94" s="206"/>
    </row>
    <row r="95" spans="1:6" ht="15.75" customHeight="1">
      <c r="A95" s="175"/>
      <c r="B95" s="176"/>
      <c r="C95" s="206"/>
      <c r="D95" s="206"/>
      <c r="E95" s="207"/>
      <c r="F95" s="206"/>
    </row>
    <row r="96" spans="1:6" ht="15.75" customHeight="1">
      <c r="A96" s="175"/>
      <c r="B96" s="176"/>
      <c r="C96" s="206"/>
      <c r="D96" s="206"/>
      <c r="E96" s="207"/>
      <c r="F96" s="206"/>
    </row>
    <row r="97" spans="1:6" ht="15.75" customHeight="1">
      <c r="A97" s="175"/>
      <c r="B97" s="176"/>
      <c r="C97" s="206"/>
      <c r="D97" s="206"/>
      <c r="E97" s="207"/>
      <c r="F97" s="206"/>
    </row>
    <row r="98" spans="1:6" ht="15.75" customHeight="1">
      <c r="A98" s="175"/>
      <c r="B98" s="176"/>
      <c r="C98" s="206"/>
      <c r="D98" s="206"/>
      <c r="E98" s="207"/>
      <c r="F98" s="206"/>
    </row>
    <row r="99" spans="1:6" ht="15.75" customHeight="1">
      <c r="A99" s="175"/>
      <c r="B99" s="176"/>
      <c r="C99" s="206"/>
      <c r="D99" s="206"/>
      <c r="E99" s="207"/>
      <c r="F99" s="206"/>
    </row>
    <row r="100" spans="1:6" ht="15.75" customHeight="1">
      <c r="A100" s="175"/>
      <c r="B100" s="176"/>
      <c r="C100" s="206"/>
      <c r="D100" s="206"/>
      <c r="E100" s="207"/>
      <c r="F100" s="206"/>
    </row>
    <row r="101" spans="1:6" ht="15.75" customHeight="1">
      <c r="A101" s="175"/>
      <c r="B101" s="176"/>
      <c r="C101" s="206"/>
      <c r="D101" s="206"/>
      <c r="E101" s="207"/>
      <c r="F101" s="206"/>
    </row>
    <row r="102" spans="1:6" ht="15.75" customHeight="1">
      <c r="A102" s="175"/>
      <c r="B102" s="176"/>
      <c r="C102" s="206"/>
      <c r="D102" s="206"/>
      <c r="E102" s="207"/>
      <c r="F102" s="206"/>
    </row>
    <row r="103" spans="1:6" ht="15.75" customHeight="1">
      <c r="A103" s="175"/>
      <c r="B103" s="176"/>
      <c r="C103" s="206"/>
      <c r="D103" s="206"/>
      <c r="E103" s="207"/>
      <c r="F103" s="206"/>
    </row>
    <row r="104" spans="1:6" ht="15.75" customHeight="1">
      <c r="A104" s="175"/>
      <c r="B104" s="176"/>
      <c r="C104" s="206"/>
      <c r="D104" s="206"/>
      <c r="E104" s="207"/>
      <c r="F104" s="206"/>
    </row>
    <row r="105" spans="1:6" ht="15.75" customHeight="1">
      <c r="A105" s="175"/>
      <c r="B105" s="176"/>
      <c r="C105" s="206"/>
      <c r="D105" s="206"/>
      <c r="E105" s="207"/>
      <c r="F105" s="206"/>
    </row>
    <row r="106" spans="1:6" ht="15.75" customHeight="1">
      <c r="A106" s="175"/>
      <c r="B106" s="176"/>
      <c r="C106" s="206"/>
      <c r="D106" s="206"/>
      <c r="E106" s="207"/>
      <c r="F106" s="206"/>
    </row>
    <row r="107" spans="1:6" ht="15.75" customHeight="1">
      <c r="A107" s="175"/>
      <c r="B107" s="176"/>
      <c r="C107" s="206"/>
      <c r="D107" s="206"/>
      <c r="E107" s="207"/>
      <c r="F107" s="206"/>
    </row>
    <row r="108" spans="1:6" ht="15.75" customHeight="1">
      <c r="A108" s="175"/>
      <c r="B108" s="176"/>
      <c r="C108" s="206"/>
      <c r="D108" s="206"/>
      <c r="E108" s="207"/>
      <c r="F108" s="206"/>
    </row>
    <row r="109" spans="1:6" ht="15.75" customHeight="1">
      <c r="A109" s="175"/>
      <c r="B109" s="176"/>
      <c r="C109" s="206"/>
      <c r="D109" s="206"/>
      <c r="E109" s="207"/>
      <c r="F109" s="206"/>
    </row>
    <row r="110" spans="1:6" ht="15.75" customHeight="1">
      <c r="A110" s="175"/>
      <c r="B110" s="176"/>
      <c r="C110" s="206"/>
      <c r="D110" s="206"/>
      <c r="E110" s="207"/>
      <c r="F110" s="206"/>
    </row>
    <row r="111" spans="1:6" ht="15.75" customHeight="1">
      <c r="A111" s="175"/>
      <c r="B111" s="176"/>
      <c r="C111" s="206"/>
      <c r="D111" s="206"/>
      <c r="E111" s="207"/>
      <c r="F111" s="206"/>
    </row>
    <row r="112" spans="1:6" ht="15.75" customHeight="1">
      <c r="A112" s="175"/>
      <c r="B112" s="176"/>
      <c r="C112" s="206"/>
      <c r="D112" s="206"/>
      <c r="E112" s="207"/>
      <c r="F112" s="206"/>
    </row>
    <row r="113" spans="1:6" ht="15.75" customHeight="1">
      <c r="A113" s="175"/>
      <c r="B113" s="176"/>
      <c r="C113" s="206"/>
      <c r="D113" s="206"/>
      <c r="E113" s="207"/>
      <c r="F113" s="206"/>
    </row>
    <row r="114" spans="1:6" ht="15.75" customHeight="1">
      <c r="A114" s="175"/>
      <c r="B114" s="176"/>
      <c r="C114" s="206"/>
      <c r="D114" s="206"/>
      <c r="E114" s="207"/>
      <c r="F114" s="206"/>
    </row>
    <row r="115" spans="1:6" ht="15.75" customHeight="1">
      <c r="A115" s="175"/>
      <c r="B115" s="176"/>
      <c r="C115" s="206"/>
      <c r="D115" s="206"/>
      <c r="E115" s="207"/>
      <c r="F115" s="206"/>
    </row>
    <row r="116" spans="1:6" ht="15.75" customHeight="1">
      <c r="A116" s="175"/>
      <c r="B116" s="176"/>
      <c r="C116" s="206"/>
      <c r="D116" s="206"/>
      <c r="E116" s="207"/>
      <c r="F116" s="206"/>
    </row>
    <row r="117" spans="1:6" ht="15.75" customHeight="1">
      <c r="A117" s="175"/>
      <c r="B117" s="176"/>
      <c r="C117" s="206"/>
      <c r="D117" s="206"/>
      <c r="E117" s="207"/>
      <c r="F117" s="206"/>
    </row>
    <row r="118" spans="1:6" ht="15.75" customHeight="1">
      <c r="A118" s="175"/>
      <c r="B118" s="176"/>
      <c r="C118" s="206"/>
      <c r="D118" s="206"/>
      <c r="E118" s="207"/>
      <c r="F118" s="206"/>
    </row>
    <row r="119" spans="1:6" ht="15.75" customHeight="1">
      <c r="A119" s="175"/>
      <c r="B119" s="176"/>
      <c r="C119" s="206"/>
      <c r="D119" s="206"/>
      <c r="E119" s="207"/>
      <c r="F119" s="206"/>
    </row>
    <row r="120" spans="1:6" ht="15.75" customHeight="1">
      <c r="A120" s="175"/>
      <c r="B120" s="176"/>
      <c r="C120" s="206"/>
      <c r="D120" s="206"/>
      <c r="E120" s="207"/>
      <c r="F120" s="206"/>
    </row>
    <row r="121" spans="1:6" ht="15.75" customHeight="1">
      <c r="A121" s="175"/>
      <c r="B121" s="176"/>
      <c r="C121" s="206"/>
      <c r="D121" s="206"/>
      <c r="E121" s="207"/>
      <c r="F121" s="206"/>
    </row>
    <row r="122" spans="1:6" ht="15.75" customHeight="1">
      <c r="A122" s="175"/>
      <c r="B122" s="176"/>
      <c r="C122" s="206"/>
      <c r="D122" s="206"/>
      <c r="E122" s="207"/>
      <c r="F122" s="206"/>
    </row>
    <row r="123" spans="1:6" ht="15.75" customHeight="1">
      <c r="A123" s="175"/>
      <c r="B123" s="176"/>
      <c r="C123" s="206"/>
      <c r="D123" s="206"/>
      <c r="E123" s="207"/>
      <c r="F123" s="206"/>
    </row>
    <row r="124" spans="1:6" ht="15.75" customHeight="1">
      <c r="A124" s="175"/>
      <c r="B124" s="176"/>
      <c r="C124" s="206"/>
      <c r="D124" s="206"/>
      <c r="E124" s="207"/>
      <c r="F124" s="206"/>
    </row>
    <row r="125" spans="1:6" ht="15.75" customHeight="1">
      <c r="A125" s="175"/>
      <c r="B125" s="176"/>
      <c r="C125" s="206"/>
      <c r="D125" s="206"/>
      <c r="E125" s="207"/>
      <c r="F125" s="206"/>
    </row>
    <row r="126" spans="1:6" ht="15.75" customHeight="1">
      <c r="A126" s="175"/>
      <c r="B126" s="176"/>
      <c r="C126" s="206"/>
      <c r="D126" s="206"/>
      <c r="E126" s="207"/>
      <c r="F126" s="206"/>
    </row>
    <row r="127" spans="1:6" ht="15.75" customHeight="1">
      <c r="A127" s="175"/>
      <c r="B127" s="176"/>
      <c r="C127" s="206"/>
      <c r="D127" s="206"/>
      <c r="E127" s="207"/>
      <c r="F127" s="206"/>
    </row>
    <row r="128" spans="1:6" ht="15.75" customHeight="1">
      <c r="A128" s="175"/>
      <c r="B128" s="176"/>
      <c r="C128" s="206"/>
      <c r="D128" s="206"/>
      <c r="E128" s="207"/>
      <c r="F128" s="206"/>
    </row>
    <row r="129" spans="1:6" ht="15.75" customHeight="1">
      <c r="A129" s="175"/>
      <c r="B129" s="176"/>
      <c r="C129" s="206"/>
      <c r="D129" s="206"/>
      <c r="E129" s="207"/>
      <c r="F129" s="206"/>
    </row>
    <row r="130" spans="1:6" ht="15.75" customHeight="1">
      <c r="A130" s="175"/>
      <c r="B130" s="176"/>
      <c r="C130" s="206"/>
      <c r="D130" s="206"/>
      <c r="E130" s="207"/>
      <c r="F130" s="206"/>
    </row>
    <row r="131" spans="1:6" ht="15.75" customHeight="1">
      <c r="A131" s="175"/>
      <c r="B131" s="176"/>
      <c r="C131" s="206"/>
      <c r="D131" s="206"/>
      <c r="E131" s="207"/>
      <c r="F131" s="206"/>
    </row>
    <row r="132" spans="1:6" ht="15.75" customHeight="1">
      <c r="A132" s="175"/>
      <c r="B132" s="176"/>
      <c r="C132" s="206"/>
      <c r="D132" s="206"/>
      <c r="E132" s="207"/>
      <c r="F132" s="206"/>
    </row>
    <row r="133" spans="1:6" ht="15.75" customHeight="1">
      <c r="A133" s="175"/>
      <c r="B133" s="176"/>
      <c r="C133" s="206"/>
      <c r="D133" s="206"/>
      <c r="E133" s="207"/>
      <c r="F133" s="206"/>
    </row>
    <row r="134" spans="1:6" ht="15.75" customHeight="1">
      <c r="A134" s="175"/>
      <c r="B134" s="176"/>
      <c r="C134" s="206"/>
      <c r="D134" s="206"/>
      <c r="E134" s="207"/>
      <c r="F134" s="206"/>
    </row>
    <row r="135" spans="1:6" ht="15.75" customHeight="1">
      <c r="A135" s="175"/>
      <c r="B135" s="176"/>
      <c r="C135" s="206"/>
      <c r="D135" s="206"/>
      <c r="E135" s="207"/>
      <c r="F135" s="206"/>
    </row>
    <row r="136" spans="1:6" ht="15.75" customHeight="1">
      <c r="A136" s="175"/>
      <c r="B136" s="176"/>
      <c r="C136" s="206"/>
      <c r="D136" s="206"/>
      <c r="E136" s="207"/>
      <c r="F136" s="206"/>
    </row>
    <row r="137" spans="1:6" ht="15.75" customHeight="1">
      <c r="A137" s="175"/>
      <c r="B137" s="176"/>
      <c r="C137" s="206"/>
      <c r="D137" s="206"/>
      <c r="E137" s="207"/>
      <c r="F137" s="206"/>
    </row>
    <row r="138" spans="1:6" ht="15.75" customHeight="1">
      <c r="A138" s="175"/>
      <c r="B138" s="176"/>
      <c r="C138" s="206"/>
      <c r="D138" s="206"/>
      <c r="E138" s="207"/>
      <c r="F138" s="206"/>
    </row>
    <row r="139" spans="1:6" ht="15.75" customHeight="1">
      <c r="A139" s="175"/>
      <c r="B139" s="176"/>
      <c r="C139" s="206"/>
      <c r="D139" s="206"/>
      <c r="E139" s="207"/>
      <c r="F139" s="206"/>
    </row>
    <row r="140" spans="1:6" ht="15.75" customHeight="1">
      <c r="A140" s="175"/>
      <c r="B140" s="176"/>
      <c r="C140" s="206"/>
      <c r="D140" s="206"/>
      <c r="E140" s="207"/>
      <c r="F140" s="206"/>
    </row>
    <row r="141" spans="1:6" ht="15.75" customHeight="1">
      <c r="A141" s="175"/>
      <c r="B141" s="176"/>
      <c r="C141" s="206"/>
      <c r="D141" s="206"/>
      <c r="E141" s="207"/>
      <c r="F141" s="206"/>
    </row>
    <row r="142" spans="1:6" ht="15.75" customHeight="1">
      <c r="A142" s="175"/>
      <c r="B142" s="176"/>
      <c r="C142" s="206"/>
      <c r="D142" s="206"/>
      <c r="E142" s="207"/>
      <c r="F142" s="206"/>
    </row>
    <row r="143" spans="1:6" ht="15.75" customHeight="1">
      <c r="A143" s="175"/>
      <c r="B143" s="176"/>
      <c r="C143" s="206"/>
      <c r="D143" s="206"/>
      <c r="E143" s="207"/>
      <c r="F143" s="206"/>
    </row>
    <row r="144" spans="1:6" ht="15.75" customHeight="1">
      <c r="A144" s="175"/>
      <c r="B144" s="176"/>
      <c r="C144" s="206"/>
      <c r="D144" s="206"/>
      <c r="E144" s="207"/>
      <c r="F144" s="206"/>
    </row>
    <row r="145" spans="1:6" ht="15.75" customHeight="1">
      <c r="A145" s="175"/>
      <c r="B145" s="176"/>
      <c r="C145" s="206"/>
      <c r="D145" s="206"/>
      <c r="E145" s="207"/>
      <c r="F145" s="206"/>
    </row>
    <row r="146" spans="1:6" ht="15.75" customHeight="1">
      <c r="A146" s="175"/>
      <c r="B146" s="176"/>
      <c r="C146" s="206"/>
      <c r="D146" s="206"/>
      <c r="E146" s="207"/>
      <c r="F146" s="206"/>
    </row>
    <row r="147" spans="1:6" ht="15.75" customHeight="1">
      <c r="A147" s="175"/>
      <c r="B147" s="176"/>
      <c r="C147" s="206"/>
      <c r="D147" s="206"/>
      <c r="E147" s="207"/>
      <c r="F147" s="206"/>
    </row>
    <row r="148" spans="1:6" ht="15.75" customHeight="1">
      <c r="A148" s="175"/>
      <c r="B148" s="176"/>
      <c r="C148" s="206"/>
      <c r="D148" s="206"/>
      <c r="E148" s="207"/>
      <c r="F148" s="206"/>
    </row>
    <row r="149" spans="1:6" ht="15.75" customHeight="1">
      <c r="A149" s="175"/>
      <c r="B149" s="176"/>
      <c r="C149" s="206"/>
      <c r="D149" s="206"/>
      <c r="E149" s="207"/>
      <c r="F149" s="206"/>
    </row>
    <row r="150" spans="1:6" ht="15.75" customHeight="1">
      <c r="A150" s="175"/>
      <c r="B150" s="176"/>
      <c r="C150" s="206"/>
      <c r="D150" s="206"/>
      <c r="E150" s="207"/>
      <c r="F150" s="206"/>
    </row>
    <row r="151" spans="1:6" ht="15.75" customHeight="1">
      <c r="A151" s="175"/>
      <c r="B151" s="176"/>
      <c r="C151" s="206"/>
      <c r="D151" s="206"/>
      <c r="E151" s="207"/>
      <c r="F151" s="206"/>
    </row>
    <row r="152" spans="1:6" ht="15.75" customHeight="1">
      <c r="A152" s="175"/>
      <c r="B152" s="176"/>
      <c r="C152" s="206"/>
      <c r="D152" s="206"/>
      <c r="E152" s="207"/>
      <c r="F152" s="206"/>
    </row>
    <row r="153" spans="1:6" ht="15.75" customHeight="1">
      <c r="A153" s="175"/>
      <c r="B153" s="176"/>
      <c r="C153" s="206"/>
      <c r="D153" s="206"/>
      <c r="E153" s="207"/>
      <c r="F153" s="206"/>
    </row>
    <row r="154" spans="1:6" ht="15.75" customHeight="1">
      <c r="A154" s="175"/>
      <c r="B154" s="176"/>
      <c r="C154" s="206"/>
      <c r="D154" s="206"/>
      <c r="E154" s="207"/>
      <c r="F154" s="206"/>
    </row>
    <row r="155" spans="1:6" ht="15.75" customHeight="1">
      <c r="A155" s="175"/>
      <c r="B155" s="176"/>
      <c r="C155" s="206"/>
      <c r="D155" s="206"/>
      <c r="E155" s="207"/>
      <c r="F155" s="206"/>
    </row>
    <row r="156" spans="1:6" ht="15.75" customHeight="1">
      <c r="A156" s="175"/>
      <c r="B156" s="176"/>
      <c r="C156" s="206"/>
      <c r="D156" s="206"/>
      <c r="E156" s="207"/>
      <c r="F156" s="206"/>
    </row>
    <row r="157" spans="1:6" ht="15.75" customHeight="1">
      <c r="A157" s="175"/>
      <c r="B157" s="176"/>
      <c r="C157" s="206"/>
      <c r="D157" s="206"/>
      <c r="E157" s="207"/>
      <c r="F157" s="206"/>
    </row>
    <row r="158" spans="1:6" ht="15.75" customHeight="1">
      <c r="A158" s="175"/>
      <c r="B158" s="176"/>
      <c r="C158" s="206"/>
      <c r="D158" s="206"/>
      <c r="E158" s="207"/>
      <c r="F158" s="206"/>
    </row>
    <row r="159" spans="1:6" ht="15.75" customHeight="1">
      <c r="A159" s="175"/>
      <c r="B159" s="176"/>
      <c r="C159" s="206"/>
      <c r="D159" s="206"/>
      <c r="E159" s="207"/>
      <c r="F159" s="206"/>
    </row>
    <row r="160" spans="1:6" ht="15.75" customHeight="1">
      <c r="A160" s="175"/>
      <c r="B160" s="176"/>
      <c r="C160" s="206"/>
      <c r="D160" s="206"/>
      <c r="E160" s="207"/>
      <c r="F160" s="206"/>
    </row>
    <row r="161" spans="1:6" ht="15.75" customHeight="1">
      <c r="A161" s="175"/>
      <c r="B161" s="176"/>
      <c r="C161" s="206"/>
      <c r="D161" s="206"/>
      <c r="E161" s="207"/>
      <c r="F161" s="206"/>
    </row>
    <row r="162" spans="1:6" ht="15.75" customHeight="1">
      <c r="A162" s="175"/>
      <c r="B162" s="176"/>
      <c r="C162" s="206"/>
      <c r="D162" s="206"/>
      <c r="E162" s="207"/>
      <c r="F162" s="206"/>
    </row>
    <row r="163" spans="1:6" ht="15.75" customHeight="1">
      <c r="A163" s="175"/>
      <c r="B163" s="176"/>
      <c r="C163" s="206"/>
      <c r="D163" s="206"/>
      <c r="E163" s="207"/>
      <c r="F163" s="206"/>
    </row>
    <row r="164" spans="1:6" ht="15.75" customHeight="1">
      <c r="A164" s="175"/>
      <c r="B164" s="176"/>
      <c r="C164" s="206"/>
      <c r="D164" s="206"/>
      <c r="E164" s="207"/>
      <c r="F164" s="206"/>
    </row>
    <row r="165" spans="1:6" ht="15.75" customHeight="1">
      <c r="A165" s="175"/>
      <c r="B165" s="176"/>
      <c r="C165" s="206"/>
      <c r="D165" s="206"/>
      <c r="E165" s="207"/>
      <c r="F165" s="206"/>
    </row>
    <row r="166" spans="1:6" ht="15.75" customHeight="1">
      <c r="A166" s="175"/>
      <c r="B166" s="176"/>
      <c r="C166" s="206"/>
      <c r="D166" s="206"/>
      <c r="E166" s="207"/>
      <c r="F166" s="206"/>
    </row>
    <row r="167" spans="1:6" ht="15.75" customHeight="1">
      <c r="A167" s="175"/>
      <c r="B167" s="176"/>
      <c r="C167" s="206"/>
      <c r="D167" s="206"/>
      <c r="E167" s="207"/>
      <c r="F167" s="206"/>
    </row>
    <row r="168" spans="1:6" ht="15.75" customHeight="1">
      <c r="A168" s="175"/>
      <c r="B168" s="176"/>
      <c r="C168" s="206"/>
      <c r="D168" s="206"/>
      <c r="E168" s="207"/>
      <c r="F168" s="206"/>
    </row>
    <row r="169" spans="1:6" ht="15.75" customHeight="1">
      <c r="A169" s="175"/>
      <c r="B169" s="176"/>
      <c r="C169" s="206"/>
      <c r="D169" s="206"/>
      <c r="E169" s="207"/>
      <c r="F169" s="206"/>
    </row>
    <row r="170" spans="1:6" ht="15.75" customHeight="1">
      <c r="A170" s="175"/>
      <c r="B170" s="176"/>
      <c r="C170" s="206"/>
      <c r="D170" s="206"/>
      <c r="E170" s="207"/>
      <c r="F170" s="206"/>
    </row>
    <row r="171" spans="1:6" ht="15.75" customHeight="1">
      <c r="A171" s="175"/>
      <c r="B171" s="176"/>
      <c r="C171" s="206"/>
      <c r="D171" s="206"/>
      <c r="E171" s="207"/>
      <c r="F171" s="206"/>
    </row>
    <row r="172" spans="1:6" ht="15.75" customHeight="1">
      <c r="A172" s="175"/>
      <c r="B172" s="176"/>
      <c r="C172" s="206"/>
      <c r="D172" s="206"/>
      <c r="E172" s="207"/>
      <c r="F172" s="206"/>
    </row>
    <row r="173" spans="1:6" ht="15.75" customHeight="1">
      <c r="A173" s="175"/>
      <c r="B173" s="176"/>
      <c r="C173" s="206"/>
      <c r="D173" s="206"/>
      <c r="E173" s="207"/>
      <c r="F173" s="206"/>
    </row>
    <row r="174" spans="1:6" ht="15.75" customHeight="1">
      <c r="A174" s="175"/>
      <c r="B174" s="176"/>
      <c r="C174" s="206"/>
      <c r="D174" s="206"/>
      <c r="E174" s="207"/>
      <c r="F174" s="206"/>
    </row>
    <row r="175" spans="1:6" ht="15.75" customHeight="1">
      <c r="A175" s="175"/>
      <c r="B175" s="176"/>
      <c r="C175" s="206"/>
      <c r="D175" s="206"/>
      <c r="E175" s="207"/>
      <c r="F175" s="206"/>
    </row>
    <row r="176" spans="1:6" ht="15.75" customHeight="1">
      <c r="A176" s="175"/>
      <c r="B176" s="176"/>
      <c r="C176" s="206"/>
      <c r="D176" s="206"/>
      <c r="E176" s="207"/>
      <c r="F176" s="206"/>
    </row>
    <row r="177" spans="1:6" ht="15.75" customHeight="1">
      <c r="A177" s="175"/>
      <c r="B177" s="176"/>
      <c r="C177" s="206"/>
      <c r="D177" s="206"/>
      <c r="E177" s="207"/>
      <c r="F177" s="206"/>
    </row>
    <row r="178" spans="1:6" ht="15.75" customHeight="1">
      <c r="A178" s="175"/>
      <c r="B178" s="176"/>
      <c r="C178" s="206"/>
      <c r="D178" s="206"/>
      <c r="E178" s="207"/>
      <c r="F178" s="206"/>
    </row>
    <row r="179" spans="1:6" ht="15.75" customHeight="1">
      <c r="A179" s="175"/>
      <c r="B179" s="176"/>
      <c r="C179" s="206"/>
      <c r="D179" s="206"/>
      <c r="E179" s="207"/>
      <c r="F179" s="206"/>
    </row>
    <row r="180" spans="1:6" ht="15.75" customHeight="1">
      <c r="A180" s="175"/>
      <c r="B180" s="176"/>
      <c r="C180" s="206"/>
      <c r="D180" s="206"/>
      <c r="E180" s="207"/>
      <c r="F180" s="206"/>
    </row>
    <row r="181" spans="1:6" ht="15.75" customHeight="1">
      <c r="A181" s="175"/>
      <c r="B181" s="176"/>
      <c r="C181" s="206"/>
      <c r="D181" s="206"/>
      <c r="E181" s="207"/>
      <c r="F181" s="206"/>
    </row>
    <row r="182" spans="1:6" ht="15.75" customHeight="1">
      <c r="A182" s="175"/>
      <c r="B182" s="176"/>
      <c r="C182" s="206"/>
      <c r="D182" s="206"/>
      <c r="E182" s="207"/>
      <c r="F182" s="206"/>
    </row>
    <row r="183" spans="1:6" ht="15.75" customHeight="1">
      <c r="A183" s="175"/>
      <c r="B183" s="176"/>
      <c r="C183" s="206"/>
      <c r="D183" s="206"/>
      <c r="E183" s="207"/>
      <c r="F183" s="206"/>
    </row>
    <row r="184" spans="1:6" ht="15.75" customHeight="1">
      <c r="A184" s="175"/>
      <c r="B184" s="176"/>
      <c r="C184" s="206"/>
      <c r="D184" s="206"/>
      <c r="E184" s="207"/>
      <c r="F184" s="206"/>
    </row>
    <row r="185" spans="1:6" ht="15.75" customHeight="1">
      <c r="A185" s="175"/>
      <c r="B185" s="176"/>
      <c r="C185" s="206"/>
      <c r="D185" s="206"/>
      <c r="E185" s="207"/>
      <c r="F185" s="206"/>
    </row>
    <row r="186" spans="1:6" ht="15.75" customHeight="1">
      <c r="A186" s="175"/>
      <c r="B186" s="176"/>
      <c r="C186" s="206"/>
      <c r="D186" s="206"/>
      <c r="E186" s="207"/>
      <c r="F186" s="206"/>
    </row>
    <row r="187" spans="1:6" ht="15.75" customHeight="1">
      <c r="A187" s="175"/>
      <c r="B187" s="176"/>
      <c r="C187" s="206"/>
      <c r="D187" s="206"/>
      <c r="E187" s="207"/>
      <c r="F187" s="206"/>
    </row>
    <row r="188" spans="1:6" ht="15.75" customHeight="1">
      <c r="A188" s="175"/>
      <c r="B188" s="176"/>
      <c r="C188" s="206"/>
      <c r="D188" s="206"/>
      <c r="E188" s="207"/>
      <c r="F188" s="206"/>
    </row>
    <row r="189" spans="1:6" ht="15.75" customHeight="1">
      <c r="A189" s="175"/>
      <c r="B189" s="176"/>
      <c r="C189" s="206"/>
      <c r="D189" s="206"/>
      <c r="E189" s="207"/>
      <c r="F189" s="206"/>
    </row>
    <row r="190" spans="1:6" ht="15.75" customHeight="1">
      <c r="A190" s="175"/>
      <c r="B190" s="176"/>
      <c r="C190" s="206"/>
      <c r="D190" s="206"/>
      <c r="E190" s="207"/>
      <c r="F190" s="206"/>
    </row>
    <row r="191" spans="1:6" ht="15.75" customHeight="1">
      <c r="A191" s="175"/>
      <c r="B191" s="176"/>
      <c r="C191" s="206"/>
      <c r="D191" s="206"/>
      <c r="E191" s="207"/>
      <c r="F191" s="206"/>
    </row>
    <row r="192" spans="1:6" ht="15.75" customHeight="1">
      <c r="A192" s="175"/>
      <c r="B192" s="176"/>
      <c r="C192" s="206"/>
      <c r="D192" s="206"/>
      <c r="E192" s="207"/>
      <c r="F192" s="206"/>
    </row>
    <row r="193" spans="1:6" ht="15.75" customHeight="1">
      <c r="A193" s="175"/>
      <c r="B193" s="176"/>
      <c r="C193" s="206"/>
      <c r="D193" s="206"/>
      <c r="E193" s="207"/>
      <c r="F193" s="206"/>
    </row>
    <row r="194" spans="1:6" ht="15.75" customHeight="1">
      <c r="A194" s="175"/>
      <c r="B194" s="176"/>
      <c r="C194" s="206"/>
      <c r="D194" s="206"/>
      <c r="E194" s="207"/>
      <c r="F194" s="206"/>
    </row>
    <row r="195" spans="1:6" ht="15.75" customHeight="1">
      <c r="A195" s="175"/>
      <c r="B195" s="176"/>
      <c r="C195" s="206"/>
      <c r="D195" s="206"/>
      <c r="E195" s="207"/>
      <c r="F195" s="206"/>
    </row>
    <row r="196" spans="1:6" ht="15.75" customHeight="1">
      <c r="A196" s="175"/>
      <c r="B196" s="176"/>
      <c r="C196" s="206"/>
      <c r="D196" s="206"/>
      <c r="E196" s="207"/>
      <c r="F196" s="206"/>
    </row>
    <row r="197" spans="1:6" ht="15.75" customHeight="1">
      <c r="A197" s="175"/>
      <c r="B197" s="176"/>
      <c r="C197" s="206"/>
      <c r="D197" s="206"/>
      <c r="E197" s="207"/>
      <c r="F197" s="206"/>
    </row>
    <row r="198" spans="1:6" ht="15.75" customHeight="1">
      <c r="A198" s="175"/>
      <c r="B198" s="176"/>
      <c r="C198" s="206"/>
      <c r="D198" s="206"/>
      <c r="E198" s="207"/>
      <c r="F198" s="206"/>
    </row>
    <row r="199" spans="1:6" ht="15.75" customHeight="1">
      <c r="A199" s="175"/>
      <c r="B199" s="176"/>
      <c r="C199" s="206"/>
      <c r="D199" s="206"/>
      <c r="E199" s="207"/>
      <c r="F199" s="206"/>
    </row>
    <row r="200" spans="1:6" ht="15.75" customHeight="1">
      <c r="A200" s="175"/>
      <c r="B200" s="176"/>
      <c r="C200" s="206"/>
      <c r="D200" s="206"/>
      <c r="E200" s="207"/>
      <c r="F200" s="206"/>
    </row>
    <row r="201" spans="1:6" ht="15.75" customHeight="1">
      <c r="A201" s="175"/>
      <c r="B201" s="176"/>
      <c r="C201" s="206"/>
      <c r="D201" s="206"/>
      <c r="E201" s="207"/>
      <c r="F201" s="206"/>
    </row>
    <row r="202" spans="1:6" ht="15.75" customHeight="1">
      <c r="A202" s="175"/>
      <c r="B202" s="176"/>
      <c r="C202" s="206"/>
      <c r="D202" s="206"/>
      <c r="E202" s="207"/>
      <c r="F202" s="206"/>
    </row>
    <row r="203" spans="1:6" ht="15.75" customHeight="1">
      <c r="A203" s="175"/>
      <c r="B203" s="176"/>
      <c r="C203" s="206"/>
      <c r="D203" s="206"/>
      <c r="E203" s="207"/>
      <c r="F203" s="206"/>
    </row>
    <row r="204" spans="1:6" ht="15.75" customHeight="1">
      <c r="A204" s="175"/>
      <c r="B204" s="176"/>
      <c r="C204" s="206"/>
      <c r="D204" s="206"/>
      <c r="E204" s="207"/>
      <c r="F204" s="206"/>
    </row>
    <row r="205" spans="1:6" ht="15.75" customHeight="1">
      <c r="A205" s="175"/>
      <c r="B205" s="176"/>
      <c r="C205" s="206"/>
      <c r="D205" s="206"/>
      <c r="E205" s="207"/>
      <c r="F205" s="206"/>
    </row>
    <row r="206" spans="1:6" ht="15.75" customHeight="1">
      <c r="A206" s="175"/>
      <c r="B206" s="176"/>
      <c r="C206" s="206"/>
      <c r="D206" s="206"/>
      <c r="E206" s="207"/>
      <c r="F206" s="206"/>
    </row>
    <row r="207" spans="1:6" ht="15.75" customHeight="1">
      <c r="A207" s="175"/>
      <c r="B207" s="176"/>
      <c r="C207" s="206"/>
      <c r="D207" s="206"/>
      <c r="E207" s="207"/>
      <c r="F207" s="206"/>
    </row>
    <row r="208" spans="1:6" ht="15.75" customHeight="1">
      <c r="A208" s="175"/>
      <c r="B208" s="176"/>
      <c r="C208" s="206"/>
      <c r="D208" s="206"/>
      <c r="E208" s="207"/>
      <c r="F208" s="206"/>
    </row>
    <row r="209" spans="1:6" ht="15.75" customHeight="1">
      <c r="A209" s="175"/>
      <c r="B209" s="176"/>
      <c r="C209" s="206"/>
      <c r="D209" s="206"/>
      <c r="E209" s="207"/>
      <c r="F209" s="206"/>
    </row>
    <row r="210" spans="1:6" ht="15.75" customHeight="1">
      <c r="A210" s="175"/>
      <c r="B210" s="176"/>
      <c r="C210" s="206"/>
      <c r="D210" s="206"/>
      <c r="E210" s="207"/>
      <c r="F210" s="206"/>
    </row>
    <row r="211" spans="1:6" ht="15.75" customHeight="1">
      <c r="A211" s="175"/>
      <c r="B211" s="176"/>
      <c r="C211" s="206"/>
      <c r="D211" s="206"/>
      <c r="E211" s="207"/>
      <c r="F211" s="206"/>
    </row>
    <row r="212" spans="1:6" ht="15.75" customHeight="1">
      <c r="A212" s="175"/>
      <c r="B212" s="176"/>
      <c r="C212" s="206"/>
      <c r="D212" s="206"/>
      <c r="E212" s="207"/>
      <c r="F212" s="206"/>
    </row>
    <row r="213" spans="1:6" ht="15.75" customHeight="1">
      <c r="A213" s="175"/>
      <c r="B213" s="176"/>
      <c r="C213" s="206"/>
      <c r="D213" s="206"/>
      <c r="E213" s="207"/>
      <c r="F213" s="206"/>
    </row>
    <row r="214" spans="1:6" ht="15.75" customHeight="1">
      <c r="A214" s="175"/>
      <c r="B214" s="176"/>
      <c r="C214" s="206"/>
      <c r="D214" s="206"/>
      <c r="E214" s="207"/>
      <c r="F214" s="206"/>
    </row>
    <row r="215" spans="1:6" ht="15.75" customHeight="1">
      <c r="A215" s="175"/>
      <c r="B215" s="176"/>
      <c r="C215" s="206"/>
      <c r="D215" s="206"/>
      <c r="E215" s="207"/>
      <c r="F215" s="206"/>
    </row>
    <row r="216" spans="1:6" ht="15.75" customHeight="1">
      <c r="A216" s="175"/>
      <c r="B216" s="176"/>
      <c r="C216" s="206"/>
      <c r="D216" s="206"/>
      <c r="E216" s="207"/>
      <c r="F216" s="206"/>
    </row>
    <row r="217" spans="1:6" ht="15.75" customHeight="1">
      <c r="A217" s="175"/>
      <c r="B217" s="176"/>
      <c r="C217" s="206"/>
      <c r="D217" s="206"/>
      <c r="E217" s="207"/>
      <c r="F217" s="206"/>
    </row>
    <row r="218" spans="1:6" ht="15.75" customHeight="1">
      <c r="A218" s="175"/>
      <c r="B218" s="176"/>
      <c r="C218" s="206"/>
      <c r="D218" s="206"/>
      <c r="E218" s="207"/>
      <c r="F218" s="206"/>
    </row>
    <row r="219" spans="1:6" ht="15.75" customHeight="1">
      <c r="A219" s="175"/>
      <c r="B219" s="176"/>
      <c r="C219" s="206"/>
      <c r="D219" s="206"/>
      <c r="E219" s="207"/>
      <c r="F219" s="206"/>
    </row>
    <row r="220" spans="1:6" ht="15.75" customHeight="1">
      <c r="A220" s="175"/>
      <c r="B220" s="176"/>
      <c r="C220" s="206"/>
      <c r="D220" s="206"/>
      <c r="E220" s="207"/>
      <c r="F220" s="206"/>
    </row>
    <row r="221" spans="1:6" ht="15.75" customHeight="1">
      <c r="A221" s="175"/>
      <c r="B221" s="176"/>
      <c r="C221" s="206"/>
      <c r="D221" s="206"/>
      <c r="E221" s="207"/>
      <c r="F221" s="206"/>
    </row>
    <row r="222" spans="1:6" ht="15.75" customHeight="1">
      <c r="A222" s="175"/>
      <c r="B222" s="176"/>
      <c r="C222" s="206"/>
      <c r="D222" s="206"/>
      <c r="E222" s="207"/>
      <c r="F222" s="206"/>
    </row>
    <row r="223" spans="1:6" ht="15.75" customHeight="1">
      <c r="A223" s="175"/>
      <c r="B223" s="176"/>
      <c r="C223" s="206"/>
      <c r="D223" s="206"/>
      <c r="E223" s="207"/>
      <c r="F223" s="206"/>
    </row>
    <row r="224" spans="1:6" ht="15.75" customHeight="1">
      <c r="A224" s="175"/>
      <c r="B224" s="176"/>
      <c r="C224" s="206"/>
      <c r="D224" s="206"/>
      <c r="E224" s="207"/>
      <c r="F224" s="206"/>
    </row>
    <row r="225" spans="1:6" ht="15.75" customHeight="1">
      <c r="A225" s="175"/>
      <c r="B225" s="176"/>
      <c r="C225" s="206"/>
      <c r="D225" s="206"/>
      <c r="E225" s="207"/>
      <c r="F225" s="206"/>
    </row>
    <row r="226" spans="1:6" ht="15.75" customHeight="1">
      <c r="A226" s="175"/>
      <c r="B226" s="176"/>
      <c r="C226" s="206"/>
      <c r="D226" s="206"/>
      <c r="E226" s="207"/>
      <c r="F226" s="206"/>
    </row>
    <row r="227" spans="1:6" ht="15.75" customHeight="1">
      <c r="A227" s="175"/>
      <c r="B227" s="176"/>
      <c r="C227" s="206"/>
      <c r="D227" s="206"/>
      <c r="E227" s="207"/>
      <c r="F227" s="206"/>
    </row>
    <row r="228" spans="1:6" ht="15.75" customHeight="1">
      <c r="A228" s="175"/>
      <c r="B228" s="176"/>
      <c r="C228" s="206"/>
      <c r="D228" s="206"/>
      <c r="E228" s="207"/>
      <c r="F228" s="206"/>
    </row>
    <row r="229" spans="1:6" ht="15.75" customHeight="1">
      <c r="A229" s="175"/>
      <c r="B229" s="176"/>
      <c r="C229" s="206"/>
      <c r="D229" s="206"/>
      <c r="E229" s="207"/>
      <c r="F229" s="206"/>
    </row>
    <row r="230" spans="1:6" ht="15.75" customHeight="1">
      <c r="A230" s="203"/>
    </row>
    <row r="231" spans="1:6" ht="15.75" customHeight="1">
      <c r="A231" s="203"/>
    </row>
    <row r="232" spans="1:6" ht="15.75" customHeight="1">
      <c r="A232" s="203"/>
    </row>
    <row r="233" spans="1:6" ht="15.75" customHeight="1">
      <c r="A233" s="203"/>
    </row>
    <row r="234" spans="1:6" ht="15.75" customHeight="1">
      <c r="A234" s="203"/>
    </row>
    <row r="235" spans="1:6" ht="15.75" customHeight="1">
      <c r="A235" s="203"/>
    </row>
    <row r="236" spans="1:6" ht="15.75" customHeight="1">
      <c r="A236" s="203"/>
    </row>
    <row r="237" spans="1:6" ht="15.75" customHeight="1">
      <c r="A237" s="203"/>
    </row>
    <row r="238" spans="1:6" ht="15.75" customHeight="1">
      <c r="A238" s="203"/>
    </row>
    <row r="239" spans="1:6" ht="15.75" customHeight="1">
      <c r="A239" s="203"/>
    </row>
    <row r="240" spans="1:6" ht="15.75" customHeight="1">
      <c r="A240" s="203"/>
    </row>
    <row r="241" spans="1:1" ht="15.75" customHeight="1">
      <c r="A241" s="203"/>
    </row>
    <row r="242" spans="1:1" ht="15.75" customHeight="1">
      <c r="A242" s="203"/>
    </row>
    <row r="243" spans="1:1" ht="15.75" customHeight="1">
      <c r="A243" s="203"/>
    </row>
    <row r="244" spans="1:1" ht="15.75" customHeight="1">
      <c r="A244" s="203"/>
    </row>
    <row r="245" spans="1:1" ht="15.75" customHeight="1">
      <c r="A245" s="203"/>
    </row>
    <row r="246" spans="1:1" ht="15.75" customHeight="1">
      <c r="A246" s="203"/>
    </row>
    <row r="247" spans="1:1" ht="15.75" customHeight="1">
      <c r="A247" s="203"/>
    </row>
    <row r="248" spans="1:1" ht="15.75" customHeight="1">
      <c r="A248" s="203"/>
    </row>
    <row r="249" spans="1:1" ht="15.75" customHeight="1">
      <c r="A249" s="203"/>
    </row>
    <row r="250" spans="1:1" ht="15.75" customHeight="1">
      <c r="A250" s="203"/>
    </row>
    <row r="251" spans="1:1" ht="15.75" customHeight="1">
      <c r="A251" s="203"/>
    </row>
    <row r="252" spans="1:1" ht="15.75" customHeight="1">
      <c r="A252" s="203"/>
    </row>
    <row r="253" spans="1:1" ht="15.75" customHeight="1">
      <c r="A253" s="203"/>
    </row>
    <row r="254" spans="1:1" ht="15.75" customHeight="1">
      <c r="A254" s="203"/>
    </row>
    <row r="255" spans="1:1" ht="15.75" customHeight="1">
      <c r="A255" s="203"/>
    </row>
    <row r="256" spans="1:1" ht="15.75" customHeight="1">
      <c r="A256" s="203"/>
    </row>
    <row r="257" spans="1:1" ht="15.75" customHeight="1">
      <c r="A257" s="203"/>
    </row>
    <row r="258" spans="1:1" ht="15.75" customHeight="1">
      <c r="A258" s="203"/>
    </row>
    <row r="259" spans="1:1" ht="15.75" customHeight="1">
      <c r="A259" s="203"/>
    </row>
    <row r="260" spans="1:1" ht="15.75" customHeight="1">
      <c r="A260" s="203"/>
    </row>
    <row r="261" spans="1:1" ht="15.75" customHeight="1">
      <c r="A261" s="203"/>
    </row>
    <row r="262" spans="1:1" ht="15.75" customHeight="1">
      <c r="A262" s="203"/>
    </row>
    <row r="263" spans="1:1" ht="15.75" customHeight="1">
      <c r="A263" s="203"/>
    </row>
    <row r="264" spans="1:1" ht="15.75" customHeight="1">
      <c r="A264" s="203"/>
    </row>
    <row r="265" spans="1:1" ht="15.75" customHeight="1">
      <c r="A265" s="203"/>
    </row>
    <row r="266" spans="1:1" ht="15.75" customHeight="1">
      <c r="A266" s="203"/>
    </row>
    <row r="267" spans="1:1" ht="15.75" customHeight="1">
      <c r="A267" s="203"/>
    </row>
    <row r="268" spans="1:1" ht="15.75" customHeight="1">
      <c r="A268" s="203"/>
    </row>
    <row r="269" spans="1:1" ht="15.75" customHeight="1">
      <c r="A269" s="203"/>
    </row>
    <row r="270" spans="1:1" ht="15.75" customHeight="1">
      <c r="A270" s="203"/>
    </row>
    <row r="271" spans="1:1" ht="15.75" customHeight="1">
      <c r="A271" s="203"/>
    </row>
    <row r="272" spans="1:1" ht="15.75" customHeight="1">
      <c r="A272" s="203"/>
    </row>
    <row r="273" spans="1:1" ht="15.75" customHeight="1">
      <c r="A273" s="203"/>
    </row>
    <row r="274" spans="1:1" ht="15.75" customHeight="1">
      <c r="A274" s="203"/>
    </row>
    <row r="275" spans="1:1" ht="15.75" customHeight="1">
      <c r="A275" s="203"/>
    </row>
    <row r="276" spans="1:1" ht="15.75" customHeight="1">
      <c r="A276" s="203"/>
    </row>
    <row r="277" spans="1:1" ht="15.75" customHeight="1">
      <c r="A277" s="203"/>
    </row>
    <row r="278" spans="1:1" ht="15.75" customHeight="1">
      <c r="A278" s="203"/>
    </row>
    <row r="279" spans="1:1" ht="15.75" customHeight="1">
      <c r="A279" s="203"/>
    </row>
    <row r="280" spans="1:1" ht="15.75" customHeight="1">
      <c r="A280" s="203"/>
    </row>
    <row r="281" spans="1:1" ht="15.75" customHeight="1">
      <c r="A281" s="203"/>
    </row>
    <row r="282" spans="1:1" ht="15.75" customHeight="1">
      <c r="A282" s="203"/>
    </row>
    <row r="283" spans="1:1" ht="15.75" customHeight="1">
      <c r="A283" s="203"/>
    </row>
    <row r="284" spans="1:1" ht="15.75" customHeight="1">
      <c r="A284" s="203"/>
    </row>
    <row r="285" spans="1:1" ht="15.75" customHeight="1">
      <c r="A285" s="203"/>
    </row>
    <row r="286" spans="1:1" ht="15.75" customHeight="1">
      <c r="A286" s="203"/>
    </row>
    <row r="287" spans="1:1" ht="15.75" customHeight="1">
      <c r="A287" s="203"/>
    </row>
    <row r="288" spans="1:1" ht="15.75" customHeight="1">
      <c r="A288" s="203"/>
    </row>
    <row r="289" spans="1:1" ht="15.75" customHeight="1">
      <c r="A289" s="203"/>
    </row>
    <row r="290" spans="1:1" ht="15.75" customHeight="1">
      <c r="A290" s="203"/>
    </row>
    <row r="291" spans="1:1" ht="15.75" customHeight="1">
      <c r="A291" s="203"/>
    </row>
    <row r="292" spans="1:1" ht="15.75" customHeight="1">
      <c r="A292" s="203"/>
    </row>
    <row r="293" spans="1:1" ht="15.75" customHeight="1">
      <c r="A293" s="203"/>
    </row>
    <row r="294" spans="1:1" ht="15.75" customHeight="1">
      <c r="A294" s="203"/>
    </row>
    <row r="295" spans="1:1" ht="15.75" customHeight="1">
      <c r="A295" s="203"/>
    </row>
    <row r="296" spans="1:1" ht="15.75" customHeight="1">
      <c r="A296" s="203"/>
    </row>
    <row r="297" spans="1:1" ht="15.75" customHeight="1">
      <c r="A297" s="203"/>
    </row>
    <row r="298" spans="1:1" ht="15.75" customHeight="1">
      <c r="A298" s="203"/>
    </row>
    <row r="299" spans="1:1" ht="15.75" customHeight="1">
      <c r="A299" s="203"/>
    </row>
    <row r="300" spans="1:1" ht="15.75" customHeight="1">
      <c r="A300" s="203"/>
    </row>
    <row r="301" spans="1:1" ht="15.75" customHeight="1">
      <c r="A301" s="203"/>
    </row>
    <row r="302" spans="1:1" ht="15.75" customHeight="1">
      <c r="A302" s="203"/>
    </row>
    <row r="303" spans="1:1" ht="15.75" customHeight="1">
      <c r="A303" s="203"/>
    </row>
    <row r="304" spans="1:1" ht="15.75" customHeight="1">
      <c r="A304" s="203"/>
    </row>
    <row r="305" spans="1:1" ht="15.75" customHeight="1">
      <c r="A305" s="203"/>
    </row>
    <row r="306" spans="1:1" ht="15.75" customHeight="1">
      <c r="A306" s="203"/>
    </row>
    <row r="307" spans="1:1" ht="15.75" customHeight="1">
      <c r="A307" s="203"/>
    </row>
    <row r="308" spans="1:1" ht="15.75" customHeight="1">
      <c r="A308" s="203"/>
    </row>
    <row r="309" spans="1:1" ht="15.75" customHeight="1">
      <c r="A309" s="203"/>
    </row>
    <row r="310" spans="1:1" ht="15.75" customHeight="1">
      <c r="A310" s="203"/>
    </row>
    <row r="311" spans="1:1" ht="15.75" customHeight="1">
      <c r="A311" s="203"/>
    </row>
    <row r="312" spans="1:1" ht="15.75" customHeight="1">
      <c r="A312" s="203"/>
    </row>
    <row r="313" spans="1:1" ht="15.75" customHeight="1">
      <c r="A313" s="203"/>
    </row>
    <row r="314" spans="1:1" ht="15.75" customHeight="1">
      <c r="A314" s="203"/>
    </row>
    <row r="315" spans="1:1" ht="15.75" customHeight="1">
      <c r="A315" s="203"/>
    </row>
    <row r="316" spans="1:1" ht="15.75" customHeight="1">
      <c r="A316" s="203"/>
    </row>
    <row r="317" spans="1:1" ht="15.75" customHeight="1">
      <c r="A317" s="203"/>
    </row>
    <row r="318" spans="1:1" ht="15.75" customHeight="1">
      <c r="A318" s="203"/>
    </row>
    <row r="319" spans="1:1" ht="15.75" customHeight="1">
      <c r="A319" s="203"/>
    </row>
    <row r="320" spans="1:1" ht="15.75" customHeight="1">
      <c r="A320" s="203"/>
    </row>
    <row r="321" spans="1:1" ht="15.75" customHeight="1">
      <c r="A321" s="203"/>
    </row>
    <row r="322" spans="1:1" ht="15.75" customHeight="1">
      <c r="A322" s="203"/>
    </row>
    <row r="323" spans="1:1" ht="15.75" customHeight="1">
      <c r="A323" s="203"/>
    </row>
    <row r="324" spans="1:1" ht="15.75" customHeight="1">
      <c r="A324" s="203"/>
    </row>
    <row r="325" spans="1:1" ht="15.75" customHeight="1">
      <c r="A325" s="203"/>
    </row>
    <row r="326" spans="1:1" ht="15.75" customHeight="1">
      <c r="A326" s="203"/>
    </row>
    <row r="327" spans="1:1" ht="15.75" customHeight="1">
      <c r="A327" s="203"/>
    </row>
    <row r="328" spans="1:1" ht="15.75" customHeight="1">
      <c r="A328" s="203"/>
    </row>
    <row r="329" spans="1:1" ht="15.75" customHeight="1">
      <c r="A329" s="203"/>
    </row>
    <row r="330" spans="1:1" ht="15.75" customHeight="1">
      <c r="A330" s="203"/>
    </row>
    <row r="331" spans="1:1" ht="15.75" customHeight="1">
      <c r="A331" s="203"/>
    </row>
    <row r="332" spans="1:1" ht="15.75" customHeight="1">
      <c r="A332" s="203"/>
    </row>
    <row r="333" spans="1:1" ht="15.75" customHeight="1">
      <c r="A333" s="203"/>
    </row>
    <row r="334" spans="1:1" ht="15.75" customHeight="1">
      <c r="A334" s="203"/>
    </row>
    <row r="335" spans="1:1" ht="15.75" customHeight="1">
      <c r="A335" s="203"/>
    </row>
    <row r="336" spans="1:1" ht="15.75" customHeight="1">
      <c r="A336" s="203"/>
    </row>
    <row r="337" spans="1:1" ht="15.75" customHeight="1">
      <c r="A337" s="203"/>
    </row>
    <row r="338" spans="1:1" ht="15.75" customHeight="1">
      <c r="A338" s="203"/>
    </row>
    <row r="339" spans="1:1" ht="15.75" customHeight="1">
      <c r="A339" s="203"/>
    </row>
    <row r="340" spans="1:1" ht="15.75" customHeight="1">
      <c r="A340" s="203"/>
    </row>
    <row r="341" spans="1:1" ht="15.75" customHeight="1">
      <c r="A341" s="203"/>
    </row>
    <row r="342" spans="1:1" ht="15.75" customHeight="1">
      <c r="A342" s="203"/>
    </row>
    <row r="343" spans="1:1" ht="15.75" customHeight="1">
      <c r="A343" s="203"/>
    </row>
    <row r="344" spans="1:1" ht="15.75" customHeight="1">
      <c r="A344" s="203"/>
    </row>
    <row r="345" spans="1:1" ht="15.75" customHeight="1">
      <c r="A345" s="203"/>
    </row>
    <row r="346" spans="1:1" ht="15.75" customHeight="1">
      <c r="A346" s="203"/>
    </row>
    <row r="347" spans="1:1" ht="15.75" customHeight="1">
      <c r="A347" s="203"/>
    </row>
    <row r="348" spans="1:1" ht="15.75" customHeight="1">
      <c r="A348" s="203"/>
    </row>
    <row r="349" spans="1:1" ht="15.75" customHeight="1">
      <c r="A349" s="203"/>
    </row>
    <row r="350" spans="1:1" ht="15.75" customHeight="1">
      <c r="A350" s="203"/>
    </row>
    <row r="351" spans="1:1" ht="15.75" customHeight="1">
      <c r="A351" s="203"/>
    </row>
    <row r="352" spans="1:1" ht="15.75" customHeight="1">
      <c r="A352" s="203"/>
    </row>
    <row r="353" spans="1:1" ht="15.75" customHeight="1">
      <c r="A353" s="203"/>
    </row>
    <row r="354" spans="1:1" ht="15.75" customHeight="1">
      <c r="A354" s="203"/>
    </row>
    <row r="355" spans="1:1" ht="15.75" customHeight="1">
      <c r="A355" s="203"/>
    </row>
    <row r="356" spans="1:1" ht="15.75" customHeight="1">
      <c r="A356" s="203"/>
    </row>
    <row r="357" spans="1:1" ht="15.75" customHeight="1">
      <c r="A357" s="203"/>
    </row>
    <row r="358" spans="1:1" ht="15.75" customHeight="1">
      <c r="A358" s="203"/>
    </row>
    <row r="359" spans="1:1" ht="15.75" customHeight="1">
      <c r="A359" s="203"/>
    </row>
    <row r="360" spans="1:1" ht="15.75" customHeight="1">
      <c r="A360" s="203"/>
    </row>
    <row r="361" spans="1:1" ht="15.75" customHeight="1">
      <c r="A361" s="203"/>
    </row>
    <row r="362" spans="1:1" ht="15.75" customHeight="1">
      <c r="A362" s="203"/>
    </row>
    <row r="363" spans="1:1" ht="15.75" customHeight="1">
      <c r="A363" s="203"/>
    </row>
    <row r="364" spans="1:1" ht="15.75" customHeight="1">
      <c r="A364" s="203"/>
    </row>
    <row r="365" spans="1:1" ht="15.75" customHeight="1">
      <c r="A365" s="203"/>
    </row>
    <row r="366" spans="1:1" ht="15.75" customHeight="1">
      <c r="A366" s="203"/>
    </row>
    <row r="367" spans="1:1" ht="15.75" customHeight="1">
      <c r="A367" s="203"/>
    </row>
    <row r="368" spans="1:1" ht="15.75" customHeight="1">
      <c r="A368" s="203"/>
    </row>
    <row r="369" spans="1:1" ht="15.75" customHeight="1">
      <c r="A369" s="203"/>
    </row>
    <row r="370" spans="1:1" ht="15.75" customHeight="1">
      <c r="A370" s="203"/>
    </row>
    <row r="371" spans="1:1" ht="15.75" customHeight="1">
      <c r="A371" s="203"/>
    </row>
    <row r="372" spans="1:1" ht="15.75" customHeight="1">
      <c r="A372" s="203"/>
    </row>
    <row r="373" spans="1:1" ht="15.75" customHeight="1">
      <c r="A373" s="203"/>
    </row>
    <row r="374" spans="1:1" ht="15.75" customHeight="1">
      <c r="A374" s="203"/>
    </row>
    <row r="375" spans="1:1" ht="15.75" customHeight="1">
      <c r="A375" s="203"/>
    </row>
    <row r="376" spans="1:1" ht="15.75" customHeight="1">
      <c r="A376" s="203"/>
    </row>
    <row r="377" spans="1:1" ht="15.75" customHeight="1">
      <c r="A377" s="203"/>
    </row>
    <row r="378" spans="1:1" ht="15.75" customHeight="1">
      <c r="A378" s="203"/>
    </row>
    <row r="379" spans="1:1" ht="15.75" customHeight="1">
      <c r="A379" s="203"/>
    </row>
    <row r="380" spans="1:1" ht="15.75" customHeight="1">
      <c r="A380" s="203"/>
    </row>
    <row r="381" spans="1:1" ht="15.75" customHeight="1">
      <c r="A381" s="203"/>
    </row>
    <row r="382" spans="1:1" ht="15.75" customHeight="1">
      <c r="A382" s="203"/>
    </row>
    <row r="383" spans="1:1" ht="15.75" customHeight="1">
      <c r="A383" s="203"/>
    </row>
    <row r="384" spans="1:1" ht="15.75" customHeight="1">
      <c r="A384" s="203"/>
    </row>
    <row r="385" spans="1:1" ht="15.75" customHeight="1">
      <c r="A385" s="203"/>
    </row>
    <row r="386" spans="1:1" ht="15.75" customHeight="1">
      <c r="A386" s="203"/>
    </row>
    <row r="387" spans="1:1" ht="15.75" customHeight="1">
      <c r="A387" s="203"/>
    </row>
    <row r="388" spans="1:1" ht="15.75" customHeight="1">
      <c r="A388" s="203"/>
    </row>
    <row r="389" spans="1:1" ht="15.75" customHeight="1">
      <c r="A389" s="203"/>
    </row>
    <row r="390" spans="1:1" ht="15.75" customHeight="1">
      <c r="A390" s="203"/>
    </row>
    <row r="391" spans="1:1" ht="15.75" customHeight="1">
      <c r="A391" s="203"/>
    </row>
    <row r="392" spans="1:1" ht="15.75" customHeight="1">
      <c r="A392" s="203"/>
    </row>
    <row r="393" spans="1:1" ht="15.75" customHeight="1">
      <c r="A393" s="203"/>
    </row>
    <row r="394" spans="1:1" ht="15.75" customHeight="1">
      <c r="A394" s="203"/>
    </row>
    <row r="395" spans="1:1" ht="15.75" customHeight="1">
      <c r="A395" s="203"/>
    </row>
    <row r="396" spans="1:1" ht="15.75" customHeight="1">
      <c r="A396" s="203"/>
    </row>
    <row r="397" spans="1:1" ht="15.75" customHeight="1">
      <c r="A397" s="203"/>
    </row>
    <row r="398" spans="1:1" ht="15.75" customHeight="1">
      <c r="A398" s="203"/>
    </row>
    <row r="399" spans="1:1" ht="15.75" customHeight="1">
      <c r="A399" s="203"/>
    </row>
    <row r="400" spans="1:1" ht="15.75" customHeight="1">
      <c r="A400" s="203"/>
    </row>
    <row r="401" spans="1:1" ht="15.75" customHeight="1">
      <c r="A401" s="203"/>
    </row>
    <row r="402" spans="1:1" ht="15.75" customHeight="1">
      <c r="A402" s="203"/>
    </row>
    <row r="403" spans="1:1" ht="15.75" customHeight="1">
      <c r="A403" s="203"/>
    </row>
    <row r="404" spans="1:1" ht="15.75" customHeight="1">
      <c r="A404" s="203"/>
    </row>
    <row r="405" spans="1:1" ht="15.75" customHeight="1">
      <c r="A405" s="203"/>
    </row>
    <row r="406" spans="1:1" ht="15.75" customHeight="1">
      <c r="A406" s="203"/>
    </row>
    <row r="407" spans="1:1" ht="15.75" customHeight="1">
      <c r="A407" s="203"/>
    </row>
    <row r="408" spans="1:1" ht="15.75" customHeight="1">
      <c r="A408" s="203"/>
    </row>
    <row r="409" spans="1:1" ht="15.75" customHeight="1">
      <c r="A409" s="203"/>
    </row>
    <row r="410" spans="1:1" ht="15.75" customHeight="1">
      <c r="A410" s="203"/>
    </row>
    <row r="411" spans="1:1" ht="15.75" customHeight="1">
      <c r="A411" s="203"/>
    </row>
    <row r="412" spans="1:1" ht="15.75" customHeight="1">
      <c r="A412" s="203"/>
    </row>
    <row r="413" spans="1:1" ht="15.75" customHeight="1">
      <c r="A413" s="203"/>
    </row>
    <row r="414" spans="1:1" ht="15.75" customHeight="1">
      <c r="A414" s="203"/>
    </row>
    <row r="415" spans="1:1" ht="15.75" customHeight="1">
      <c r="A415" s="203"/>
    </row>
    <row r="416" spans="1:1" ht="15.75" customHeight="1">
      <c r="A416" s="203"/>
    </row>
    <row r="417" spans="1:1" ht="15.75" customHeight="1">
      <c r="A417" s="203"/>
    </row>
    <row r="418" spans="1:1" ht="15.75" customHeight="1">
      <c r="A418" s="203"/>
    </row>
    <row r="419" spans="1:1" ht="15.75" customHeight="1">
      <c r="A419" s="203"/>
    </row>
    <row r="420" spans="1:1" ht="15.75" customHeight="1">
      <c r="A420" s="203"/>
    </row>
    <row r="421" spans="1:1" ht="15.75" customHeight="1">
      <c r="A421" s="203"/>
    </row>
    <row r="422" spans="1:1" ht="15.75" customHeight="1">
      <c r="A422" s="203"/>
    </row>
    <row r="423" spans="1:1" ht="15.75" customHeight="1">
      <c r="A423" s="203"/>
    </row>
    <row r="424" spans="1:1" ht="15.75" customHeight="1">
      <c r="A424" s="203"/>
    </row>
    <row r="425" spans="1:1" ht="15.75" customHeight="1">
      <c r="A425" s="203"/>
    </row>
    <row r="426" spans="1:1" ht="15.75" customHeight="1">
      <c r="A426" s="203"/>
    </row>
    <row r="427" spans="1:1" ht="15.75" customHeight="1">
      <c r="A427" s="203"/>
    </row>
    <row r="428" spans="1:1" ht="15.75" customHeight="1">
      <c r="A428" s="203"/>
    </row>
    <row r="429" spans="1:1" ht="15.75" customHeight="1">
      <c r="A429" s="203"/>
    </row>
    <row r="430" spans="1:1" ht="15.75" customHeight="1">
      <c r="A430" s="203"/>
    </row>
    <row r="431" spans="1:1" ht="15.75" customHeight="1">
      <c r="A431" s="203"/>
    </row>
    <row r="432" spans="1:1" ht="15.75" customHeight="1">
      <c r="A432" s="203"/>
    </row>
    <row r="433" spans="1:1" ht="15.75" customHeight="1">
      <c r="A433" s="203"/>
    </row>
    <row r="434" spans="1:1" ht="15.75" customHeight="1">
      <c r="A434" s="203"/>
    </row>
    <row r="435" spans="1:1" ht="15.75" customHeight="1">
      <c r="A435" s="203"/>
    </row>
    <row r="436" spans="1:1" ht="15.75" customHeight="1">
      <c r="A436" s="203"/>
    </row>
    <row r="437" spans="1:1" ht="15.75" customHeight="1">
      <c r="A437" s="203"/>
    </row>
    <row r="438" spans="1:1" ht="15.75" customHeight="1">
      <c r="A438" s="203"/>
    </row>
    <row r="439" spans="1:1" ht="15.75" customHeight="1">
      <c r="A439" s="203"/>
    </row>
    <row r="440" spans="1:1" ht="15.75" customHeight="1">
      <c r="A440" s="203"/>
    </row>
    <row r="441" spans="1:1" ht="15.75" customHeight="1">
      <c r="A441" s="203"/>
    </row>
    <row r="442" spans="1:1" ht="15.75" customHeight="1">
      <c r="A442" s="203"/>
    </row>
    <row r="443" spans="1:1" ht="15.75" customHeight="1">
      <c r="A443" s="203"/>
    </row>
    <row r="444" spans="1:1" ht="15.75" customHeight="1">
      <c r="A444" s="203"/>
    </row>
    <row r="445" spans="1:1" ht="15.75" customHeight="1">
      <c r="A445" s="203"/>
    </row>
    <row r="446" spans="1:1" ht="15.75" customHeight="1">
      <c r="A446" s="203"/>
    </row>
    <row r="447" spans="1:1" ht="15.75" customHeight="1">
      <c r="A447" s="203"/>
    </row>
    <row r="448" spans="1:1" ht="15.75" customHeight="1">
      <c r="A448" s="203"/>
    </row>
    <row r="449" spans="1:1" ht="15.75" customHeight="1">
      <c r="A449" s="203"/>
    </row>
    <row r="450" spans="1:1" ht="15.75" customHeight="1">
      <c r="A450" s="203"/>
    </row>
    <row r="451" spans="1:1" ht="15.75" customHeight="1">
      <c r="A451" s="203"/>
    </row>
    <row r="452" spans="1:1" ht="15.75" customHeight="1">
      <c r="A452" s="203"/>
    </row>
    <row r="453" spans="1:1" ht="15.75" customHeight="1">
      <c r="A453" s="203"/>
    </row>
    <row r="454" spans="1:1" ht="15.75" customHeight="1">
      <c r="A454" s="203"/>
    </row>
    <row r="455" spans="1:1" ht="15.75" customHeight="1">
      <c r="A455" s="203"/>
    </row>
    <row r="456" spans="1:1" ht="15.75" customHeight="1">
      <c r="A456" s="203"/>
    </row>
    <row r="457" spans="1:1" ht="15.75" customHeight="1">
      <c r="A457" s="203"/>
    </row>
    <row r="458" spans="1:1" ht="15.75" customHeight="1">
      <c r="A458" s="203"/>
    </row>
    <row r="459" spans="1:1" ht="15.75" customHeight="1">
      <c r="A459" s="203"/>
    </row>
    <row r="460" spans="1:1" ht="15.75" customHeight="1">
      <c r="A460" s="203"/>
    </row>
    <row r="461" spans="1:1" ht="15.75" customHeight="1">
      <c r="A461" s="203"/>
    </row>
    <row r="462" spans="1:1" ht="15.75" customHeight="1">
      <c r="A462" s="203"/>
    </row>
    <row r="463" spans="1:1" ht="15.75" customHeight="1">
      <c r="A463" s="203"/>
    </row>
    <row r="464" spans="1:1" ht="15.75" customHeight="1">
      <c r="A464" s="203"/>
    </row>
    <row r="465" spans="1:1" ht="15.75" customHeight="1">
      <c r="A465" s="203"/>
    </row>
    <row r="466" spans="1:1" ht="15.75" customHeight="1">
      <c r="A466" s="203"/>
    </row>
    <row r="467" spans="1:1" ht="15.75" customHeight="1">
      <c r="A467" s="203"/>
    </row>
    <row r="468" spans="1:1" ht="15.75" customHeight="1">
      <c r="A468" s="203"/>
    </row>
    <row r="469" spans="1:1" ht="15.75" customHeight="1">
      <c r="A469" s="203"/>
    </row>
    <row r="470" spans="1:1" ht="15.75" customHeight="1">
      <c r="A470" s="203"/>
    </row>
    <row r="471" spans="1:1" ht="15.75" customHeight="1">
      <c r="A471" s="203"/>
    </row>
    <row r="472" spans="1:1" ht="15.75" customHeight="1">
      <c r="A472" s="203"/>
    </row>
    <row r="473" spans="1:1" ht="15.75" customHeight="1">
      <c r="A473" s="203"/>
    </row>
    <row r="474" spans="1:1" ht="15.75" customHeight="1">
      <c r="A474" s="203"/>
    </row>
    <row r="475" spans="1:1" ht="15.75" customHeight="1">
      <c r="A475" s="203"/>
    </row>
    <row r="476" spans="1:1" ht="15.75" customHeight="1">
      <c r="A476" s="203"/>
    </row>
    <row r="477" spans="1:1" ht="15.75" customHeight="1">
      <c r="A477" s="203"/>
    </row>
    <row r="478" spans="1:1" ht="15.75" customHeight="1">
      <c r="A478" s="203"/>
    </row>
    <row r="479" spans="1:1" ht="15.75" customHeight="1">
      <c r="A479" s="203"/>
    </row>
    <row r="480" spans="1:1" ht="15.75" customHeight="1">
      <c r="A480" s="203"/>
    </row>
    <row r="481" spans="1:1" ht="15.75" customHeight="1">
      <c r="A481" s="203"/>
    </row>
    <row r="482" spans="1:1" ht="15.75" customHeight="1">
      <c r="A482" s="203"/>
    </row>
    <row r="483" spans="1:1" ht="15.75" customHeight="1">
      <c r="A483" s="203"/>
    </row>
    <row r="484" spans="1:1" ht="15.75" customHeight="1">
      <c r="A484" s="203"/>
    </row>
    <row r="485" spans="1:1" ht="15.75" customHeight="1">
      <c r="A485" s="203"/>
    </row>
    <row r="486" spans="1:1" ht="15.75" customHeight="1">
      <c r="A486" s="203"/>
    </row>
    <row r="487" spans="1:1" ht="15.75" customHeight="1">
      <c r="A487" s="203"/>
    </row>
    <row r="488" spans="1:1" ht="15.75" customHeight="1">
      <c r="A488" s="203"/>
    </row>
    <row r="489" spans="1:1" ht="15.75" customHeight="1">
      <c r="A489" s="203"/>
    </row>
    <row r="490" spans="1:1" ht="15.75" customHeight="1">
      <c r="A490" s="203"/>
    </row>
    <row r="491" spans="1:1" ht="15.75" customHeight="1">
      <c r="A491" s="203"/>
    </row>
    <row r="492" spans="1:1" ht="15.75" customHeight="1">
      <c r="A492" s="203"/>
    </row>
    <row r="493" spans="1:1" ht="15.75" customHeight="1">
      <c r="A493" s="203"/>
    </row>
    <row r="494" spans="1:1" ht="15.75" customHeight="1">
      <c r="A494" s="203"/>
    </row>
    <row r="495" spans="1:1" ht="15.75" customHeight="1">
      <c r="A495" s="203"/>
    </row>
    <row r="496" spans="1:1" ht="15.75" customHeight="1">
      <c r="A496" s="203"/>
    </row>
    <row r="497" spans="1:1" ht="15.75" customHeight="1">
      <c r="A497" s="203"/>
    </row>
    <row r="498" spans="1:1" ht="15.75" customHeight="1">
      <c r="A498" s="203"/>
    </row>
    <row r="499" spans="1:1" ht="15.75" customHeight="1">
      <c r="A499" s="203"/>
    </row>
    <row r="500" spans="1:1" ht="15.75" customHeight="1">
      <c r="A500" s="203"/>
    </row>
    <row r="501" spans="1:1" ht="15.75" customHeight="1">
      <c r="A501" s="203"/>
    </row>
    <row r="502" spans="1:1" ht="15.75" customHeight="1">
      <c r="A502" s="203"/>
    </row>
    <row r="503" spans="1:1" ht="15.75" customHeight="1">
      <c r="A503" s="203"/>
    </row>
    <row r="504" spans="1:1" ht="15.75" customHeight="1">
      <c r="A504" s="203"/>
    </row>
    <row r="505" spans="1:1" ht="15.75" customHeight="1">
      <c r="A505" s="203"/>
    </row>
    <row r="506" spans="1:1" ht="15.75" customHeight="1">
      <c r="A506" s="203"/>
    </row>
    <row r="507" spans="1:1" ht="15.75" customHeight="1">
      <c r="A507" s="203"/>
    </row>
    <row r="508" spans="1:1" ht="15.75" customHeight="1">
      <c r="A508" s="203"/>
    </row>
    <row r="509" spans="1:1" ht="15.75" customHeight="1">
      <c r="A509" s="203"/>
    </row>
    <row r="510" spans="1:1" ht="15.75" customHeight="1">
      <c r="A510" s="203"/>
    </row>
    <row r="511" spans="1:1" ht="15.75" customHeight="1">
      <c r="A511" s="203"/>
    </row>
    <row r="512" spans="1:1" ht="15.75" customHeight="1">
      <c r="A512" s="203"/>
    </row>
    <row r="513" spans="1:1" ht="15.75" customHeight="1">
      <c r="A513" s="203"/>
    </row>
    <row r="514" spans="1:1" ht="15.75" customHeight="1">
      <c r="A514" s="203"/>
    </row>
    <row r="515" spans="1:1" ht="15.75" customHeight="1">
      <c r="A515" s="203"/>
    </row>
    <row r="516" spans="1:1" ht="15.75" customHeight="1">
      <c r="A516" s="203"/>
    </row>
    <row r="517" spans="1:1" ht="15.75" customHeight="1">
      <c r="A517" s="203"/>
    </row>
    <row r="518" spans="1:1" ht="15.75" customHeight="1">
      <c r="A518" s="203"/>
    </row>
    <row r="519" spans="1:1" ht="15.75" customHeight="1">
      <c r="A519" s="203"/>
    </row>
    <row r="520" spans="1:1" ht="15.75" customHeight="1">
      <c r="A520" s="203"/>
    </row>
    <row r="521" spans="1:1" ht="15.75" customHeight="1">
      <c r="A521" s="203"/>
    </row>
    <row r="522" spans="1:1" ht="15.75" customHeight="1">
      <c r="A522" s="203"/>
    </row>
    <row r="523" spans="1:1" ht="15.75" customHeight="1">
      <c r="A523" s="203"/>
    </row>
    <row r="524" spans="1:1" ht="15.75" customHeight="1">
      <c r="A524" s="203"/>
    </row>
    <row r="525" spans="1:1" ht="15.75" customHeight="1">
      <c r="A525" s="203"/>
    </row>
    <row r="526" spans="1:1" ht="15.75" customHeight="1">
      <c r="A526" s="203"/>
    </row>
    <row r="527" spans="1:1" ht="15.75" customHeight="1">
      <c r="A527" s="203"/>
    </row>
    <row r="528" spans="1:1" ht="15.75" customHeight="1">
      <c r="A528" s="203"/>
    </row>
    <row r="529" spans="1:1" ht="15.75" customHeight="1">
      <c r="A529" s="203"/>
    </row>
    <row r="530" spans="1:1" ht="15.75" customHeight="1">
      <c r="A530" s="203"/>
    </row>
    <row r="531" spans="1:1" ht="15.75" customHeight="1">
      <c r="A531" s="203"/>
    </row>
    <row r="532" spans="1:1" ht="15.75" customHeight="1">
      <c r="A532" s="203"/>
    </row>
    <row r="533" spans="1:1" ht="15.75" customHeight="1">
      <c r="A533" s="203"/>
    </row>
    <row r="534" spans="1:1" ht="15.75" customHeight="1">
      <c r="A534" s="203"/>
    </row>
    <row r="535" spans="1:1" ht="15.75" customHeight="1">
      <c r="A535" s="203"/>
    </row>
    <row r="536" spans="1:1" ht="15.75" customHeight="1">
      <c r="A536" s="203"/>
    </row>
    <row r="537" spans="1:1" ht="15.75" customHeight="1">
      <c r="A537" s="203"/>
    </row>
    <row r="538" spans="1:1" ht="15.75" customHeight="1">
      <c r="A538" s="203"/>
    </row>
    <row r="539" spans="1:1" ht="15.75" customHeight="1">
      <c r="A539" s="203"/>
    </row>
    <row r="540" spans="1:1" ht="15.75" customHeight="1">
      <c r="A540" s="203"/>
    </row>
    <row r="541" spans="1:1" ht="15.75" customHeight="1">
      <c r="A541" s="203"/>
    </row>
    <row r="542" spans="1:1" ht="15.75" customHeight="1">
      <c r="A542" s="203"/>
    </row>
    <row r="543" spans="1:1" ht="15.75" customHeight="1">
      <c r="A543" s="203"/>
    </row>
    <row r="544" spans="1:1" ht="15.75" customHeight="1">
      <c r="A544" s="203"/>
    </row>
    <row r="545" spans="1:1" ht="15.75" customHeight="1">
      <c r="A545" s="203"/>
    </row>
    <row r="546" spans="1:1" ht="15.75" customHeight="1">
      <c r="A546" s="203"/>
    </row>
    <row r="547" spans="1:1" ht="15.75" customHeight="1">
      <c r="A547" s="203"/>
    </row>
    <row r="548" spans="1:1" ht="15.75" customHeight="1">
      <c r="A548" s="203"/>
    </row>
    <row r="549" spans="1:1" ht="15.75" customHeight="1">
      <c r="A549" s="203"/>
    </row>
    <row r="550" spans="1:1" ht="15.75" customHeight="1">
      <c r="A550" s="203"/>
    </row>
    <row r="551" spans="1:1" ht="15.75" customHeight="1">
      <c r="A551" s="203"/>
    </row>
    <row r="552" spans="1:1" ht="15.75" customHeight="1">
      <c r="A552" s="203"/>
    </row>
    <row r="553" spans="1:1" ht="15.75" customHeight="1">
      <c r="A553" s="203"/>
    </row>
    <row r="554" spans="1:1" ht="15.75" customHeight="1">
      <c r="A554" s="203"/>
    </row>
    <row r="555" spans="1:1" ht="15.75" customHeight="1">
      <c r="A555" s="203"/>
    </row>
    <row r="556" spans="1:1" ht="15.75" customHeight="1">
      <c r="A556" s="203"/>
    </row>
    <row r="557" spans="1:1" ht="15.75" customHeight="1">
      <c r="A557" s="203"/>
    </row>
    <row r="558" spans="1:1" ht="15.75" customHeight="1">
      <c r="A558" s="203"/>
    </row>
    <row r="559" spans="1:1" ht="15.75" customHeight="1">
      <c r="A559" s="203"/>
    </row>
    <row r="560" spans="1:1" ht="15.75" customHeight="1">
      <c r="A560" s="203"/>
    </row>
    <row r="561" spans="1:1" ht="15.75" customHeight="1">
      <c r="A561" s="203"/>
    </row>
    <row r="562" spans="1:1" ht="15.75" customHeight="1">
      <c r="A562" s="203"/>
    </row>
    <row r="563" spans="1:1" ht="15.75" customHeight="1">
      <c r="A563" s="203"/>
    </row>
    <row r="564" spans="1:1" ht="15.75" customHeight="1">
      <c r="A564" s="203"/>
    </row>
    <row r="565" spans="1:1" ht="15.75" customHeight="1">
      <c r="A565" s="203"/>
    </row>
    <row r="566" spans="1:1" ht="15.75" customHeight="1">
      <c r="A566" s="203"/>
    </row>
    <row r="567" spans="1:1" ht="15.75" customHeight="1">
      <c r="A567" s="203"/>
    </row>
    <row r="568" spans="1:1" ht="15.75" customHeight="1">
      <c r="A568" s="203"/>
    </row>
    <row r="569" spans="1:1" ht="15.75" customHeight="1">
      <c r="A569" s="203"/>
    </row>
    <row r="570" spans="1:1" ht="15.75" customHeight="1">
      <c r="A570" s="203"/>
    </row>
    <row r="571" spans="1:1" ht="15.75" customHeight="1">
      <c r="A571" s="203"/>
    </row>
    <row r="572" spans="1:1" ht="15.75" customHeight="1">
      <c r="A572" s="203"/>
    </row>
    <row r="573" spans="1:1" ht="15.75" customHeight="1">
      <c r="A573" s="203"/>
    </row>
    <row r="574" spans="1:1" ht="15.75" customHeight="1">
      <c r="A574" s="203"/>
    </row>
    <row r="575" spans="1:1" ht="15.75" customHeight="1">
      <c r="A575" s="203"/>
    </row>
    <row r="576" spans="1:1" ht="15.75" customHeight="1">
      <c r="A576" s="203"/>
    </row>
    <row r="577" spans="1:1" ht="15.75" customHeight="1">
      <c r="A577" s="203"/>
    </row>
    <row r="578" spans="1:1" ht="15.75" customHeight="1">
      <c r="A578" s="203"/>
    </row>
    <row r="579" spans="1:1" ht="15.75" customHeight="1">
      <c r="A579" s="203"/>
    </row>
    <row r="580" spans="1:1" ht="15.75" customHeight="1">
      <c r="A580" s="203"/>
    </row>
    <row r="581" spans="1:1" ht="15.75" customHeight="1">
      <c r="A581" s="203"/>
    </row>
    <row r="582" spans="1:1" ht="15.75" customHeight="1">
      <c r="A582" s="203"/>
    </row>
    <row r="583" spans="1:1" ht="15.75" customHeight="1">
      <c r="A583" s="203"/>
    </row>
    <row r="584" spans="1:1" ht="15.75" customHeight="1">
      <c r="A584" s="203"/>
    </row>
    <row r="585" spans="1:1" ht="15.75" customHeight="1">
      <c r="A585" s="203"/>
    </row>
    <row r="586" spans="1:1" ht="15.75" customHeight="1">
      <c r="A586" s="203"/>
    </row>
    <row r="587" spans="1:1" ht="15.75" customHeight="1">
      <c r="A587" s="203"/>
    </row>
    <row r="588" spans="1:1" ht="15.75" customHeight="1">
      <c r="A588" s="203"/>
    </row>
    <row r="589" spans="1:1" ht="15.75" customHeight="1">
      <c r="A589" s="203"/>
    </row>
    <row r="590" spans="1:1" ht="15.75" customHeight="1">
      <c r="A590" s="203"/>
    </row>
    <row r="591" spans="1:1" ht="15.75" customHeight="1">
      <c r="A591" s="203"/>
    </row>
    <row r="592" spans="1:1" ht="15.75" customHeight="1">
      <c r="A592" s="203"/>
    </row>
    <row r="593" spans="1:1" ht="15.75" customHeight="1">
      <c r="A593" s="203"/>
    </row>
    <row r="594" spans="1:1" ht="15.75" customHeight="1">
      <c r="A594" s="203"/>
    </row>
    <row r="595" spans="1:1" ht="15.75" customHeight="1">
      <c r="A595" s="203"/>
    </row>
    <row r="596" spans="1:1" ht="15.75" customHeight="1">
      <c r="A596" s="203"/>
    </row>
    <row r="597" spans="1:1" ht="15.75" customHeight="1">
      <c r="A597" s="203"/>
    </row>
    <row r="598" spans="1:1" ht="15.75" customHeight="1">
      <c r="A598" s="203"/>
    </row>
    <row r="599" spans="1:1" ht="15.75" customHeight="1">
      <c r="A599" s="203"/>
    </row>
    <row r="600" spans="1:1" ht="15.75" customHeight="1">
      <c r="A600" s="203"/>
    </row>
    <row r="601" spans="1:1" ht="15.75" customHeight="1">
      <c r="A601" s="203"/>
    </row>
    <row r="602" spans="1:1" ht="15.75" customHeight="1">
      <c r="A602" s="203"/>
    </row>
    <row r="603" spans="1:1" ht="15.75" customHeight="1">
      <c r="A603" s="203"/>
    </row>
    <row r="604" spans="1:1" ht="15.75" customHeight="1">
      <c r="A604" s="203"/>
    </row>
    <row r="605" spans="1:1" ht="15.75" customHeight="1">
      <c r="A605" s="203"/>
    </row>
    <row r="606" spans="1:1" ht="15.75" customHeight="1">
      <c r="A606" s="203"/>
    </row>
    <row r="607" spans="1:1" ht="15.75" customHeight="1">
      <c r="A607" s="203"/>
    </row>
    <row r="608" spans="1:1" ht="15.75" customHeight="1">
      <c r="A608" s="203"/>
    </row>
    <row r="609" spans="1:1" ht="15.75" customHeight="1">
      <c r="A609" s="203"/>
    </row>
    <row r="610" spans="1:1" ht="15.75" customHeight="1">
      <c r="A610" s="203"/>
    </row>
    <row r="611" spans="1:1" ht="15.75" customHeight="1">
      <c r="A611" s="203"/>
    </row>
    <row r="612" spans="1:1" ht="15.75" customHeight="1">
      <c r="A612" s="203"/>
    </row>
    <row r="613" spans="1:1" ht="15.75" customHeight="1">
      <c r="A613" s="203"/>
    </row>
    <row r="614" spans="1:1" ht="15.75" customHeight="1">
      <c r="A614" s="203"/>
    </row>
    <row r="615" spans="1:1" ht="15.75" customHeight="1">
      <c r="A615" s="203"/>
    </row>
    <row r="616" spans="1:1" ht="15.75" customHeight="1">
      <c r="A616" s="203"/>
    </row>
    <row r="617" spans="1:1" ht="15.75" customHeight="1">
      <c r="A617" s="203"/>
    </row>
    <row r="618" spans="1:1" ht="15.75" customHeight="1">
      <c r="A618" s="203"/>
    </row>
    <row r="619" spans="1:1" ht="15.75" customHeight="1">
      <c r="A619" s="203"/>
    </row>
    <row r="620" spans="1:1" ht="15.75" customHeight="1">
      <c r="A620" s="203"/>
    </row>
    <row r="621" spans="1:1" ht="15.75" customHeight="1">
      <c r="A621" s="203"/>
    </row>
    <row r="622" spans="1:1" ht="15.75" customHeight="1">
      <c r="A622" s="203"/>
    </row>
    <row r="623" spans="1:1" ht="15.75" customHeight="1">
      <c r="A623" s="203"/>
    </row>
    <row r="624" spans="1:1" ht="15.75" customHeight="1">
      <c r="A624" s="203"/>
    </row>
    <row r="625" spans="1:1" ht="15.75" customHeight="1">
      <c r="A625" s="203"/>
    </row>
    <row r="626" spans="1:1" ht="15.75" customHeight="1">
      <c r="A626" s="203"/>
    </row>
    <row r="627" spans="1:1" ht="15.75" customHeight="1">
      <c r="A627" s="203"/>
    </row>
    <row r="628" spans="1:1" ht="15.75" customHeight="1">
      <c r="A628" s="203"/>
    </row>
    <row r="629" spans="1:1" ht="15.75" customHeight="1">
      <c r="A629" s="203"/>
    </row>
    <row r="630" spans="1:1" ht="15.75" customHeight="1">
      <c r="A630" s="203"/>
    </row>
    <row r="631" spans="1:1" ht="15.75" customHeight="1">
      <c r="A631" s="203"/>
    </row>
    <row r="632" spans="1:1" ht="15.75" customHeight="1">
      <c r="A632" s="203"/>
    </row>
    <row r="633" spans="1:1" ht="15.75" customHeight="1">
      <c r="A633" s="203"/>
    </row>
    <row r="634" spans="1:1" ht="15.75" customHeight="1">
      <c r="A634" s="203"/>
    </row>
    <row r="635" spans="1:1" ht="15.75" customHeight="1">
      <c r="A635" s="203"/>
    </row>
    <row r="636" spans="1:1" ht="15.75" customHeight="1">
      <c r="A636" s="203"/>
    </row>
    <row r="637" spans="1:1" ht="15.75" customHeight="1">
      <c r="A637" s="203"/>
    </row>
    <row r="638" spans="1:1" ht="15.75" customHeight="1">
      <c r="A638" s="203"/>
    </row>
    <row r="639" spans="1:1" ht="15.75" customHeight="1">
      <c r="A639" s="203"/>
    </row>
    <row r="640" spans="1:1" ht="15.75" customHeight="1">
      <c r="A640" s="203"/>
    </row>
    <row r="641" spans="1:1" ht="15.75" customHeight="1">
      <c r="A641" s="203"/>
    </row>
    <row r="642" spans="1:1" ht="15.75" customHeight="1">
      <c r="A642" s="203"/>
    </row>
    <row r="643" spans="1:1" ht="15.75" customHeight="1">
      <c r="A643" s="203"/>
    </row>
    <row r="644" spans="1:1" ht="15.75" customHeight="1">
      <c r="A644" s="203"/>
    </row>
    <row r="645" spans="1:1" ht="15.75" customHeight="1">
      <c r="A645" s="203"/>
    </row>
    <row r="646" spans="1:1" ht="15.75" customHeight="1">
      <c r="A646" s="203"/>
    </row>
    <row r="647" spans="1:1" ht="15.75" customHeight="1">
      <c r="A647" s="203"/>
    </row>
    <row r="648" spans="1:1" ht="15.75" customHeight="1">
      <c r="A648" s="203"/>
    </row>
    <row r="649" spans="1:1" ht="15.75" customHeight="1">
      <c r="A649" s="203"/>
    </row>
    <row r="650" spans="1:1" ht="15.75" customHeight="1">
      <c r="A650" s="203"/>
    </row>
    <row r="651" spans="1:1" ht="15.75" customHeight="1">
      <c r="A651" s="203"/>
    </row>
    <row r="652" spans="1:1" ht="15.75" customHeight="1">
      <c r="A652" s="203"/>
    </row>
    <row r="653" spans="1:1" ht="15.75" customHeight="1">
      <c r="A653" s="203"/>
    </row>
    <row r="654" spans="1:1" ht="15.75" customHeight="1">
      <c r="A654" s="203"/>
    </row>
    <row r="655" spans="1:1" ht="15.75" customHeight="1">
      <c r="A655" s="203"/>
    </row>
    <row r="656" spans="1:1" ht="15.75" customHeight="1">
      <c r="A656" s="203"/>
    </row>
    <row r="657" spans="1:1" ht="15.75" customHeight="1">
      <c r="A657" s="203"/>
    </row>
    <row r="658" spans="1:1" ht="15.75" customHeight="1">
      <c r="A658" s="203"/>
    </row>
    <row r="659" spans="1:1" ht="15.75" customHeight="1">
      <c r="A659" s="203"/>
    </row>
    <row r="660" spans="1:1" ht="15.75" customHeight="1">
      <c r="A660" s="203"/>
    </row>
    <row r="661" spans="1:1" ht="15.75" customHeight="1">
      <c r="A661" s="203"/>
    </row>
    <row r="662" spans="1:1" ht="15.75" customHeight="1">
      <c r="A662" s="203"/>
    </row>
    <row r="663" spans="1:1" ht="15.75" customHeight="1">
      <c r="A663" s="203"/>
    </row>
    <row r="664" spans="1:1" ht="15.75" customHeight="1">
      <c r="A664" s="203"/>
    </row>
    <row r="665" spans="1:1" ht="15.75" customHeight="1">
      <c r="A665" s="203"/>
    </row>
    <row r="666" spans="1:1" ht="15.75" customHeight="1">
      <c r="A666" s="203"/>
    </row>
    <row r="667" spans="1:1" ht="15.75" customHeight="1">
      <c r="A667" s="203"/>
    </row>
    <row r="668" spans="1:1" ht="15.75" customHeight="1">
      <c r="A668" s="203"/>
    </row>
    <row r="669" spans="1:1" ht="15.75" customHeight="1">
      <c r="A669" s="203"/>
    </row>
    <row r="670" spans="1:1" ht="15.75" customHeight="1">
      <c r="A670" s="203"/>
    </row>
    <row r="671" spans="1:1" ht="15.75" customHeight="1">
      <c r="A671" s="203"/>
    </row>
    <row r="672" spans="1:1" ht="15.75" customHeight="1">
      <c r="A672" s="203"/>
    </row>
    <row r="673" spans="1:1" ht="15.75" customHeight="1">
      <c r="A673" s="203"/>
    </row>
    <row r="674" spans="1:1" ht="15.75" customHeight="1">
      <c r="A674" s="203"/>
    </row>
    <row r="675" spans="1:1" ht="15.75" customHeight="1">
      <c r="A675" s="203"/>
    </row>
    <row r="676" spans="1:1" ht="15.75" customHeight="1">
      <c r="A676" s="203"/>
    </row>
    <row r="677" spans="1:1" ht="15.75" customHeight="1">
      <c r="A677" s="203"/>
    </row>
    <row r="678" spans="1:1" ht="15.75" customHeight="1">
      <c r="A678" s="203"/>
    </row>
    <row r="679" spans="1:1" ht="15.75" customHeight="1">
      <c r="A679" s="203"/>
    </row>
    <row r="680" spans="1:1" ht="15.75" customHeight="1">
      <c r="A680" s="203"/>
    </row>
    <row r="681" spans="1:1" ht="15.75" customHeight="1">
      <c r="A681" s="203"/>
    </row>
    <row r="682" spans="1:1" ht="15.75" customHeight="1">
      <c r="A682" s="203"/>
    </row>
    <row r="683" spans="1:1" ht="15.75" customHeight="1">
      <c r="A683" s="203"/>
    </row>
    <row r="684" spans="1:1" ht="15.75" customHeight="1">
      <c r="A684" s="203"/>
    </row>
    <row r="685" spans="1:1" ht="15.75" customHeight="1">
      <c r="A685" s="203"/>
    </row>
    <row r="686" spans="1:1" ht="15.75" customHeight="1">
      <c r="A686" s="203"/>
    </row>
    <row r="687" spans="1:1" ht="15.75" customHeight="1">
      <c r="A687" s="203"/>
    </row>
    <row r="688" spans="1:1" ht="15.75" customHeight="1">
      <c r="A688" s="203"/>
    </row>
    <row r="689" spans="1:1" ht="15.75" customHeight="1">
      <c r="A689" s="203"/>
    </row>
    <row r="690" spans="1:1" ht="15.75" customHeight="1">
      <c r="A690" s="203"/>
    </row>
    <row r="691" spans="1:1" ht="15.75" customHeight="1">
      <c r="A691" s="203"/>
    </row>
    <row r="692" spans="1:1" ht="15.75" customHeight="1">
      <c r="A692" s="203"/>
    </row>
    <row r="693" spans="1:1" ht="15.75" customHeight="1">
      <c r="A693" s="203"/>
    </row>
    <row r="694" spans="1:1" ht="15.75" customHeight="1">
      <c r="A694" s="203"/>
    </row>
    <row r="695" spans="1:1" ht="15.75" customHeight="1">
      <c r="A695" s="203"/>
    </row>
    <row r="696" spans="1:1" ht="15.75" customHeight="1">
      <c r="A696" s="203"/>
    </row>
    <row r="697" spans="1:1" ht="15.75" customHeight="1">
      <c r="A697" s="203"/>
    </row>
    <row r="698" spans="1:1" ht="15.75" customHeight="1">
      <c r="A698" s="203"/>
    </row>
    <row r="699" spans="1:1" ht="15.75" customHeight="1">
      <c r="A699" s="203"/>
    </row>
    <row r="700" spans="1:1" ht="15.75" customHeight="1">
      <c r="A700" s="203"/>
    </row>
    <row r="701" spans="1:1" ht="15.75" customHeight="1">
      <c r="A701" s="203"/>
    </row>
    <row r="702" spans="1:1" ht="15.75" customHeight="1">
      <c r="A702" s="203"/>
    </row>
    <row r="703" spans="1:1" ht="15.75" customHeight="1">
      <c r="A703" s="203"/>
    </row>
    <row r="704" spans="1:1" ht="15.75" customHeight="1">
      <c r="A704" s="203"/>
    </row>
    <row r="705" spans="1:1" ht="15.75" customHeight="1">
      <c r="A705" s="203"/>
    </row>
    <row r="706" spans="1:1" ht="15.75" customHeight="1">
      <c r="A706" s="203"/>
    </row>
    <row r="707" spans="1:1" ht="15.75" customHeight="1">
      <c r="A707" s="203"/>
    </row>
    <row r="708" spans="1:1" ht="15.75" customHeight="1">
      <c r="A708" s="203"/>
    </row>
    <row r="709" spans="1:1" ht="15.75" customHeight="1">
      <c r="A709" s="203"/>
    </row>
    <row r="710" spans="1:1" ht="15.75" customHeight="1">
      <c r="A710" s="203"/>
    </row>
    <row r="711" spans="1:1" ht="15.75" customHeight="1">
      <c r="A711" s="203"/>
    </row>
    <row r="712" spans="1:1" ht="15.75" customHeight="1">
      <c r="A712" s="203"/>
    </row>
    <row r="713" spans="1:1" ht="15.75" customHeight="1">
      <c r="A713" s="203"/>
    </row>
    <row r="714" spans="1:1" ht="15.75" customHeight="1">
      <c r="A714" s="203"/>
    </row>
    <row r="715" spans="1:1" ht="15.75" customHeight="1">
      <c r="A715" s="203"/>
    </row>
    <row r="716" spans="1:1" ht="15.75" customHeight="1">
      <c r="A716" s="203"/>
    </row>
    <row r="717" spans="1:1" ht="15.75" customHeight="1">
      <c r="A717" s="203"/>
    </row>
    <row r="718" spans="1:1" ht="15.75" customHeight="1">
      <c r="A718" s="203"/>
    </row>
    <row r="719" spans="1:1" ht="15.75" customHeight="1">
      <c r="A719" s="203"/>
    </row>
    <row r="720" spans="1:1" ht="15.75" customHeight="1">
      <c r="A720" s="203"/>
    </row>
    <row r="721" spans="1:1" ht="15.75" customHeight="1">
      <c r="A721" s="203"/>
    </row>
    <row r="722" spans="1:1" ht="15.75" customHeight="1">
      <c r="A722" s="203"/>
    </row>
    <row r="723" spans="1:1" ht="15.75" customHeight="1">
      <c r="A723" s="203"/>
    </row>
    <row r="724" spans="1:1" ht="15.75" customHeight="1">
      <c r="A724" s="203"/>
    </row>
    <row r="725" spans="1:1" ht="15.75" customHeight="1">
      <c r="A725" s="203"/>
    </row>
    <row r="726" spans="1:1" ht="15.75" customHeight="1">
      <c r="A726" s="203"/>
    </row>
    <row r="727" spans="1:1" ht="15.75" customHeight="1">
      <c r="A727" s="203"/>
    </row>
    <row r="728" spans="1:1" ht="15.75" customHeight="1">
      <c r="A728" s="203"/>
    </row>
    <row r="729" spans="1:1" ht="15.75" customHeight="1">
      <c r="A729" s="203"/>
    </row>
    <row r="730" spans="1:1" ht="15.75" customHeight="1">
      <c r="A730" s="203"/>
    </row>
    <row r="731" spans="1:1" ht="15.75" customHeight="1">
      <c r="A731" s="203"/>
    </row>
    <row r="732" spans="1:1" ht="15.75" customHeight="1">
      <c r="A732" s="203"/>
    </row>
    <row r="733" spans="1:1" ht="15.75" customHeight="1">
      <c r="A733" s="203"/>
    </row>
    <row r="734" spans="1:1" ht="15.75" customHeight="1">
      <c r="A734" s="203"/>
    </row>
    <row r="735" spans="1:1" ht="15.75" customHeight="1">
      <c r="A735" s="203"/>
    </row>
    <row r="736" spans="1:1" ht="15.75" customHeight="1">
      <c r="A736" s="203"/>
    </row>
    <row r="737" spans="1:1" ht="15.75" customHeight="1">
      <c r="A737" s="203"/>
    </row>
    <row r="738" spans="1:1" ht="15.75" customHeight="1">
      <c r="A738" s="203"/>
    </row>
    <row r="739" spans="1:1" ht="15.75" customHeight="1">
      <c r="A739" s="203"/>
    </row>
    <row r="740" spans="1:1" ht="15.75" customHeight="1">
      <c r="A740" s="203"/>
    </row>
    <row r="741" spans="1:1" ht="15.75" customHeight="1">
      <c r="A741" s="203"/>
    </row>
    <row r="742" spans="1:1" ht="15.75" customHeight="1">
      <c r="A742" s="203"/>
    </row>
    <row r="743" spans="1:1" ht="15.75" customHeight="1">
      <c r="A743" s="203"/>
    </row>
    <row r="744" spans="1:1" ht="15.75" customHeight="1">
      <c r="A744" s="203"/>
    </row>
    <row r="745" spans="1:1" ht="15.75" customHeight="1">
      <c r="A745" s="203"/>
    </row>
    <row r="746" spans="1:1" ht="15.75" customHeight="1">
      <c r="A746" s="203"/>
    </row>
    <row r="747" spans="1:1" ht="15.75" customHeight="1">
      <c r="A747" s="203"/>
    </row>
    <row r="748" spans="1:1" ht="15.75" customHeight="1">
      <c r="A748" s="203"/>
    </row>
    <row r="749" spans="1:1" ht="15.75" customHeight="1">
      <c r="A749" s="203"/>
    </row>
    <row r="750" spans="1:1" ht="15.75" customHeight="1">
      <c r="A750" s="203"/>
    </row>
    <row r="751" spans="1:1" ht="15.75" customHeight="1">
      <c r="A751" s="203"/>
    </row>
    <row r="752" spans="1:1" ht="15.75" customHeight="1">
      <c r="A752" s="203"/>
    </row>
    <row r="753" spans="1:1" ht="15.75" customHeight="1">
      <c r="A753" s="203"/>
    </row>
    <row r="754" spans="1:1" ht="15.75" customHeight="1">
      <c r="A754" s="203"/>
    </row>
    <row r="755" spans="1:1" ht="15.75" customHeight="1">
      <c r="A755" s="203"/>
    </row>
    <row r="756" spans="1:1" ht="15.75" customHeight="1">
      <c r="A756" s="203"/>
    </row>
    <row r="757" spans="1:1" ht="15.75" customHeight="1">
      <c r="A757" s="203"/>
    </row>
    <row r="758" spans="1:1" ht="15.75" customHeight="1">
      <c r="A758" s="203"/>
    </row>
    <row r="759" spans="1:1" ht="15.75" customHeight="1">
      <c r="A759" s="203"/>
    </row>
    <row r="760" spans="1:1" ht="15.75" customHeight="1">
      <c r="A760" s="203"/>
    </row>
    <row r="761" spans="1:1" ht="15.75" customHeight="1">
      <c r="A761" s="203"/>
    </row>
    <row r="762" spans="1:1" ht="15.75" customHeight="1">
      <c r="A762" s="203"/>
    </row>
    <row r="763" spans="1:1" ht="15.75" customHeight="1">
      <c r="A763" s="203"/>
    </row>
    <row r="764" spans="1:1" ht="15.75" customHeight="1">
      <c r="A764" s="203"/>
    </row>
    <row r="765" spans="1:1" ht="15.75" customHeight="1">
      <c r="A765" s="203"/>
    </row>
    <row r="766" spans="1:1" ht="15.75" customHeight="1">
      <c r="A766" s="203"/>
    </row>
    <row r="767" spans="1:1" ht="15.75" customHeight="1">
      <c r="A767" s="203"/>
    </row>
    <row r="768" spans="1:1" ht="15.75" customHeight="1">
      <c r="A768" s="203"/>
    </row>
    <row r="769" spans="1:1" ht="15.75" customHeight="1">
      <c r="A769" s="203"/>
    </row>
    <row r="770" spans="1:1" ht="15.75" customHeight="1">
      <c r="A770" s="203"/>
    </row>
    <row r="771" spans="1:1" ht="15.75" customHeight="1">
      <c r="A771" s="203"/>
    </row>
    <row r="772" spans="1:1" ht="15.75" customHeight="1">
      <c r="A772" s="203"/>
    </row>
    <row r="773" spans="1:1" ht="15.75" customHeight="1">
      <c r="A773" s="203"/>
    </row>
    <row r="774" spans="1:1" ht="15.75" customHeight="1">
      <c r="A774" s="203"/>
    </row>
    <row r="775" spans="1:1" ht="15.75" customHeight="1">
      <c r="A775" s="203"/>
    </row>
    <row r="776" spans="1:1" ht="15.75" customHeight="1">
      <c r="A776" s="203"/>
    </row>
    <row r="777" spans="1:1" ht="15.75" customHeight="1">
      <c r="A777" s="203"/>
    </row>
    <row r="778" spans="1:1" ht="15.75" customHeight="1">
      <c r="A778" s="203"/>
    </row>
    <row r="779" spans="1:1" ht="15.75" customHeight="1">
      <c r="A779" s="203"/>
    </row>
    <row r="780" spans="1:1" ht="15.75" customHeight="1">
      <c r="A780" s="203"/>
    </row>
    <row r="781" spans="1:1" ht="15.75" customHeight="1">
      <c r="A781" s="203"/>
    </row>
    <row r="782" spans="1:1" ht="15.75" customHeight="1">
      <c r="A782" s="203"/>
    </row>
    <row r="783" spans="1:1" ht="15.75" customHeight="1">
      <c r="A783" s="203"/>
    </row>
    <row r="784" spans="1:1" ht="15.75" customHeight="1">
      <c r="A784" s="203"/>
    </row>
    <row r="785" spans="1:1" ht="15.75" customHeight="1">
      <c r="A785" s="203"/>
    </row>
    <row r="786" spans="1:1" ht="15.75" customHeight="1">
      <c r="A786" s="203"/>
    </row>
    <row r="787" spans="1:1" ht="15.75" customHeight="1">
      <c r="A787" s="203"/>
    </row>
    <row r="788" spans="1:1" ht="15.75" customHeight="1">
      <c r="A788" s="203"/>
    </row>
    <row r="789" spans="1:1" ht="15.75" customHeight="1">
      <c r="A789" s="203"/>
    </row>
    <row r="790" spans="1:1" ht="15.75" customHeight="1">
      <c r="A790" s="203"/>
    </row>
    <row r="791" spans="1:1" ht="15.75" customHeight="1">
      <c r="A791" s="203"/>
    </row>
    <row r="792" spans="1:1" ht="15.75" customHeight="1">
      <c r="A792" s="203"/>
    </row>
    <row r="793" spans="1:1" ht="15.75" customHeight="1">
      <c r="A793" s="203"/>
    </row>
    <row r="794" spans="1:1" ht="15.75" customHeight="1">
      <c r="A794" s="203"/>
    </row>
    <row r="795" spans="1:1" ht="15.75" customHeight="1">
      <c r="A795" s="203"/>
    </row>
    <row r="796" spans="1:1" ht="15.75" customHeight="1">
      <c r="A796" s="203"/>
    </row>
    <row r="797" spans="1:1" ht="15.75" customHeight="1">
      <c r="A797" s="203"/>
    </row>
    <row r="798" spans="1:1" ht="15.75" customHeight="1">
      <c r="A798" s="203"/>
    </row>
    <row r="799" spans="1:1" ht="15.75" customHeight="1">
      <c r="A799" s="203"/>
    </row>
    <row r="800" spans="1:1" ht="15.75" customHeight="1">
      <c r="A800" s="203"/>
    </row>
    <row r="801" spans="1:1" ht="15.75" customHeight="1">
      <c r="A801" s="203"/>
    </row>
    <row r="802" spans="1:1" ht="15.75" customHeight="1">
      <c r="A802" s="203"/>
    </row>
    <row r="803" spans="1:1" ht="15.75" customHeight="1">
      <c r="A803" s="203"/>
    </row>
    <row r="804" spans="1:1" ht="15.75" customHeight="1">
      <c r="A804" s="203"/>
    </row>
    <row r="805" spans="1:1" ht="15.75" customHeight="1">
      <c r="A805" s="203"/>
    </row>
    <row r="806" spans="1:1" ht="15.75" customHeight="1">
      <c r="A806" s="203"/>
    </row>
    <row r="807" spans="1:1" ht="15.75" customHeight="1">
      <c r="A807" s="203"/>
    </row>
    <row r="808" spans="1:1" ht="15.75" customHeight="1">
      <c r="A808" s="203"/>
    </row>
    <row r="809" spans="1:1" ht="15.75" customHeight="1">
      <c r="A809" s="203"/>
    </row>
    <row r="810" spans="1:1" ht="15.75" customHeight="1">
      <c r="A810" s="203"/>
    </row>
    <row r="811" spans="1:1" ht="15.75" customHeight="1">
      <c r="A811" s="203"/>
    </row>
    <row r="812" spans="1:1" ht="15.75" customHeight="1">
      <c r="A812" s="203"/>
    </row>
    <row r="813" spans="1:1" ht="15.75" customHeight="1">
      <c r="A813" s="203"/>
    </row>
    <row r="814" spans="1:1" ht="15.75" customHeight="1">
      <c r="A814" s="203"/>
    </row>
    <row r="815" spans="1:1" ht="15.75" customHeight="1">
      <c r="A815" s="203"/>
    </row>
    <row r="816" spans="1:1" ht="15.75" customHeight="1">
      <c r="A816" s="203"/>
    </row>
    <row r="817" spans="1:1" ht="15.75" customHeight="1">
      <c r="A817" s="203"/>
    </row>
    <row r="818" spans="1:1" ht="15.75" customHeight="1">
      <c r="A818" s="203"/>
    </row>
    <row r="819" spans="1:1" ht="15.75" customHeight="1">
      <c r="A819" s="203"/>
    </row>
    <row r="820" spans="1:1" ht="15.75" customHeight="1">
      <c r="A820" s="203"/>
    </row>
    <row r="821" spans="1:1" ht="15.75" customHeight="1">
      <c r="A821" s="203"/>
    </row>
    <row r="822" spans="1:1" ht="15.75" customHeight="1">
      <c r="A822" s="203"/>
    </row>
    <row r="823" spans="1:1" ht="15.75" customHeight="1">
      <c r="A823" s="203"/>
    </row>
    <row r="824" spans="1:1" ht="15.75" customHeight="1">
      <c r="A824" s="203"/>
    </row>
    <row r="825" spans="1:1" ht="15.75" customHeight="1">
      <c r="A825" s="203"/>
    </row>
    <row r="826" spans="1:1" ht="15.75" customHeight="1">
      <c r="A826" s="203"/>
    </row>
    <row r="827" spans="1:1" ht="15.75" customHeight="1">
      <c r="A827" s="203"/>
    </row>
    <row r="828" spans="1:1" ht="15.75" customHeight="1">
      <c r="A828" s="203"/>
    </row>
    <row r="829" spans="1:1" ht="15.75" customHeight="1">
      <c r="A829" s="203"/>
    </row>
    <row r="830" spans="1:1" ht="15.75" customHeight="1">
      <c r="A830" s="203"/>
    </row>
    <row r="831" spans="1:1" ht="15.75" customHeight="1">
      <c r="A831" s="203"/>
    </row>
    <row r="832" spans="1:1" ht="15.75" customHeight="1">
      <c r="A832" s="203"/>
    </row>
    <row r="833" spans="1:1" ht="15.75" customHeight="1">
      <c r="A833" s="203"/>
    </row>
    <row r="834" spans="1:1" ht="15.75" customHeight="1">
      <c r="A834" s="203"/>
    </row>
    <row r="835" spans="1:1" ht="15.75" customHeight="1">
      <c r="A835" s="203"/>
    </row>
    <row r="836" spans="1:1" ht="15.75" customHeight="1">
      <c r="A836" s="203"/>
    </row>
    <row r="837" spans="1:1" ht="15.75" customHeight="1">
      <c r="A837" s="203"/>
    </row>
    <row r="838" spans="1:1" ht="15.75" customHeight="1">
      <c r="A838" s="203"/>
    </row>
    <row r="839" spans="1:1" ht="15.75" customHeight="1">
      <c r="A839" s="203"/>
    </row>
    <row r="840" spans="1:1" ht="15.75" customHeight="1">
      <c r="A840" s="203"/>
    </row>
    <row r="841" spans="1:1" ht="15.75" customHeight="1">
      <c r="A841" s="203"/>
    </row>
    <row r="842" spans="1:1" ht="15.75" customHeight="1">
      <c r="A842" s="203"/>
    </row>
    <row r="843" spans="1:1" ht="15.75" customHeight="1">
      <c r="A843" s="203"/>
    </row>
    <row r="844" spans="1:1" ht="15.75" customHeight="1">
      <c r="A844" s="203"/>
    </row>
    <row r="845" spans="1:1" ht="15.75" customHeight="1">
      <c r="A845" s="203"/>
    </row>
    <row r="846" spans="1:1" ht="15.75" customHeight="1">
      <c r="A846" s="203"/>
    </row>
    <row r="847" spans="1:1" ht="15.75" customHeight="1">
      <c r="A847" s="203"/>
    </row>
    <row r="848" spans="1:1" ht="15.75" customHeight="1">
      <c r="A848" s="203"/>
    </row>
    <row r="849" spans="1:1" ht="15.75" customHeight="1">
      <c r="A849" s="203"/>
    </row>
    <row r="850" spans="1:1" ht="15.75" customHeight="1">
      <c r="A850" s="203"/>
    </row>
    <row r="851" spans="1:1" ht="15.75" customHeight="1">
      <c r="A851" s="203"/>
    </row>
    <row r="852" spans="1:1" ht="15.75" customHeight="1">
      <c r="A852" s="203"/>
    </row>
    <row r="853" spans="1:1" ht="15.75" customHeight="1">
      <c r="A853" s="203"/>
    </row>
    <row r="854" spans="1:1" ht="15.75" customHeight="1">
      <c r="A854" s="203"/>
    </row>
    <row r="855" spans="1:1" ht="15.75" customHeight="1">
      <c r="A855" s="203"/>
    </row>
    <row r="856" spans="1:1" ht="15.75" customHeight="1">
      <c r="A856" s="203"/>
    </row>
    <row r="857" spans="1:1" ht="15.75" customHeight="1">
      <c r="A857" s="203"/>
    </row>
    <row r="858" spans="1:1" ht="15.75" customHeight="1">
      <c r="A858" s="203"/>
    </row>
    <row r="859" spans="1:1" ht="15.75" customHeight="1">
      <c r="A859" s="203"/>
    </row>
    <row r="860" spans="1:1" ht="15.75" customHeight="1">
      <c r="A860" s="203"/>
    </row>
    <row r="861" spans="1:1" ht="15.75" customHeight="1">
      <c r="A861" s="203"/>
    </row>
    <row r="862" spans="1:1" ht="15.75" customHeight="1">
      <c r="A862" s="203"/>
    </row>
    <row r="863" spans="1:1" ht="15.75" customHeight="1">
      <c r="A863" s="203"/>
    </row>
    <row r="864" spans="1:1" ht="15.75" customHeight="1">
      <c r="A864" s="203"/>
    </row>
    <row r="865" spans="1:1" ht="15.75" customHeight="1">
      <c r="A865" s="203"/>
    </row>
    <row r="866" spans="1:1" ht="15.75" customHeight="1">
      <c r="A866" s="203"/>
    </row>
    <row r="867" spans="1:1" ht="15.75" customHeight="1">
      <c r="A867" s="203"/>
    </row>
    <row r="868" spans="1:1" ht="15.75" customHeight="1">
      <c r="A868" s="203"/>
    </row>
    <row r="869" spans="1:1" ht="15.75" customHeight="1">
      <c r="A869" s="203"/>
    </row>
    <row r="870" spans="1:1" ht="15.75" customHeight="1">
      <c r="A870" s="203"/>
    </row>
    <row r="871" spans="1:1" ht="15.75" customHeight="1">
      <c r="A871" s="203"/>
    </row>
    <row r="872" spans="1:1" ht="15.75" customHeight="1">
      <c r="A872" s="203"/>
    </row>
    <row r="873" spans="1:1" ht="15.75" customHeight="1">
      <c r="A873" s="203"/>
    </row>
    <row r="874" spans="1:1" ht="15.75" customHeight="1">
      <c r="A874" s="203"/>
    </row>
    <row r="875" spans="1:1" ht="15.75" customHeight="1">
      <c r="A875" s="203"/>
    </row>
    <row r="876" spans="1:1" ht="15.75" customHeight="1">
      <c r="A876" s="203"/>
    </row>
    <row r="877" spans="1:1" ht="15.75" customHeight="1">
      <c r="A877" s="203"/>
    </row>
    <row r="878" spans="1:1" ht="15.75" customHeight="1">
      <c r="A878" s="203"/>
    </row>
    <row r="879" spans="1:1" ht="15.75" customHeight="1">
      <c r="A879" s="203"/>
    </row>
    <row r="880" spans="1:1" ht="15.75" customHeight="1">
      <c r="A880" s="203"/>
    </row>
    <row r="881" spans="1:1" ht="15.75" customHeight="1">
      <c r="A881" s="203"/>
    </row>
    <row r="882" spans="1:1" ht="15.75" customHeight="1">
      <c r="A882" s="203"/>
    </row>
    <row r="883" spans="1:1" ht="15.75" customHeight="1">
      <c r="A883" s="203"/>
    </row>
    <row r="884" spans="1:1" ht="15.75" customHeight="1">
      <c r="A884" s="203"/>
    </row>
    <row r="885" spans="1:1" ht="15.75" customHeight="1">
      <c r="A885" s="203"/>
    </row>
    <row r="886" spans="1:1" ht="15.75" customHeight="1">
      <c r="A886" s="203"/>
    </row>
    <row r="887" spans="1:1" ht="15.75" customHeight="1">
      <c r="A887" s="203"/>
    </row>
    <row r="888" spans="1:1" ht="15.75" customHeight="1">
      <c r="A888" s="203"/>
    </row>
    <row r="889" spans="1:1" ht="15.75" customHeight="1">
      <c r="A889" s="203"/>
    </row>
    <row r="890" spans="1:1" ht="15.75" customHeight="1">
      <c r="A890" s="203"/>
    </row>
    <row r="891" spans="1:1" ht="15.75" customHeight="1">
      <c r="A891" s="203"/>
    </row>
    <row r="892" spans="1:1" ht="15.75" customHeight="1">
      <c r="A892" s="203"/>
    </row>
    <row r="893" spans="1:1" ht="15.75" customHeight="1">
      <c r="A893" s="203"/>
    </row>
    <row r="894" spans="1:1" ht="15.75" customHeight="1">
      <c r="A894" s="203"/>
    </row>
    <row r="895" spans="1:1" ht="15.75" customHeight="1">
      <c r="A895" s="203"/>
    </row>
    <row r="896" spans="1:1" ht="15.75" customHeight="1">
      <c r="A896" s="203"/>
    </row>
    <row r="897" spans="1:1" ht="15.75" customHeight="1">
      <c r="A897" s="203"/>
    </row>
    <row r="898" spans="1:1" ht="15.75" customHeight="1">
      <c r="A898" s="203"/>
    </row>
    <row r="899" spans="1:1" ht="15.75" customHeight="1">
      <c r="A899" s="203"/>
    </row>
    <row r="900" spans="1:1" ht="15.75" customHeight="1">
      <c r="A900" s="203"/>
    </row>
    <row r="901" spans="1:1" ht="15.75" customHeight="1">
      <c r="A901" s="203"/>
    </row>
    <row r="902" spans="1:1" ht="15.75" customHeight="1">
      <c r="A902" s="203"/>
    </row>
    <row r="903" spans="1:1" ht="15.75" customHeight="1">
      <c r="A903" s="203"/>
    </row>
    <row r="904" spans="1:1" ht="15.75" customHeight="1">
      <c r="A904" s="203"/>
    </row>
    <row r="905" spans="1:1" ht="15.75" customHeight="1">
      <c r="A905" s="203"/>
    </row>
    <row r="906" spans="1:1" ht="15.75" customHeight="1">
      <c r="A906" s="203"/>
    </row>
    <row r="907" spans="1:1" ht="15.75" customHeight="1">
      <c r="A907" s="203"/>
    </row>
    <row r="908" spans="1:1" ht="15.75" customHeight="1">
      <c r="A908" s="203"/>
    </row>
    <row r="909" spans="1:1" ht="15.75" customHeight="1">
      <c r="A909" s="203"/>
    </row>
    <row r="910" spans="1:1" ht="15.75" customHeight="1">
      <c r="A910" s="203"/>
    </row>
    <row r="911" spans="1:1" ht="15.75" customHeight="1">
      <c r="A911" s="203"/>
    </row>
    <row r="912" spans="1:1" ht="15.75" customHeight="1">
      <c r="A912" s="203"/>
    </row>
    <row r="913" spans="1:1" ht="15.75" customHeight="1">
      <c r="A913" s="203"/>
    </row>
    <row r="914" spans="1:1" ht="15.75" customHeight="1">
      <c r="A914" s="203"/>
    </row>
    <row r="915" spans="1:1" ht="15.75" customHeight="1">
      <c r="A915" s="203"/>
    </row>
    <row r="916" spans="1:1" ht="15.75" customHeight="1">
      <c r="A916" s="203"/>
    </row>
    <row r="917" spans="1:1" ht="15.75" customHeight="1">
      <c r="A917" s="203"/>
    </row>
    <row r="918" spans="1:1" ht="15.75" customHeight="1">
      <c r="A918" s="203"/>
    </row>
    <row r="919" spans="1:1" ht="15.75" customHeight="1">
      <c r="A919" s="203"/>
    </row>
    <row r="920" spans="1:1" ht="15.75" customHeight="1">
      <c r="A920" s="203"/>
    </row>
    <row r="921" spans="1:1" ht="15.75" customHeight="1">
      <c r="A921" s="203"/>
    </row>
    <row r="922" spans="1:1" ht="15.75" customHeight="1">
      <c r="A922" s="203"/>
    </row>
    <row r="923" spans="1:1" ht="15.75" customHeight="1">
      <c r="A923" s="203"/>
    </row>
    <row r="924" spans="1:1" ht="15.75" customHeight="1">
      <c r="A924" s="203"/>
    </row>
    <row r="925" spans="1:1" ht="15.75" customHeight="1">
      <c r="A925" s="203"/>
    </row>
    <row r="926" spans="1:1" ht="15.75" customHeight="1">
      <c r="A926" s="203"/>
    </row>
    <row r="927" spans="1:1" ht="15.75" customHeight="1">
      <c r="A927" s="203"/>
    </row>
    <row r="928" spans="1:1" ht="15.75" customHeight="1">
      <c r="A928" s="203"/>
    </row>
    <row r="929" spans="1:1" ht="15.75" customHeight="1">
      <c r="A929" s="203"/>
    </row>
    <row r="930" spans="1:1" ht="15.75" customHeight="1">
      <c r="A930" s="203"/>
    </row>
    <row r="931" spans="1:1" ht="15.75" customHeight="1">
      <c r="A931" s="203"/>
    </row>
    <row r="932" spans="1:1" ht="15.75" customHeight="1">
      <c r="A932" s="203"/>
    </row>
    <row r="933" spans="1:1" ht="15.75" customHeight="1">
      <c r="A933" s="203"/>
    </row>
    <row r="934" spans="1:1" ht="15.75" customHeight="1">
      <c r="A934" s="203"/>
    </row>
    <row r="935" spans="1:1" ht="15.75" customHeight="1">
      <c r="A935" s="203"/>
    </row>
    <row r="936" spans="1:1" ht="15.75" customHeight="1">
      <c r="A936" s="203"/>
    </row>
    <row r="937" spans="1:1" ht="15.75" customHeight="1">
      <c r="A937" s="203"/>
    </row>
    <row r="938" spans="1:1" ht="15.75" customHeight="1">
      <c r="A938" s="203"/>
    </row>
    <row r="939" spans="1:1" ht="15.75" customHeight="1">
      <c r="A939" s="203"/>
    </row>
    <row r="940" spans="1:1" ht="15.75" customHeight="1">
      <c r="A940" s="203"/>
    </row>
    <row r="941" spans="1:1" ht="15.75" customHeight="1">
      <c r="A941" s="203"/>
    </row>
    <row r="942" spans="1:1" ht="15.75" customHeight="1">
      <c r="A942" s="203"/>
    </row>
    <row r="943" spans="1:1" ht="15.75" customHeight="1">
      <c r="A943" s="203"/>
    </row>
    <row r="944" spans="1:1" ht="15.75" customHeight="1">
      <c r="A944" s="203"/>
    </row>
    <row r="945" spans="1:1" ht="15.75" customHeight="1">
      <c r="A945" s="203"/>
    </row>
    <row r="946" spans="1:1" ht="15.75" customHeight="1">
      <c r="A946" s="203"/>
    </row>
    <row r="947" spans="1:1" ht="15.75" customHeight="1">
      <c r="A947" s="203"/>
    </row>
    <row r="948" spans="1:1" ht="15.75" customHeight="1">
      <c r="A948" s="203"/>
    </row>
    <row r="949" spans="1:1" ht="15.75" customHeight="1">
      <c r="A949" s="203"/>
    </row>
    <row r="950" spans="1:1" ht="15.75" customHeight="1">
      <c r="A950" s="203"/>
    </row>
    <row r="951" spans="1:1" ht="15.75" customHeight="1">
      <c r="A951" s="203"/>
    </row>
    <row r="952" spans="1:1" ht="15.75" customHeight="1">
      <c r="A952" s="203"/>
    </row>
    <row r="953" spans="1:1" ht="15.75" customHeight="1">
      <c r="A953" s="203"/>
    </row>
    <row r="954" spans="1:1" ht="15.75" customHeight="1">
      <c r="A954" s="203"/>
    </row>
    <row r="955" spans="1:1" ht="15.75" customHeight="1">
      <c r="A955" s="203"/>
    </row>
    <row r="956" spans="1:1" ht="15.75" customHeight="1">
      <c r="A956" s="203"/>
    </row>
    <row r="957" spans="1:1" ht="15.75" customHeight="1">
      <c r="A957" s="203"/>
    </row>
    <row r="958" spans="1:1" ht="15.75" customHeight="1">
      <c r="A958" s="203"/>
    </row>
    <row r="959" spans="1:1" ht="15.75" customHeight="1">
      <c r="A959" s="203"/>
    </row>
    <row r="960" spans="1:1" ht="15.75" customHeight="1">
      <c r="A960" s="203"/>
    </row>
    <row r="961" spans="1:1" ht="15.75" customHeight="1">
      <c r="A961" s="203"/>
    </row>
    <row r="962" spans="1:1" ht="15.75" customHeight="1">
      <c r="A962" s="203"/>
    </row>
    <row r="963" spans="1:1" ht="15.75" customHeight="1">
      <c r="A963" s="203"/>
    </row>
    <row r="964" spans="1:1" ht="15.75" customHeight="1">
      <c r="A964" s="203"/>
    </row>
    <row r="965" spans="1:1" ht="15.75" customHeight="1">
      <c r="A965" s="203"/>
    </row>
    <row r="966" spans="1:1" ht="15.75" customHeight="1">
      <c r="A966" s="203"/>
    </row>
    <row r="967" spans="1:1" ht="15.75" customHeight="1">
      <c r="A967" s="203"/>
    </row>
    <row r="968" spans="1:1" ht="15.75" customHeight="1">
      <c r="A968" s="203"/>
    </row>
    <row r="969" spans="1:1" ht="15.75" customHeight="1">
      <c r="A969" s="203"/>
    </row>
    <row r="970" spans="1:1" ht="15.75" customHeight="1">
      <c r="A970" s="203"/>
    </row>
    <row r="971" spans="1:1" ht="15.75" customHeight="1">
      <c r="A971" s="203"/>
    </row>
    <row r="972" spans="1:1" ht="15.75" customHeight="1">
      <c r="A972" s="203"/>
    </row>
    <row r="973" spans="1:1" ht="15.75" customHeight="1">
      <c r="A973" s="203"/>
    </row>
    <row r="974" spans="1:1" ht="15.75" customHeight="1">
      <c r="A974" s="203"/>
    </row>
    <row r="975" spans="1:1" ht="15.75" customHeight="1">
      <c r="A975" s="203"/>
    </row>
    <row r="976" spans="1:1" ht="15.75" customHeight="1">
      <c r="A976" s="203"/>
    </row>
    <row r="977" spans="1:1" ht="15.75" customHeight="1">
      <c r="A977" s="203"/>
    </row>
    <row r="978" spans="1:1" ht="15.75" customHeight="1">
      <c r="A978" s="203"/>
    </row>
    <row r="979" spans="1:1" ht="15.75" customHeight="1">
      <c r="A979" s="203"/>
    </row>
    <row r="980" spans="1:1" ht="15.75" customHeight="1">
      <c r="A980" s="203"/>
    </row>
    <row r="981" spans="1:1" ht="15.75" customHeight="1">
      <c r="A981" s="203"/>
    </row>
    <row r="982" spans="1:1" ht="15.75" customHeight="1">
      <c r="A982" s="203"/>
    </row>
    <row r="983" spans="1:1" ht="15.75" customHeight="1">
      <c r="A983" s="203"/>
    </row>
    <row r="984" spans="1:1" ht="15.75" customHeight="1">
      <c r="A984" s="203"/>
    </row>
    <row r="985" spans="1:1" ht="15.75" customHeight="1">
      <c r="A985" s="203"/>
    </row>
    <row r="986" spans="1:1" ht="15.75" customHeight="1">
      <c r="A986" s="203"/>
    </row>
    <row r="987" spans="1:1" ht="15.75" customHeight="1">
      <c r="A987" s="203"/>
    </row>
    <row r="988" spans="1:1" ht="15.75" customHeight="1">
      <c r="A988" s="203"/>
    </row>
    <row r="989" spans="1:1" ht="15.75" customHeight="1">
      <c r="A989" s="203"/>
    </row>
    <row r="990" spans="1:1" ht="15.75" customHeight="1">
      <c r="A990" s="203"/>
    </row>
    <row r="991" spans="1:1" ht="15.75" customHeight="1">
      <c r="A991" s="203"/>
    </row>
    <row r="992" spans="1:1" ht="15.75" customHeight="1">
      <c r="A992" s="203"/>
    </row>
    <row r="993" spans="1:1" ht="15.75" customHeight="1">
      <c r="A993" s="203"/>
    </row>
    <row r="994" spans="1:1" ht="15.75" customHeight="1">
      <c r="A994" s="203"/>
    </row>
    <row r="995" spans="1:1" ht="15.75" customHeight="1">
      <c r="A995" s="203"/>
    </row>
    <row r="996" spans="1:1" ht="15.75" customHeight="1">
      <c r="A996" s="203"/>
    </row>
    <row r="997" spans="1:1" ht="15.75" customHeight="1">
      <c r="A997" s="203"/>
    </row>
    <row r="998" spans="1:1" ht="15.75" customHeight="1">
      <c r="A998" s="203"/>
    </row>
    <row r="999" spans="1:1" ht="15.75" customHeight="1">
      <c r="A999" s="203"/>
    </row>
    <row r="1000" spans="1:1" ht="15.75" customHeight="1">
      <c r="A1000" s="203"/>
    </row>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3</vt:i4>
      </vt:variant>
    </vt:vector>
  </HeadingPairs>
  <TitlesOfParts>
    <vt:vector size="19" baseType="lpstr">
      <vt:lpstr>Usage Guidelines</vt:lpstr>
      <vt:lpstr>Process Definitions</vt:lpstr>
      <vt:lpstr>Process  Mapping</vt:lpstr>
      <vt:lpstr>Overall Assessment</vt:lpstr>
      <vt:lpstr>Conformance Criteria</vt:lpstr>
      <vt:lpstr>Qualifiers</vt:lpstr>
      <vt:lpstr>Issue Log</vt:lpstr>
      <vt:lpstr>CAN</vt:lpstr>
      <vt:lpstr>FINTRAC</vt:lpstr>
      <vt:lpstr>US</vt:lpstr>
      <vt:lpstr>UK</vt:lpstr>
      <vt:lpstr>AUS</vt:lpstr>
      <vt:lpstr>EU 1502</vt:lpstr>
      <vt:lpstr>FATF</vt:lpstr>
      <vt:lpstr>PD Translation</vt:lpstr>
      <vt:lpstr>References</vt:lpstr>
      <vt:lpstr>ProcessDefinitionsTab</vt:lpstr>
      <vt:lpstr>target_lang</vt:lpstr>
      <vt:lpstr>TargetLang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Roberts</dc:creator>
  <cp:lastModifiedBy>Bouma, Tim</cp:lastModifiedBy>
  <dcterms:created xsi:type="dcterms:W3CDTF">2020-12-17T15:12:00Z</dcterms:created>
  <dcterms:modified xsi:type="dcterms:W3CDTF">2021-12-21T18:51:41Z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3515d617-256d-4284-aedb-1064be1c4b48_Enabled">
    <vt:lpwstr>true</vt:lpwstr>
  </property>
  <property fmtid="{D5CDD505-2E9C-101B-9397-08002B2CF9AE}" pid="3" name="MSIP_Label_3515d617-256d-4284-aedb-1064be1c4b48_SetDate">
    <vt:lpwstr>2021-12-17T21:27:40Z</vt:lpwstr>
  </property>
  <property fmtid="{D5CDD505-2E9C-101B-9397-08002B2CF9AE}" pid="4" name="MSIP_Label_3515d617-256d-4284-aedb-1064be1c4b48_Method">
    <vt:lpwstr>Privileged</vt:lpwstr>
  </property>
  <property fmtid="{D5CDD505-2E9C-101B-9397-08002B2CF9AE}" pid="5" name="MSIP_Label_3515d617-256d-4284-aedb-1064be1c4b48_Name">
    <vt:lpwstr>3515d617-256d-4284-aedb-1064be1c4b48</vt:lpwstr>
  </property>
  <property fmtid="{D5CDD505-2E9C-101B-9397-08002B2CF9AE}" pid="6" name="MSIP_Label_3515d617-256d-4284-aedb-1064be1c4b48_SiteId">
    <vt:lpwstr>6397df10-4595-4047-9c4f-03311282152b</vt:lpwstr>
  </property>
  <property fmtid="{D5CDD505-2E9C-101B-9397-08002B2CF9AE}" pid="7" name="MSIP_Label_3515d617-256d-4284-aedb-1064be1c4b48_ActionId">
    <vt:lpwstr>e24f80e4-8e3a-4f0b-9ed1-532b9011bd6e</vt:lpwstr>
  </property>
  <property fmtid="{D5CDD505-2E9C-101B-9397-08002B2CF9AE}" pid="8" name="MSIP_Label_3515d617-256d-4284-aedb-1064be1c4b48_ContentBits">
    <vt:lpwstr>0</vt:lpwstr>
  </property>
</Properties>
</file>