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gd165\Desktop\ResearchWork\AutomatedEnergySimulation\ApplyMeasure\AddEnvironmentalImpactFactors\resources\"/>
    </mc:Choice>
  </mc:AlternateContent>
  <bookViews>
    <workbookView xWindow="0" yWindow="0" windowWidth="18945" windowHeight="10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K45" i="1"/>
  <c r="L45" i="1"/>
  <c r="M45" i="1"/>
  <c r="N45" i="1"/>
  <c r="I46" i="1"/>
  <c r="J46" i="1"/>
  <c r="K46" i="1"/>
  <c r="L46" i="1"/>
  <c r="M46" i="1"/>
  <c r="N46" i="1"/>
  <c r="I47" i="1"/>
  <c r="K47" i="1"/>
  <c r="L47" i="1"/>
  <c r="M47" i="1"/>
  <c r="N47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I14" i="1"/>
  <c r="I15" i="1"/>
  <c r="I16" i="1"/>
  <c r="I17" i="1"/>
  <c r="I18" i="1"/>
  <c r="I19" i="1"/>
  <c r="I20" i="1"/>
  <c r="I21" i="1"/>
  <c r="I22" i="1"/>
  <c r="I13" i="1"/>
  <c r="K48" i="1"/>
  <c r="L48" i="1"/>
  <c r="M48" i="1"/>
  <c r="N48" i="1"/>
  <c r="I49" i="1"/>
  <c r="J49" i="1"/>
  <c r="K49" i="1"/>
  <c r="L49" i="1"/>
  <c r="I50" i="1"/>
  <c r="J50" i="1"/>
  <c r="K50" i="1"/>
  <c r="L50" i="1"/>
</calcChain>
</file>

<file path=xl/sharedStrings.xml><?xml version="1.0" encoding="utf-8"?>
<sst xmlns="http://schemas.openxmlformats.org/spreadsheetml/2006/main" count="125" uniqueCount="56">
  <si>
    <t>Pollutant (kg)</t>
  </si>
  <si>
    <t>National</t>
  </si>
  <si>
    <t>Eastern</t>
  </si>
  <si>
    <t>Western</t>
  </si>
  <si>
    <t>ERCOT</t>
  </si>
  <si>
    <t>Alaska</t>
  </si>
  <si>
    <t>Hawaii</t>
  </si>
  <si>
    <t>CO2</t>
  </si>
  <si>
    <t>CH4</t>
  </si>
  <si>
    <t>N2O</t>
  </si>
  <si>
    <t>NOX</t>
  </si>
  <si>
    <t>SOX</t>
  </si>
  <si>
    <t>CO</t>
  </si>
  <si>
    <t>TNMOC</t>
  </si>
  <si>
    <t>Lead</t>
  </si>
  <si>
    <t>Mercury</t>
  </si>
  <si>
    <t>PM10</t>
  </si>
  <si>
    <t>ND †</t>
  </si>
  <si>
    <t>VOC</t>
  </si>
  <si>
    <t>Biuminous Coal</t>
  </si>
  <si>
    <t>Lignite Coal</t>
  </si>
  <si>
    <t>Natural Gas</t>
  </si>
  <si>
    <t>Residual Fuel Oil</t>
  </si>
  <si>
    <t>Distallate Fuel Oil</t>
  </si>
  <si>
    <t>LPG</t>
  </si>
  <si>
    <t>Bituminous Coal</t>
  </si>
  <si>
    <t xml:space="preserve">Table 9 - Emission Factors for On-Site Combustion in a Commercial Boiler </t>
  </si>
  <si>
    <t>(kg of pollutant per unit of fuel)</t>
  </si>
  <si>
    <t>Pollutant (g/MJ)</t>
  </si>
  <si>
    <t>(kg of pollutant per kWh of electricity)</t>
  </si>
  <si>
    <t xml:space="preserve">Table 4 - Total Emission Factors for Delivered Electricity </t>
  </si>
  <si>
    <t>Total Energy</t>
  </si>
  <si>
    <t>Table 2 - Source Energy Factors for Delivered Electricity for 2004</t>
  </si>
  <si>
    <t>(kWh of source energy per kWh of delivered electricity)</t>
  </si>
  <si>
    <t xml:space="preserve">References: </t>
  </si>
  <si>
    <t>M. Deru and P. Torcellini, "Source Energy and Emission Factors for Energy Use in Buildings," June 2007, Technical Report NREL/TP-550-38617.</t>
  </si>
  <si>
    <t>Torcellini Paul A, Nicholas Long, and Ronald D. Judkoff. 2004. “Consumptive Water Use for U.S. Power Production,” in ASHRAE Transactions, Volume 110, Part 1. Atlanta, Georgia:ASHRAE</t>
  </si>
  <si>
    <t>Table 5 - Source Energy Factors for Fuel Delivered to Buildings</t>
  </si>
  <si>
    <t>Fuel</t>
  </si>
  <si>
    <t>Source Energy Factor</t>
  </si>
  <si>
    <t>Higher Heating Value</t>
  </si>
  <si>
    <t>Anthracite Coal</t>
  </si>
  <si>
    <t>29,539 kJ/kg</t>
  </si>
  <si>
    <t>28,270 kJ/kg</t>
  </si>
  <si>
    <t>Subbitumious Coal</t>
  </si>
  <si>
    <t>20,509 kJ/kg</t>
  </si>
  <si>
    <t>15,038 kJ/kg</t>
  </si>
  <si>
    <t>37,631 kJ/m3 *</t>
  </si>
  <si>
    <t>41,666 kJ/L</t>
  </si>
  <si>
    <t>Distillate Fuel Oil</t>
  </si>
  <si>
    <t>38,656 kJ/L</t>
  </si>
  <si>
    <t>Gasoline</t>
  </si>
  <si>
    <t>27,870 kJ/L</t>
  </si>
  <si>
    <t>25,362 kJ/L</t>
  </si>
  <si>
    <t>Kerosene</t>
  </si>
  <si>
    <t>* Heating value for 60°F and 14.70 psia (15.6°C and 101325 Pa).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</si>
</sst>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abSelected="1" workbookViewId="0">
      <selection activeCell="I28" sqref="I28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1.28515625" bestFit="1" customWidth="1"/>
    <col min="4" max="4" width="11.140625" bestFit="1" customWidth="1"/>
    <col min="5" max="5" width="12.85546875" bestFit="1" customWidth="1"/>
    <col min="6" max="6" width="13.85546875" bestFit="1" customWidth="1"/>
    <col min="7" max="7" width="8.5703125" bestFit="1" customWidth="1"/>
    <col min="8" max="8" width="15.42578125" bestFit="1" customWidth="1"/>
    <col min="9" max="9" width="15.5703125" bestFit="1" customWidth="1"/>
    <col min="10" max="10" width="11.28515625" bestFit="1" customWidth="1"/>
    <col min="11" max="11" width="11.140625" bestFit="1" customWidth="1"/>
    <col min="12" max="12" width="12.85546875" bestFit="1" customWidth="1"/>
    <col min="13" max="13" width="13.85546875" bestFit="1" customWidth="1"/>
    <col min="14" max="14" width="8.5703125" bestFit="1" customWidth="1"/>
  </cols>
  <sheetData>
    <row r="1" spans="1:14" x14ac:dyDescent="0.25">
      <c r="A1" t="s">
        <v>34</v>
      </c>
    </row>
    <row r="2" spans="1:14" x14ac:dyDescent="0.25">
      <c r="A2" t="s">
        <v>35</v>
      </c>
    </row>
    <row r="3" spans="1:14" x14ac:dyDescent="0.25">
      <c r="A3" t="s">
        <v>36</v>
      </c>
    </row>
    <row r="5" spans="1:14" x14ac:dyDescent="0.25">
      <c r="A5" t="s">
        <v>32</v>
      </c>
    </row>
    <row r="6" spans="1:14" x14ac:dyDescent="0.25">
      <c r="A6" t="s">
        <v>33</v>
      </c>
    </row>
    <row r="7" spans="1:14" x14ac:dyDescent="0.25"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</row>
    <row r="8" spans="1:14" x14ac:dyDescent="0.25">
      <c r="A8" t="s">
        <v>31</v>
      </c>
      <c r="B8">
        <v>3.3650000000000002</v>
      </c>
      <c r="C8">
        <v>3.4430000000000001</v>
      </c>
      <c r="D8">
        <v>2.8940000000000001</v>
      </c>
      <c r="E8">
        <v>3.6579999999999999</v>
      </c>
      <c r="F8">
        <v>3.65</v>
      </c>
      <c r="G8">
        <v>4.0220000000000002</v>
      </c>
    </row>
    <row r="10" spans="1:14" x14ac:dyDescent="0.25">
      <c r="A10" t="s">
        <v>30</v>
      </c>
    </row>
    <row r="11" spans="1:14" x14ac:dyDescent="0.25">
      <c r="A11" t="s">
        <v>29</v>
      </c>
    </row>
    <row r="12" spans="1:14" s="2" customFormat="1" ht="30" x14ac:dyDescent="0.2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28</v>
      </c>
      <c r="I12" s="2" t="s">
        <v>1</v>
      </c>
      <c r="J12" s="2" t="s">
        <v>2</v>
      </c>
      <c r="K12" s="2" t="s">
        <v>3</v>
      </c>
      <c r="L12" s="2" t="s">
        <v>4</v>
      </c>
      <c r="M12" s="2" t="s">
        <v>5</v>
      </c>
      <c r="N12" s="2" t="s">
        <v>6</v>
      </c>
    </row>
    <row r="13" spans="1:14" x14ac:dyDescent="0.25">
      <c r="A13" s="1" t="s">
        <v>7</v>
      </c>
      <c r="B13" s="1">
        <v>0.71399999999999997</v>
      </c>
      <c r="C13" s="1">
        <v>0.745</v>
      </c>
      <c r="D13" s="1">
        <v>0.55400000000000005</v>
      </c>
      <c r="E13" s="1">
        <v>0.77400000000000002</v>
      </c>
      <c r="F13" s="1">
        <v>0.70499999999999996</v>
      </c>
      <c r="G13" s="1">
        <v>0.83199999999999996</v>
      </c>
      <c r="H13" t="s">
        <v>7</v>
      </c>
      <c r="I13" s="1">
        <f>B13*1000/3.6</f>
        <v>198.33333333333331</v>
      </c>
      <c r="J13" s="1">
        <f t="shared" ref="J13:N22" si="0">C13*1000/3.6</f>
        <v>206.94444444444443</v>
      </c>
      <c r="K13" s="1">
        <f t="shared" si="0"/>
        <v>153.88888888888889</v>
      </c>
      <c r="L13" s="1">
        <f t="shared" si="0"/>
        <v>215</v>
      </c>
      <c r="M13" s="1">
        <f t="shared" si="0"/>
        <v>195.83333333333331</v>
      </c>
      <c r="N13" s="1">
        <f t="shared" si="0"/>
        <v>231.11111111111111</v>
      </c>
    </row>
    <row r="14" spans="1:14" x14ac:dyDescent="0.25">
      <c r="A14" t="s">
        <v>12</v>
      </c>
      <c r="B14" s="1">
        <v>3.6499999999999998E-4</v>
      </c>
      <c r="C14" s="1">
        <v>3.8699999999999997E-4</v>
      </c>
      <c r="D14" s="1">
        <v>2.4800000000000001E-4</v>
      </c>
      <c r="E14" s="1">
        <v>4.1199999999999999E-4</v>
      </c>
      <c r="F14" s="1">
        <v>9.3099999999999997E-4</v>
      </c>
      <c r="G14" s="1">
        <v>3.3700000000000002E-3</v>
      </c>
      <c r="H14" t="s">
        <v>12</v>
      </c>
      <c r="I14" s="1">
        <f t="shared" ref="I14:I22" si="1">B14*1000/3.6</f>
        <v>0.10138888888888889</v>
      </c>
      <c r="J14" s="1">
        <f t="shared" si="0"/>
        <v>0.10749999999999998</v>
      </c>
      <c r="K14" s="1">
        <f t="shared" si="0"/>
        <v>6.8888888888888888E-2</v>
      </c>
      <c r="L14" s="1">
        <f t="shared" si="0"/>
        <v>0.11444444444444443</v>
      </c>
      <c r="M14" s="1">
        <f t="shared" si="0"/>
        <v>0.25861111111111107</v>
      </c>
      <c r="N14" s="1">
        <f t="shared" si="0"/>
        <v>0.93611111111111112</v>
      </c>
    </row>
    <row r="15" spans="1:14" x14ac:dyDescent="0.25">
      <c r="A15" t="s">
        <v>8</v>
      </c>
      <c r="B15" s="1">
        <v>1.6800000000000001E-3</v>
      </c>
      <c r="C15" s="1">
        <v>1.6299999999999999E-3</v>
      </c>
      <c r="D15" s="1">
        <v>1.5900000000000001E-3</v>
      </c>
      <c r="E15" s="1">
        <v>2.3999999999999998E-3</v>
      </c>
      <c r="F15" s="1">
        <v>2.8500000000000001E-3</v>
      </c>
      <c r="G15" s="1">
        <v>1.34E-3</v>
      </c>
      <c r="H15" t="s">
        <v>8</v>
      </c>
      <c r="I15" s="1">
        <f t="shared" si="1"/>
        <v>0.46666666666666667</v>
      </c>
      <c r="J15" s="1">
        <f t="shared" si="0"/>
        <v>0.45277777777777772</v>
      </c>
      <c r="K15" s="1">
        <f t="shared" si="0"/>
        <v>0.44166666666666665</v>
      </c>
      <c r="L15" s="1">
        <f t="shared" si="0"/>
        <v>0.66666666666666663</v>
      </c>
      <c r="M15" s="1">
        <f t="shared" si="0"/>
        <v>0.79166666666666663</v>
      </c>
      <c r="N15" s="1">
        <f t="shared" si="0"/>
        <v>0.37222222222222223</v>
      </c>
    </row>
    <row r="16" spans="1:14" x14ac:dyDescent="0.25">
      <c r="A16" t="s">
        <v>10</v>
      </c>
      <c r="B16" s="1">
        <v>1.25E-3</v>
      </c>
      <c r="C16" s="1">
        <v>1.3600000000000001E-3</v>
      </c>
      <c r="D16" s="1">
        <v>8.8400000000000002E-4</v>
      </c>
      <c r="E16" s="1">
        <v>9.9799999999999997E-4</v>
      </c>
      <c r="F16" s="1">
        <v>8.83E-4</v>
      </c>
      <c r="G16" s="1">
        <v>1.9599999999999999E-3</v>
      </c>
      <c r="H16" t="s">
        <v>10</v>
      </c>
      <c r="I16" s="1">
        <f t="shared" si="1"/>
        <v>0.34722222222222221</v>
      </c>
      <c r="J16" s="1">
        <f t="shared" si="0"/>
        <v>0.37777777777777777</v>
      </c>
      <c r="K16" s="1">
        <f t="shared" si="0"/>
        <v>0.24555555555555555</v>
      </c>
      <c r="L16" s="1">
        <f t="shared" si="0"/>
        <v>0.2772222222222222</v>
      </c>
      <c r="M16" s="1">
        <f t="shared" si="0"/>
        <v>0.24527777777777776</v>
      </c>
      <c r="N16" s="1">
        <f t="shared" si="0"/>
        <v>0.5444444444444444</v>
      </c>
    </row>
    <row r="17" spans="1:14" x14ac:dyDescent="0.25">
      <c r="A17" t="s">
        <v>9</v>
      </c>
      <c r="B17" s="1">
        <v>1.6900000000000001E-5</v>
      </c>
      <c r="C17" s="1">
        <v>1.7600000000000001E-5</v>
      </c>
      <c r="D17" s="1">
        <v>1.3499999999999999E-5</v>
      </c>
      <c r="E17" s="1">
        <v>1.8199999999999999E-5</v>
      </c>
      <c r="F17" s="1">
        <v>1.38E-5</v>
      </c>
      <c r="G17" s="1">
        <v>9.0599999999999997E-6</v>
      </c>
      <c r="H17" t="s">
        <v>9</v>
      </c>
      <c r="I17" s="1">
        <f t="shared" si="1"/>
        <v>4.6944444444444447E-3</v>
      </c>
      <c r="J17" s="1">
        <f t="shared" si="0"/>
        <v>4.8888888888888888E-3</v>
      </c>
      <c r="K17" s="1">
        <f t="shared" si="0"/>
        <v>3.7499999999999999E-3</v>
      </c>
      <c r="L17" s="1">
        <f t="shared" si="0"/>
        <v>5.0555555555555545E-3</v>
      </c>
      <c r="M17" s="1">
        <f t="shared" si="0"/>
        <v>3.8333333333333331E-3</v>
      </c>
      <c r="N17" s="1">
        <f t="shared" si="0"/>
        <v>2.5166666666666666E-3</v>
      </c>
    </row>
    <row r="18" spans="1:14" x14ac:dyDescent="0.25">
      <c r="A18" t="s">
        <v>11</v>
      </c>
      <c r="B18" s="1">
        <v>3.79E-3</v>
      </c>
      <c r="C18" s="1">
        <v>3.8899999999999998E-3</v>
      </c>
      <c r="D18" s="1">
        <v>3.0899999999999999E-3</v>
      </c>
      <c r="E18" s="1">
        <v>4.4000000000000003E-3</v>
      </c>
      <c r="F18" s="1">
        <v>5.0899999999999999E-3</v>
      </c>
      <c r="G18" s="1">
        <v>4.1000000000000003E-3</v>
      </c>
      <c r="H18" t="s">
        <v>11</v>
      </c>
      <c r="I18" s="1">
        <f t="shared" si="1"/>
        <v>1.0527777777777778</v>
      </c>
      <c r="J18" s="1">
        <f t="shared" si="0"/>
        <v>1.0805555555555555</v>
      </c>
      <c r="K18" s="1">
        <f t="shared" si="0"/>
        <v>0.85833333333333328</v>
      </c>
      <c r="L18" s="1">
        <f t="shared" si="0"/>
        <v>1.2222222222222223</v>
      </c>
      <c r="M18" s="1">
        <f t="shared" si="0"/>
        <v>1.4138888888888888</v>
      </c>
      <c r="N18" s="1">
        <f t="shared" si="0"/>
        <v>1.1388888888888891</v>
      </c>
    </row>
    <row r="19" spans="1:14" x14ac:dyDescent="0.25">
      <c r="A19" t="s">
        <v>16</v>
      </c>
      <c r="B19" s="1">
        <v>4.1600000000000002E-5</v>
      </c>
      <c r="C19" s="1">
        <v>4.1999999999999998E-5</v>
      </c>
      <c r="D19" s="1">
        <v>3.1699999999999998E-5</v>
      </c>
      <c r="E19" s="1">
        <v>5.9200000000000002E-5</v>
      </c>
      <c r="F19" s="1">
        <v>4.9400000000000001E-5</v>
      </c>
      <c r="G19" s="1">
        <v>8.1199999999999995E-5</v>
      </c>
      <c r="H19" t="s">
        <v>16</v>
      </c>
      <c r="I19" s="1">
        <f t="shared" si="1"/>
        <v>1.1555555555555555E-2</v>
      </c>
      <c r="J19" s="1">
        <f t="shared" si="0"/>
        <v>1.1666666666666665E-2</v>
      </c>
      <c r="K19" s="1">
        <f t="shared" si="0"/>
        <v>8.8055555555555543E-3</v>
      </c>
      <c r="L19" s="1">
        <f t="shared" si="0"/>
        <v>1.6444444444444446E-2</v>
      </c>
      <c r="M19" s="1">
        <f t="shared" si="0"/>
        <v>1.3722222222222222E-2</v>
      </c>
      <c r="N19" s="1">
        <f t="shared" si="0"/>
        <v>2.2555555555555554E-2</v>
      </c>
    </row>
    <row r="20" spans="1:14" x14ac:dyDescent="0.25">
      <c r="A20" t="s">
        <v>13</v>
      </c>
      <c r="B20" s="1">
        <v>3.2400000000000001E-5</v>
      </c>
      <c r="C20" s="1">
        <v>3.29E-5</v>
      </c>
      <c r="D20" s="1">
        <v>2.9300000000000001E-5</v>
      </c>
      <c r="E20" s="1">
        <v>3.3800000000000002E-5</v>
      </c>
      <c r="F20" s="1">
        <v>3.8099999999999998E-5</v>
      </c>
      <c r="G20" s="1">
        <v>5.1999999999999997E-5</v>
      </c>
      <c r="H20" t="s">
        <v>13</v>
      </c>
      <c r="I20" s="1">
        <f t="shared" si="1"/>
        <v>8.9999999999999993E-3</v>
      </c>
      <c r="J20" s="1">
        <f t="shared" si="0"/>
        <v>9.1388888888888891E-3</v>
      </c>
      <c r="K20" s="1">
        <f t="shared" si="0"/>
        <v>8.1388888888888882E-3</v>
      </c>
      <c r="L20" s="1">
        <f t="shared" si="0"/>
        <v>9.3888888888888893E-3</v>
      </c>
      <c r="M20" s="1">
        <f t="shared" si="0"/>
        <v>1.0583333333333332E-2</v>
      </c>
      <c r="N20" s="1">
        <f t="shared" si="0"/>
        <v>1.4444444444444444E-2</v>
      </c>
    </row>
    <row r="21" spans="1:14" x14ac:dyDescent="0.25">
      <c r="A21" t="s">
        <v>15</v>
      </c>
      <c r="B21" s="1">
        <v>1.39E-8</v>
      </c>
      <c r="C21" s="1">
        <v>1.52E-8</v>
      </c>
      <c r="D21" s="1">
        <v>8.4200000000000003E-9</v>
      </c>
      <c r="E21" s="1">
        <v>1.27E-8</v>
      </c>
      <c r="F21" s="1">
        <v>1.7199999999999999E-8</v>
      </c>
      <c r="G21" s="1">
        <v>7.7900000000000003E-8</v>
      </c>
      <c r="H21" t="s">
        <v>15</v>
      </c>
      <c r="I21" s="1">
        <f t="shared" si="1"/>
        <v>3.8611111111111116E-6</v>
      </c>
      <c r="J21" s="1">
        <f t="shared" si="0"/>
        <v>4.222222222222222E-6</v>
      </c>
      <c r="K21" s="1">
        <f t="shared" si="0"/>
        <v>2.3388888888888892E-6</v>
      </c>
      <c r="L21" s="1">
        <f t="shared" si="0"/>
        <v>3.5277777777777779E-6</v>
      </c>
      <c r="M21" s="1">
        <f t="shared" si="0"/>
        <v>4.7777777777777774E-6</v>
      </c>
      <c r="N21" s="1">
        <f t="shared" si="0"/>
        <v>2.1638888888888888E-5</v>
      </c>
    </row>
    <row r="22" spans="1:14" x14ac:dyDescent="0.25">
      <c r="A22" t="s">
        <v>14</v>
      </c>
      <c r="B22" s="1">
        <v>5.9200000000000001E-8</v>
      </c>
      <c r="C22" s="1">
        <v>6.2999999999999995E-8</v>
      </c>
      <c r="D22" s="1">
        <v>4.06E-8</v>
      </c>
      <c r="E22" s="1">
        <v>6.4399999999999994E-8</v>
      </c>
      <c r="F22" s="1">
        <v>2.8600000000000001E-8</v>
      </c>
      <c r="G22" s="1">
        <v>5.99E-8</v>
      </c>
      <c r="H22" t="s">
        <v>14</v>
      </c>
      <c r="I22" s="1">
        <f t="shared" si="1"/>
        <v>1.6444444444444444E-5</v>
      </c>
      <c r="J22" s="1">
        <f t="shared" si="0"/>
        <v>1.7499999999999998E-5</v>
      </c>
      <c r="K22" s="1">
        <f t="shared" si="0"/>
        <v>1.1277777777777776E-5</v>
      </c>
      <c r="L22" s="1">
        <f t="shared" si="0"/>
        <v>1.7888888888888885E-5</v>
      </c>
      <c r="M22" s="1">
        <f t="shared" si="0"/>
        <v>7.9444444444444437E-6</v>
      </c>
      <c r="N22" s="1">
        <f t="shared" si="0"/>
        <v>1.6638888888888889E-5</v>
      </c>
    </row>
    <row r="23" spans="1:14" x14ac:dyDescent="0.25">
      <c r="B23" s="1"/>
      <c r="C23" s="1"/>
      <c r="D23" s="1"/>
      <c r="E23" s="1"/>
      <c r="F23" s="1"/>
      <c r="G23" s="1"/>
    </row>
    <row r="24" spans="1:14" x14ac:dyDescent="0.25">
      <c r="A24" t="s">
        <v>37</v>
      </c>
      <c r="B24" s="1"/>
      <c r="C24" s="1"/>
      <c r="D24" s="1"/>
      <c r="E24" s="1"/>
      <c r="F24" s="1"/>
      <c r="G24" s="1"/>
    </row>
    <row r="25" spans="1:14" x14ac:dyDescent="0.25">
      <c r="A25" s="1" t="s">
        <v>38</v>
      </c>
      <c r="B25" s="1" t="s">
        <v>39</v>
      </c>
      <c r="C25" s="1" t="s">
        <v>40</v>
      </c>
      <c r="D25" s="1"/>
      <c r="E25" s="1"/>
      <c r="F25" s="1"/>
      <c r="G25" s="1"/>
    </row>
    <row r="26" spans="1:14" x14ac:dyDescent="0.25">
      <c r="A26" s="1" t="s">
        <v>41</v>
      </c>
      <c r="B26" s="3">
        <v>1.0289999999999999</v>
      </c>
      <c r="C26" s="1" t="s">
        <v>42</v>
      </c>
      <c r="D26" s="1"/>
      <c r="E26" s="1"/>
      <c r="F26" s="1"/>
      <c r="G26" s="1"/>
    </row>
    <row r="27" spans="1:14" x14ac:dyDescent="0.25">
      <c r="A27" s="1" t="s">
        <v>25</v>
      </c>
      <c r="B27" s="3">
        <v>1.048</v>
      </c>
      <c r="C27" s="1" t="s">
        <v>43</v>
      </c>
      <c r="D27" s="1"/>
      <c r="E27" s="1"/>
      <c r="F27" s="1"/>
      <c r="G27" s="1"/>
    </row>
    <row r="28" spans="1:14" x14ac:dyDescent="0.25">
      <c r="A28" s="1" t="s">
        <v>44</v>
      </c>
      <c r="B28" s="3">
        <v>1.0660000000000001</v>
      </c>
      <c r="C28" s="1" t="s">
        <v>45</v>
      </c>
      <c r="D28" s="1"/>
      <c r="E28" s="1"/>
      <c r="F28" s="1"/>
      <c r="G28" s="1"/>
    </row>
    <row r="29" spans="1:14" x14ac:dyDescent="0.25">
      <c r="A29" t="s">
        <v>20</v>
      </c>
      <c r="B29" s="3">
        <v>1.1020000000000001</v>
      </c>
      <c r="C29" s="1" t="s">
        <v>46</v>
      </c>
      <c r="D29" s="1"/>
      <c r="E29" s="1"/>
      <c r="F29" s="1"/>
      <c r="G29" s="1"/>
    </row>
    <row r="30" spans="1:14" x14ac:dyDescent="0.25">
      <c r="A30" s="1" t="s">
        <v>21</v>
      </c>
      <c r="B30" s="3">
        <v>1.0920000000000001</v>
      </c>
      <c r="C30" t="s">
        <v>47</v>
      </c>
      <c r="D30" s="1"/>
      <c r="E30" s="1"/>
      <c r="F30" s="1"/>
      <c r="G30" s="1"/>
    </row>
    <row r="31" spans="1:14" x14ac:dyDescent="0.25">
      <c r="A31" s="1" t="s">
        <v>22</v>
      </c>
      <c r="B31" s="3">
        <v>1.1910000000000001</v>
      </c>
      <c r="C31" s="1" t="s">
        <v>48</v>
      </c>
      <c r="D31" s="1"/>
      <c r="E31" s="1"/>
      <c r="F31" s="1"/>
      <c r="G31" s="1"/>
    </row>
    <row r="32" spans="1:14" x14ac:dyDescent="0.25">
      <c r="A32" s="1" t="s">
        <v>49</v>
      </c>
      <c r="B32" s="3">
        <v>1.1579999999999999</v>
      </c>
      <c r="C32" s="1" t="s">
        <v>50</v>
      </c>
      <c r="D32" s="1"/>
      <c r="E32" s="1"/>
      <c r="F32" s="1"/>
      <c r="G32" s="1"/>
    </row>
    <row r="33" spans="1:14" x14ac:dyDescent="0.25">
      <c r="A33" s="1" t="s">
        <v>51</v>
      </c>
      <c r="B33" s="3">
        <v>1.1870000000000001</v>
      </c>
      <c r="C33" s="1" t="s">
        <v>52</v>
      </c>
      <c r="D33" s="1"/>
      <c r="E33" s="1"/>
      <c r="F33" s="1"/>
      <c r="G33" s="1"/>
    </row>
    <row r="34" spans="1:14" x14ac:dyDescent="0.25">
      <c r="A34" s="1" t="s">
        <v>24</v>
      </c>
      <c r="B34" s="3">
        <v>1.151</v>
      </c>
      <c r="C34" s="1" t="s">
        <v>53</v>
      </c>
      <c r="D34" s="1"/>
      <c r="E34" s="1"/>
      <c r="F34" s="1"/>
      <c r="G34" s="1"/>
    </row>
    <row r="35" spans="1:14" x14ac:dyDescent="0.25">
      <c r="A35" s="1" t="s">
        <v>54</v>
      </c>
      <c r="B35" s="3">
        <v>1.2050000000000001</v>
      </c>
      <c r="C35" s="1" t="s">
        <v>52</v>
      </c>
      <c r="D35" s="1"/>
      <c r="E35" s="1"/>
      <c r="F35" s="1"/>
      <c r="G35" s="1"/>
    </row>
    <row r="36" spans="1:14" x14ac:dyDescent="0.25">
      <c r="A36" t="s">
        <v>55</v>
      </c>
      <c r="D36" s="1"/>
      <c r="E36" s="1"/>
      <c r="F36" s="1"/>
      <c r="G36" s="1"/>
    </row>
    <row r="37" spans="1:14" x14ac:dyDescent="0.25">
      <c r="B37" s="1"/>
      <c r="C37" s="1"/>
      <c r="D37" s="1"/>
      <c r="E37" s="1"/>
      <c r="F37" s="1"/>
      <c r="G37" s="1"/>
    </row>
    <row r="38" spans="1:14" x14ac:dyDescent="0.25">
      <c r="A38" t="s">
        <v>26</v>
      </c>
    </row>
    <row r="39" spans="1:14" x14ac:dyDescent="0.25">
      <c r="A39" t="s">
        <v>27</v>
      </c>
    </row>
    <row r="40" spans="1:14" s="2" customFormat="1" ht="30" x14ac:dyDescent="0.25">
      <c r="A40" s="2" t="s">
        <v>0</v>
      </c>
      <c r="B40" s="2" t="s">
        <v>19</v>
      </c>
      <c r="C40" s="2" t="s">
        <v>20</v>
      </c>
      <c r="D40" s="2" t="s">
        <v>21</v>
      </c>
      <c r="E40" s="2" t="s">
        <v>22</v>
      </c>
      <c r="F40" s="2" t="s">
        <v>23</v>
      </c>
      <c r="G40" s="2" t="s">
        <v>24</v>
      </c>
      <c r="H40" s="2" t="s">
        <v>28</v>
      </c>
      <c r="I40" s="2" t="s">
        <v>25</v>
      </c>
      <c r="J40" s="2" t="s">
        <v>20</v>
      </c>
      <c r="K40" s="2" t="s">
        <v>21</v>
      </c>
      <c r="L40" s="2" t="s">
        <v>22</v>
      </c>
      <c r="M40" s="2" t="s">
        <v>23</v>
      </c>
      <c r="N40" s="2" t="s">
        <v>24</v>
      </c>
    </row>
    <row r="41" spans="1:14" x14ac:dyDescent="0.25">
      <c r="A41" s="1" t="s">
        <v>7</v>
      </c>
      <c r="B41" s="1">
        <v>2630</v>
      </c>
      <c r="C41" s="1">
        <v>2300</v>
      </c>
      <c r="D41" s="1">
        <v>1.96</v>
      </c>
      <c r="E41" s="1">
        <v>3060</v>
      </c>
      <c r="F41" s="1">
        <v>2730</v>
      </c>
      <c r="G41" s="1">
        <v>1590</v>
      </c>
      <c r="H41" s="1" t="s">
        <v>7</v>
      </c>
      <c r="I41" s="1">
        <f>(B41)/(28.27)</f>
        <v>93.031482136540504</v>
      </c>
      <c r="J41" s="1">
        <f>(C41)/(15.038)</f>
        <v>152.94587046149755</v>
      </c>
      <c r="K41" s="1">
        <f>(D41*1000)/(37.631)</f>
        <v>52.084717387260504</v>
      </c>
      <c r="L41" s="1">
        <f>(E41)/(41.666)</f>
        <v>73.441175058800951</v>
      </c>
      <c r="M41" s="1">
        <f>(F41)/(38.656)</f>
        <v>70.622930463576168</v>
      </c>
      <c r="N41" s="1">
        <f>(G41)/(25.362)</f>
        <v>62.692216702152834</v>
      </c>
    </row>
    <row r="42" spans="1:14" x14ac:dyDescent="0.25">
      <c r="A42" s="1" t="s">
        <v>12</v>
      </c>
      <c r="B42" s="1">
        <v>2.89</v>
      </c>
      <c r="C42" s="1">
        <v>4.0499999999999998E-3</v>
      </c>
      <c r="D42" s="1">
        <v>1.5E-3</v>
      </c>
      <c r="E42" s="1">
        <v>0.64</v>
      </c>
      <c r="F42" s="1">
        <v>0.64800000000000002</v>
      </c>
      <c r="G42" s="1">
        <v>0.26</v>
      </c>
      <c r="H42" s="1" t="s">
        <v>12</v>
      </c>
      <c r="I42" s="1">
        <f>(B42)/(28.27)</f>
        <v>0.10222851078882209</v>
      </c>
      <c r="J42" s="1">
        <f>(C42)/(15.038)</f>
        <v>2.6931772842133262E-4</v>
      </c>
      <c r="K42" s="1">
        <f t="shared" ref="K42:K50" si="2">(D42*1000)/(37.631)</f>
        <v>3.9860753102495282E-2</v>
      </c>
      <c r="L42" s="1">
        <f t="shared" ref="L42:L50" si="3">(E42)/(41.666)</f>
        <v>1.5360245763932225E-2</v>
      </c>
      <c r="M42" s="1">
        <f>(F42)/(38.656)</f>
        <v>1.6763245033112585E-2</v>
      </c>
      <c r="N42" s="1">
        <f t="shared" ref="N42:N48" si="4">(G42)/(25.362)</f>
        <v>1.0251557448150778E-2</v>
      </c>
    </row>
    <row r="43" spans="1:14" x14ac:dyDescent="0.25">
      <c r="A43" s="1" t="s">
        <v>8</v>
      </c>
      <c r="B43" s="1">
        <v>0.115</v>
      </c>
      <c r="C43" s="1">
        <v>0.02</v>
      </c>
      <c r="D43" s="1">
        <v>4.0000000000000003E-5</v>
      </c>
      <c r="E43" s="1">
        <v>2.76E-2</v>
      </c>
      <c r="F43" s="1">
        <v>2.7799999999999998E-2</v>
      </c>
      <c r="G43" s="1">
        <v>2.5999999999999999E-2</v>
      </c>
      <c r="H43" s="1" t="s">
        <v>8</v>
      </c>
      <c r="I43" s="1">
        <f>(B43)/(28.27)</f>
        <v>4.0679165192783872E-3</v>
      </c>
      <c r="J43" s="1">
        <f>(C43)/(15.038)</f>
        <v>1.3299640909695438E-3</v>
      </c>
      <c r="K43" s="1">
        <f t="shared" si="2"/>
        <v>1.062953416066541E-3</v>
      </c>
      <c r="L43" s="1">
        <f t="shared" si="3"/>
        <v>6.6241059856957715E-4</v>
      </c>
      <c r="M43" s="1">
        <f>(F43)/(38.656)</f>
        <v>7.1916390728476824E-4</v>
      </c>
      <c r="N43" s="1">
        <f t="shared" si="4"/>
        <v>1.0251557448150777E-3</v>
      </c>
    </row>
    <row r="44" spans="1:14" x14ac:dyDescent="0.25">
      <c r="A44" s="1" t="s">
        <v>10</v>
      </c>
      <c r="B44" s="1">
        <v>5.75</v>
      </c>
      <c r="C44" s="1">
        <v>5.97</v>
      </c>
      <c r="D44" s="1">
        <v>1.7799999999999999E-3</v>
      </c>
      <c r="E44" s="1">
        <v>0.76800000000000002</v>
      </c>
      <c r="F44" s="1">
        <v>2.58</v>
      </c>
      <c r="G44" s="1">
        <v>1.88</v>
      </c>
      <c r="H44" s="1" t="s">
        <v>10</v>
      </c>
      <c r="I44" s="1">
        <f>(B44)/(28.27)</f>
        <v>0.20339582596391936</v>
      </c>
      <c r="J44" s="1">
        <f>(C44)/(15.038)</f>
        <v>0.39699428115440882</v>
      </c>
      <c r="K44" s="1">
        <f t="shared" si="2"/>
        <v>4.7301427014961067E-2</v>
      </c>
      <c r="L44" s="1">
        <f t="shared" si="3"/>
        <v>1.8432294916718668E-2</v>
      </c>
      <c r="M44" s="1">
        <f>(F44)/(38.656)</f>
        <v>6.6742549668874177E-2</v>
      </c>
      <c r="N44" s="1">
        <f t="shared" si="4"/>
        <v>7.4126646163551774E-2</v>
      </c>
    </row>
    <row r="45" spans="1:14" x14ac:dyDescent="0.25">
      <c r="A45" t="s">
        <v>9</v>
      </c>
      <c r="B45" s="1">
        <v>0.36799999999999999</v>
      </c>
      <c r="C45" s="1" t="s">
        <v>17</v>
      </c>
      <c r="D45" s="1">
        <v>4.0000000000000003E-5</v>
      </c>
      <c r="E45" s="1">
        <v>1.41E-2</v>
      </c>
      <c r="F45" s="1">
        <v>1.43E-2</v>
      </c>
      <c r="G45" s="1">
        <v>0.11700000000000001</v>
      </c>
      <c r="H45" t="s">
        <v>9</v>
      </c>
      <c r="I45" s="1">
        <f>(B45)/(28.27)</f>
        <v>1.3017332861690838E-2</v>
      </c>
      <c r="J45" s="1" t="s">
        <v>17</v>
      </c>
      <c r="K45" s="1">
        <f t="shared" si="2"/>
        <v>1.062953416066541E-3</v>
      </c>
      <c r="L45" s="1">
        <f t="shared" si="3"/>
        <v>3.3840541448663182E-4</v>
      </c>
      <c r="M45" s="1">
        <f>(F45)/(38.656)</f>
        <v>3.6992963576158944E-4</v>
      </c>
      <c r="N45" s="1">
        <f t="shared" si="4"/>
        <v>4.6132008516678504E-3</v>
      </c>
    </row>
    <row r="46" spans="1:14" x14ac:dyDescent="0.25">
      <c r="A46" s="1" t="s">
        <v>11</v>
      </c>
      <c r="B46" s="1">
        <v>1.66</v>
      </c>
      <c r="C46" s="1">
        <v>12.9</v>
      </c>
      <c r="D46" s="1">
        <v>1.01E-5</v>
      </c>
      <c r="E46" s="1">
        <v>4.79</v>
      </c>
      <c r="F46" s="1">
        <v>4.09</v>
      </c>
      <c r="G46" s="1">
        <v>0</v>
      </c>
      <c r="H46" s="1" t="s">
        <v>11</v>
      </c>
      <c r="I46" s="1">
        <f>(B46)/(28.27)</f>
        <v>5.871949062610541E-2</v>
      </c>
      <c r="J46" s="1">
        <f>(C46)/(15.038)</f>
        <v>0.85782683867535581</v>
      </c>
      <c r="K46" s="1">
        <f t="shared" si="2"/>
        <v>2.6839573755680154E-4</v>
      </c>
      <c r="L46" s="1">
        <f t="shared" si="3"/>
        <v>0.11496183938943023</v>
      </c>
      <c r="M46" s="1">
        <f>(F46)/(38.656)</f>
        <v>0.10580504966887418</v>
      </c>
      <c r="N46" s="1">
        <f t="shared" si="4"/>
        <v>0</v>
      </c>
    </row>
    <row r="47" spans="1:14" x14ac:dyDescent="0.25">
      <c r="A47" t="s">
        <v>16</v>
      </c>
      <c r="B47" s="1">
        <v>2</v>
      </c>
      <c r="C47" s="1" t="s">
        <v>17</v>
      </c>
      <c r="D47" s="1">
        <v>1.35E-4</v>
      </c>
      <c r="E47" s="1">
        <v>0.55600000000000005</v>
      </c>
      <c r="F47" s="1">
        <v>0.22500000000000001</v>
      </c>
      <c r="G47" s="1">
        <v>5.8599999999999999E-2</v>
      </c>
      <c r="H47" t="s">
        <v>16</v>
      </c>
      <c r="I47" s="1">
        <f>(B47)/(28.27)</f>
        <v>7.0746374248319768E-2</v>
      </c>
      <c r="J47" s="1" t="s">
        <v>17</v>
      </c>
      <c r="K47" s="1">
        <f t="shared" si="2"/>
        <v>3.5874677792245755E-3</v>
      </c>
      <c r="L47" s="1">
        <f t="shared" si="3"/>
        <v>1.334421350741612E-2</v>
      </c>
      <c r="M47" s="1">
        <f>(F47)/(38.656)</f>
        <v>5.8205711920529804E-3</v>
      </c>
      <c r="N47" s="1">
        <f t="shared" si="4"/>
        <v>2.3105433325447521E-3</v>
      </c>
    </row>
    <row r="48" spans="1:14" x14ac:dyDescent="0.25">
      <c r="A48" t="s">
        <v>18</v>
      </c>
      <c r="B48" s="1" t="s">
        <v>17</v>
      </c>
      <c r="C48" s="1" t="s">
        <v>17</v>
      </c>
      <c r="D48" s="1">
        <v>9.8200000000000002E-5</v>
      </c>
      <c r="E48" s="1">
        <v>4.3499999999999997E-2</v>
      </c>
      <c r="F48" s="1">
        <v>4.3900000000000002E-2</v>
      </c>
      <c r="G48" s="1">
        <v>4.5499999999999999E-2</v>
      </c>
      <c r="H48" t="s">
        <v>18</v>
      </c>
      <c r="I48" s="1" t="s">
        <v>17</v>
      </c>
      <c r="J48" s="1" t="s">
        <v>17</v>
      </c>
      <c r="K48" s="1">
        <f t="shared" si="2"/>
        <v>2.6095506364433576E-3</v>
      </c>
      <c r="L48" s="1">
        <f t="shared" si="3"/>
        <v>1.0440167042672682E-3</v>
      </c>
      <c r="M48" s="1">
        <f>(F48)/(38.656)</f>
        <v>1.1356581125827815E-3</v>
      </c>
      <c r="N48" s="1">
        <f t="shared" si="4"/>
        <v>1.794022553426386E-3</v>
      </c>
    </row>
    <row r="49" spans="1:14" x14ac:dyDescent="0.25">
      <c r="A49" s="1" t="s">
        <v>15</v>
      </c>
      <c r="B49" s="1">
        <v>6.5399999999999996E-4</v>
      </c>
      <c r="C49" s="1">
        <v>6.5399999999999996E-4</v>
      </c>
      <c r="D49" s="1">
        <v>4.1599999999999997E-9</v>
      </c>
      <c r="E49" s="1">
        <v>1.35E-8</v>
      </c>
      <c r="F49" t="s">
        <v>17</v>
      </c>
      <c r="G49" s="1" t="s">
        <v>17</v>
      </c>
      <c r="H49" s="1" t="s">
        <v>15</v>
      </c>
      <c r="I49" s="1">
        <f>(B49)/(28.27)</f>
        <v>2.3134064379200564E-5</v>
      </c>
      <c r="J49" s="1">
        <f>(C49)/(15.038)</f>
        <v>4.3489825774704079E-5</v>
      </c>
      <c r="K49" s="1">
        <f t="shared" si="2"/>
        <v>1.1054715527092026E-7</v>
      </c>
      <c r="L49" s="1">
        <f t="shared" si="3"/>
        <v>3.2400518408294534E-10</v>
      </c>
      <c r="M49" s="1" t="s">
        <v>17</v>
      </c>
      <c r="N49" s="1" t="s">
        <v>17</v>
      </c>
    </row>
    <row r="50" spans="1:14" x14ac:dyDescent="0.25">
      <c r="A50" s="1" t="s">
        <v>14</v>
      </c>
      <c r="B50" s="1">
        <v>1.7899999999999999E-3</v>
      </c>
      <c r="C50" s="1">
        <v>6.8599999999999994E-2</v>
      </c>
      <c r="D50" s="1">
        <v>8.0100000000000003E-9</v>
      </c>
      <c r="E50" s="1">
        <v>1.8099999999999999E-7</v>
      </c>
      <c r="F50" t="s">
        <v>17</v>
      </c>
      <c r="G50" s="1" t="s">
        <v>17</v>
      </c>
      <c r="H50" s="1" t="s">
        <v>14</v>
      </c>
      <c r="I50" s="1">
        <f>(B50)/(28.27)</f>
        <v>6.3318004952246193E-5</v>
      </c>
      <c r="J50" s="1">
        <f>(C50)/(15.038)</f>
        <v>4.5617768320255344E-3</v>
      </c>
      <c r="K50" s="1">
        <f t="shared" si="2"/>
        <v>2.128564215673248E-7</v>
      </c>
      <c r="L50" s="1">
        <f t="shared" si="3"/>
        <v>4.3440695051120818E-9</v>
      </c>
      <c r="M50" s="1" t="s">
        <v>17</v>
      </c>
      <c r="N50" s="1" t="s">
        <v>17</v>
      </c>
    </row>
    <row r="52" spans="1:14" x14ac:dyDescent="0.25">
      <c r="A52" s="1"/>
    </row>
    <row r="53" spans="1:14" x14ac:dyDescent="0.25">
      <c r="A53" s="1"/>
    </row>
    <row r="54" spans="1:14" x14ac:dyDescent="0.25">
      <c r="A54" s="1"/>
    </row>
    <row r="55" spans="1:14" x14ac:dyDescent="0.25">
      <c r="A55" s="1"/>
    </row>
    <row r="56" spans="1:14" x14ac:dyDescent="0.25">
      <c r="A56" s="1"/>
    </row>
    <row r="57" spans="1:14" x14ac:dyDescent="0.25">
      <c r="A57" s="1"/>
    </row>
    <row r="58" spans="1:14" x14ac:dyDescent="0.25">
      <c r="A58" s="1"/>
      <c r="E58" s="1"/>
    </row>
    <row r="59" spans="1:14" x14ac:dyDescent="0.25">
      <c r="A59" s="1"/>
    </row>
    <row r="60" spans="1:14" x14ac:dyDescent="0.25">
      <c r="A60" s="1"/>
    </row>
    <row r="61" spans="1:14" x14ac:dyDescent="0.25">
      <c r="A61" s="1"/>
    </row>
    <row r="62" spans="1:14" x14ac:dyDescent="0.25">
      <c r="A62" s="1"/>
    </row>
    <row r="63" spans="1:14" x14ac:dyDescent="0.25">
      <c r="A63" s="1"/>
    </row>
    <row r="64" spans="1:14" x14ac:dyDescent="0.25">
      <c r="A64" s="1"/>
    </row>
    <row r="65" spans="1:1" x14ac:dyDescent="0.25">
      <c r="A65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G. Dahlhausen</dc:creator>
  <cp:lastModifiedBy>Matthew G. Dahlhausen</cp:lastModifiedBy>
  <dcterms:created xsi:type="dcterms:W3CDTF">2014-08-28T20:46:58Z</dcterms:created>
  <dcterms:modified xsi:type="dcterms:W3CDTF">2014-08-28T22:47:47Z</dcterms:modified>
</cp:coreProperties>
</file>