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jhawkins17_unl_edu/Documents/Documents/Courses/CIVE461/F22/Lectures/"/>
    </mc:Choice>
  </mc:AlternateContent>
  <xr:revisionPtr revIDLastSave="0" documentId="8_{98CB92C6-7FF8-410E-A99C-F3B120027B83}" xr6:coauthVersionLast="47" xr6:coauthVersionMax="47" xr10:uidLastSave="{00000000-0000-0000-0000-000000000000}"/>
  <bookViews>
    <workbookView xWindow="0" yWindow="5565" windowWidth="28800" windowHeight="15435" xr2:uid="{7E4EF123-23EF-478A-A0B9-2296CDA9C7C4}"/>
  </bookViews>
  <sheets>
    <sheet name="Sheet1" sheetId="1" r:id="rId1"/>
  </sheets>
  <definedNames>
    <definedName name="solver_adj" localSheetId="0" hidden="1">Sheet1!$K$35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Sheet1!$I$43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B42" i="1"/>
  <c r="C41" i="1"/>
  <c r="B41" i="1"/>
  <c r="B37" i="1"/>
  <c r="C37" i="1"/>
  <c r="C36" i="1"/>
  <c r="B36" i="1"/>
  <c r="D32" i="1"/>
  <c r="H32" i="1" s="1"/>
  <c r="D31" i="1"/>
  <c r="H31" i="1" s="1"/>
  <c r="B32" i="1"/>
  <c r="C32" i="1"/>
  <c r="C31" i="1"/>
  <c r="B31" i="1"/>
  <c r="K29" i="1"/>
  <c r="C15" i="1"/>
  <c r="B15" i="1"/>
  <c r="D15" i="1" s="1"/>
  <c r="G15" i="1" s="1"/>
  <c r="C14" i="1"/>
  <c r="B14" i="1"/>
  <c r="B20" i="1"/>
  <c r="C20" i="1"/>
  <c r="C19" i="1"/>
  <c r="B19" i="1"/>
  <c r="B25" i="1"/>
  <c r="C25" i="1"/>
  <c r="C24" i="1"/>
  <c r="B24" i="1"/>
  <c r="B10" i="1"/>
  <c r="C10" i="1"/>
  <c r="C9" i="1"/>
  <c r="B9" i="1"/>
  <c r="D42" i="1" l="1"/>
  <c r="G32" i="1"/>
  <c r="D41" i="1"/>
  <c r="D36" i="1"/>
  <c r="D37" i="1"/>
  <c r="G31" i="1"/>
  <c r="D10" i="1"/>
  <c r="G10" i="1" s="1"/>
  <c r="D24" i="1"/>
  <c r="H15" i="1"/>
  <c r="D14" i="1"/>
  <c r="G14" i="1" s="1"/>
  <c r="D9" i="1"/>
  <c r="H9" i="1" s="1"/>
  <c r="D19" i="1"/>
  <c r="G19" i="1" s="1"/>
  <c r="D20" i="1"/>
  <c r="G20" i="1" s="1"/>
  <c r="H24" i="1"/>
  <c r="G24" i="1"/>
  <c r="D25" i="1"/>
  <c r="H25" i="1" s="1"/>
  <c r="H37" i="1" l="1"/>
  <c r="H42" i="1" s="1"/>
  <c r="G36" i="1"/>
  <c r="G41" i="1" s="1"/>
  <c r="G37" i="1"/>
  <c r="G42" i="1" s="1"/>
  <c r="H36" i="1"/>
  <c r="H41" i="1" s="1"/>
  <c r="H10" i="1"/>
  <c r="H14" i="1"/>
  <c r="G9" i="1"/>
  <c r="H19" i="1"/>
  <c r="H20" i="1"/>
  <c r="G25" i="1"/>
  <c r="I43" i="1" l="1"/>
</calcChain>
</file>

<file path=xl/sharedStrings.xml><?xml version="1.0" encoding="utf-8"?>
<sst xmlns="http://schemas.openxmlformats.org/spreadsheetml/2006/main" count="13" uniqueCount="13">
  <si>
    <t>beta = 0</t>
  </si>
  <si>
    <t>beta = -1</t>
  </si>
  <si>
    <t>t_ij</t>
  </si>
  <si>
    <t>Assume an exponetial impedence 2 trips between each i/j pair</t>
  </si>
  <si>
    <t>beta = -0.25</t>
  </si>
  <si>
    <t>beta = -0.1</t>
  </si>
  <si>
    <t>Optimization</t>
  </si>
  <si>
    <t>TRIPS</t>
  </si>
  <si>
    <t>IMPEDANCE</t>
  </si>
  <si>
    <t>Generate data</t>
  </si>
  <si>
    <t>Recover parameter</t>
  </si>
  <si>
    <t>Target beta</t>
  </si>
  <si>
    <t>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</si>
</sst>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mbria Math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7808-5C10-472B-9DA3-C4B3DA1AC721}">
  <dimension ref="A1:K43"/>
  <sheetViews>
    <sheetView tabSelected="1" topLeftCell="A10" workbookViewId="0">
      <selection activeCell="J39" sqref="J39"/>
    </sheetView>
  </sheetViews>
  <sheetFormatPr defaultRowHeight="15" x14ac:dyDescent="0.25"/>
  <cols>
    <col min="2" max="2" width="12" bestFit="1" customWidth="1"/>
    <col min="4" max="4" width="12" bestFit="1" customWidth="1"/>
    <col min="7" max="7" width="12" bestFit="1" customWidth="1"/>
    <col min="9" max="9" width="12" bestFit="1" customWidth="1"/>
  </cols>
  <sheetData>
    <row r="1" spans="1:8" ht="88.5" thickBot="1" x14ac:dyDescent="0.3">
      <c r="A1" s="1" t="s">
        <v>2</v>
      </c>
      <c r="B1" s="2">
        <v>1</v>
      </c>
      <c r="C1" s="2">
        <v>2</v>
      </c>
    </row>
    <row r="2" spans="1:8" ht="15.75" thickBot="1" x14ac:dyDescent="0.3">
      <c r="A2" s="2">
        <v>1</v>
      </c>
      <c r="B2" s="2">
        <v>5</v>
      </c>
      <c r="C2" s="2">
        <v>15</v>
      </c>
    </row>
    <row r="3" spans="1:8" ht="15.75" thickBot="1" x14ac:dyDescent="0.3">
      <c r="A3" s="2">
        <v>2</v>
      </c>
      <c r="B3" s="2">
        <v>12</v>
      </c>
      <c r="C3" s="2">
        <v>6</v>
      </c>
    </row>
    <row r="5" spans="1:8" x14ac:dyDescent="0.25">
      <c r="A5" s="3" t="s">
        <v>8</v>
      </c>
      <c r="F5" s="3" t="s">
        <v>7</v>
      </c>
    </row>
    <row r="6" spans="1:8" x14ac:dyDescent="0.25">
      <c r="A6" t="s">
        <v>3</v>
      </c>
    </row>
    <row r="7" spans="1:8" x14ac:dyDescent="0.25">
      <c r="A7" t="s">
        <v>0</v>
      </c>
    </row>
    <row r="8" spans="1:8" x14ac:dyDescent="0.25">
      <c r="B8">
        <v>1</v>
      </c>
      <c r="C8">
        <v>2</v>
      </c>
      <c r="G8">
        <v>1</v>
      </c>
      <c r="H8">
        <v>2</v>
      </c>
    </row>
    <row r="9" spans="1:8" x14ac:dyDescent="0.25">
      <c r="A9">
        <v>1</v>
      </c>
      <c r="B9">
        <f>EXP(0*B2)</f>
        <v>1</v>
      </c>
      <c r="C9">
        <f>EXP(0*C2)</f>
        <v>1</v>
      </c>
      <c r="D9">
        <f>SUM(B9:C9)</f>
        <v>2</v>
      </c>
      <c r="F9">
        <v>1</v>
      </c>
      <c r="G9">
        <f>B9/D9*2</f>
        <v>1</v>
      </c>
      <c r="H9">
        <f>C9/D9*2</f>
        <v>1</v>
      </c>
    </row>
    <row r="10" spans="1:8" x14ac:dyDescent="0.25">
      <c r="A10">
        <v>2</v>
      </c>
      <c r="B10">
        <f>EXP(0*B3)</f>
        <v>1</v>
      </c>
      <c r="C10">
        <f>EXP(0*C3)</f>
        <v>1</v>
      </c>
      <c r="D10">
        <f>SUM(B10:C10)</f>
        <v>2</v>
      </c>
      <c r="F10">
        <v>2</v>
      </c>
      <c r="G10">
        <f>B10/D10*2</f>
        <v>1</v>
      </c>
      <c r="H10">
        <f>C10/D10*2</f>
        <v>1</v>
      </c>
    </row>
    <row r="12" spans="1:8" x14ac:dyDescent="0.25">
      <c r="A12" t="s">
        <v>5</v>
      </c>
    </row>
    <row r="13" spans="1:8" x14ac:dyDescent="0.25">
      <c r="B13">
        <v>1</v>
      </c>
      <c r="C13">
        <v>2</v>
      </c>
      <c r="G13">
        <v>1</v>
      </c>
      <c r="H13">
        <v>2</v>
      </c>
    </row>
    <row r="14" spans="1:8" x14ac:dyDescent="0.25">
      <c r="A14">
        <v>1</v>
      </c>
      <c r="B14">
        <f>EXP(-0.1*B2)</f>
        <v>0.60653065971263342</v>
      </c>
      <c r="C14">
        <f>EXP(-0.1*C2)</f>
        <v>0.22313016014842982</v>
      </c>
      <c r="D14">
        <f>SUM(B14:C14)</f>
        <v>0.82966081986106321</v>
      </c>
      <c r="F14">
        <v>1</v>
      </c>
      <c r="G14">
        <f>B14/D14*2</f>
        <v>1.4621171572600098</v>
      </c>
      <c r="H14">
        <f>C14/D14*2</f>
        <v>0.53788284273999021</v>
      </c>
    </row>
    <row r="15" spans="1:8" x14ac:dyDescent="0.25">
      <c r="A15">
        <v>2</v>
      </c>
      <c r="B15">
        <f>EXP(-0.1*B3)</f>
        <v>0.30119421191220203</v>
      </c>
      <c r="C15">
        <f>EXP(-0.1*C3)</f>
        <v>0.54881163609402639</v>
      </c>
      <c r="D15">
        <f>SUM(B15:C15)</f>
        <v>0.85000584800622847</v>
      </c>
      <c r="F15">
        <v>2</v>
      </c>
      <c r="G15">
        <f>B15/D15*2</f>
        <v>0.70868738754840899</v>
      </c>
      <c r="H15">
        <f>C15/D15*2</f>
        <v>1.2913126124515908</v>
      </c>
    </row>
    <row r="17" spans="1:11" x14ac:dyDescent="0.25">
      <c r="A17" t="s">
        <v>4</v>
      </c>
    </row>
    <row r="18" spans="1:11" x14ac:dyDescent="0.25">
      <c r="B18">
        <v>1</v>
      </c>
      <c r="C18">
        <v>2</v>
      </c>
      <c r="G18">
        <v>1</v>
      </c>
      <c r="H18">
        <v>2</v>
      </c>
    </row>
    <row r="19" spans="1:11" x14ac:dyDescent="0.25">
      <c r="A19">
        <v>1</v>
      </c>
      <c r="B19">
        <f>EXP(-0.25*B2)</f>
        <v>0.28650479686019009</v>
      </c>
      <c r="C19">
        <f>EXP(-0.25*C2)</f>
        <v>2.3517745856009107E-2</v>
      </c>
      <c r="D19">
        <f>SUM(B19:C19)</f>
        <v>0.31002254271619922</v>
      </c>
      <c r="F19">
        <v>1</v>
      </c>
      <c r="G19">
        <f>B19/D19*2</f>
        <v>1.8482836399575127</v>
      </c>
      <c r="H19">
        <f>C19/D19*2</f>
        <v>0.15171636004248709</v>
      </c>
    </row>
    <row r="20" spans="1:11" x14ac:dyDescent="0.25">
      <c r="A20">
        <v>2</v>
      </c>
      <c r="B20">
        <f>EXP(-0.25*B3)</f>
        <v>4.9787068367863944E-2</v>
      </c>
      <c r="C20">
        <f>EXP(-0.25*C3)</f>
        <v>0.22313016014842982</v>
      </c>
      <c r="D20">
        <f>SUM(B20:C20)</f>
        <v>0.27291722851629374</v>
      </c>
      <c r="F20">
        <v>2</v>
      </c>
      <c r="G20">
        <f>B20/D20*2</f>
        <v>0.36485104761271275</v>
      </c>
      <c r="H20">
        <f>C20/D20*2</f>
        <v>1.6351489523872875</v>
      </c>
    </row>
    <row r="22" spans="1:11" x14ac:dyDescent="0.25">
      <c r="A22" t="s">
        <v>1</v>
      </c>
    </row>
    <row r="23" spans="1:11" x14ac:dyDescent="0.25">
      <c r="B23">
        <v>1</v>
      </c>
      <c r="C23">
        <v>2</v>
      </c>
      <c r="G23">
        <v>1</v>
      </c>
      <c r="H23">
        <v>2</v>
      </c>
    </row>
    <row r="24" spans="1:11" x14ac:dyDescent="0.25">
      <c r="A24">
        <v>1</v>
      </c>
      <c r="B24">
        <f>EXP(-1*B2)</f>
        <v>6.737946999085467E-3</v>
      </c>
      <c r="C24">
        <f>EXP(-1*C2)</f>
        <v>3.0590232050182579E-7</v>
      </c>
      <c r="D24">
        <f>SUM(B24:C24)</f>
        <v>6.7382529014059691E-3</v>
      </c>
      <c r="F24">
        <v>1</v>
      </c>
      <c r="G24">
        <f>B24/D24*2</f>
        <v>1.999909204262595</v>
      </c>
      <c r="H24">
        <f>C24/D24*2</f>
        <v>9.0795737404868789E-5</v>
      </c>
    </row>
    <row r="25" spans="1:11" x14ac:dyDescent="0.25">
      <c r="A25">
        <v>2</v>
      </c>
      <c r="B25">
        <f>EXP(-1*B3)</f>
        <v>6.1442123533282098E-6</v>
      </c>
      <c r="C25">
        <f>EXP(-1*C3)</f>
        <v>2.4787521766663585E-3</v>
      </c>
      <c r="D25">
        <f>SUM(B25:C25)</f>
        <v>2.4848963890196866E-3</v>
      </c>
      <c r="F25">
        <v>2</v>
      </c>
      <c r="G25">
        <f>B25/D25*2</f>
        <v>4.9452463132695487E-3</v>
      </c>
      <c r="H25">
        <f>C25/D25*2</f>
        <v>1.9950547536867305</v>
      </c>
    </row>
    <row r="28" spans="1:11" x14ac:dyDescent="0.25">
      <c r="A28" t="s">
        <v>6</v>
      </c>
    </row>
    <row r="29" spans="1:11" x14ac:dyDescent="0.25">
      <c r="A29" t="s">
        <v>9</v>
      </c>
      <c r="K29">
        <f>-PI()/100</f>
        <v>-3.1415926535897934E-2</v>
      </c>
    </row>
    <row r="30" spans="1:11" x14ac:dyDescent="0.25">
      <c r="B30">
        <v>1</v>
      </c>
      <c r="C30">
        <v>2</v>
      </c>
      <c r="G30">
        <v>1</v>
      </c>
      <c r="H30">
        <v>2</v>
      </c>
    </row>
    <row r="31" spans="1:11" x14ac:dyDescent="0.25">
      <c r="A31">
        <v>1</v>
      </c>
      <c r="B31">
        <f>EXP($K$29*B2)</f>
        <v>0.85463599915323341</v>
      </c>
      <c r="C31">
        <f>EXP($K$29*C2)</f>
        <v>0.62422843364856972</v>
      </c>
      <c r="D31">
        <f>SUM(B31:C31)</f>
        <v>1.478864432801803</v>
      </c>
      <c r="F31">
        <v>1</v>
      </c>
      <c r="G31">
        <f>B31/D31*2</f>
        <v>1.155800329221619</v>
      </c>
      <c r="H31">
        <f>C31/D31*2</f>
        <v>0.84419967077838109</v>
      </c>
    </row>
    <row r="32" spans="1:11" x14ac:dyDescent="0.25">
      <c r="A32">
        <v>2</v>
      </c>
      <c r="B32">
        <f>EXP($K$29*B3)</f>
        <v>0.68592216593416622</v>
      </c>
      <c r="C32">
        <f>EXP($K$29*C3)</f>
        <v>0.82820418130686002</v>
      </c>
      <c r="D32">
        <f>SUM(B32:C32)</f>
        <v>1.5141263472410262</v>
      </c>
      <c r="F32">
        <v>2</v>
      </c>
      <c r="G32">
        <f>B32/D32*2</f>
        <v>0.90603028893067361</v>
      </c>
      <c r="H32">
        <f>C32/D32*2</f>
        <v>1.0939697110693265</v>
      </c>
    </row>
    <row r="34" spans="1:11" x14ac:dyDescent="0.25">
      <c r="A34" t="s">
        <v>10</v>
      </c>
    </row>
    <row r="35" spans="1:11" x14ac:dyDescent="0.25">
      <c r="B35">
        <v>1</v>
      </c>
      <c r="C35">
        <v>2</v>
      </c>
      <c r="G35">
        <v>1</v>
      </c>
      <c r="H35">
        <v>2</v>
      </c>
      <c r="J35" t="s">
        <v>11</v>
      </c>
      <c r="K35">
        <v>-3.1415985149941997E-2</v>
      </c>
    </row>
    <row r="36" spans="1:11" x14ac:dyDescent="0.25">
      <c r="A36">
        <v>1</v>
      </c>
      <c r="B36">
        <f>EXP($K$35*B2)</f>
        <v>0.85463574868490955</v>
      </c>
      <c r="C36">
        <f>EXP($K$35*C2)</f>
        <v>0.62422788482051728</v>
      </c>
      <c r="D36">
        <f>SUM(B36:C36)</f>
        <v>1.4788636335054268</v>
      </c>
      <c r="F36">
        <v>1</v>
      </c>
      <c r="G36">
        <f>B36/D36*2</f>
        <v>1.155800615177915</v>
      </c>
      <c r="H36">
        <f>C36/D36*2</f>
        <v>0.8441993848220849</v>
      </c>
    </row>
    <row r="37" spans="1:11" x14ac:dyDescent="0.25">
      <c r="A37">
        <v>2</v>
      </c>
      <c r="B37">
        <f>EXP($K$35*B3)</f>
        <v>0.6859216834782712</v>
      </c>
      <c r="C37">
        <f>EXP($K$35*C3)</f>
        <v>0.82820389004053296</v>
      </c>
      <c r="D37">
        <f>SUM(B37:C37)</f>
        <v>1.5141255735188042</v>
      </c>
      <c r="F37">
        <v>2</v>
      </c>
      <c r="G37">
        <f>B37/D37*2</f>
        <v>0.90603011464128425</v>
      </c>
      <c r="H37">
        <f>C37/D37*2</f>
        <v>1.0939698853587156</v>
      </c>
    </row>
    <row r="39" spans="1:11" x14ac:dyDescent="0.25">
      <c r="A39" t="s">
        <v>12</v>
      </c>
    </row>
    <row r="40" spans="1:11" x14ac:dyDescent="0.25">
      <c r="B40">
        <v>1</v>
      </c>
      <c r="C40">
        <v>2</v>
      </c>
      <c r="G40">
        <v>1</v>
      </c>
      <c r="H40">
        <v>2</v>
      </c>
    </row>
    <row r="41" spans="1:11" x14ac:dyDescent="0.25">
      <c r="A41">
        <v>1</v>
      </c>
      <c r="B41">
        <f>EXP($K$35*B7)</f>
        <v>1</v>
      </c>
      <c r="C41">
        <f>EXP($K$35*C7)</f>
        <v>1</v>
      </c>
      <c r="D41">
        <f>SUM(B41:C41)</f>
        <v>2</v>
      </c>
      <c r="F41">
        <v>1</v>
      </c>
      <c r="G41">
        <f>ABS(G36-G31)</f>
        <v>2.8595629597560901E-7</v>
      </c>
      <c r="H41">
        <f>ABS(H36-H31)</f>
        <v>2.8595629619765361E-7</v>
      </c>
    </row>
    <row r="42" spans="1:11" x14ac:dyDescent="0.25">
      <c r="A42">
        <v>2</v>
      </c>
      <c r="B42">
        <f>EXP($K$35*B8)</f>
        <v>0.96907236950355846</v>
      </c>
      <c r="C42">
        <f>EXP($K$35*C8)</f>
        <v>0.93910125733524119</v>
      </c>
      <c r="D42">
        <f>SUM(B42:C42)</f>
        <v>1.9081736268387997</v>
      </c>
      <c r="F42">
        <v>2</v>
      </c>
      <c r="G42">
        <f>ABS(G37-G32)</f>
        <v>1.742893893652564E-7</v>
      </c>
      <c r="H42">
        <f>ABS(H37-H32)</f>
        <v>1.7428938914321179E-7</v>
      </c>
    </row>
    <row r="43" spans="1:11" x14ac:dyDescent="0.25">
      <c r="I43">
        <f>SUM(G41:H42)</f>
        <v>9.2049137068173081E-7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Hawkins</dc:creator>
  <cp:lastModifiedBy>Jason Hawkins</cp:lastModifiedBy>
  <dcterms:created xsi:type="dcterms:W3CDTF">2022-06-16T18:27:04Z</dcterms:created>
  <dcterms:modified xsi:type="dcterms:W3CDTF">2022-06-16T19:11:58Z</dcterms:modified>
</cp:coreProperties>
</file>