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84e762eabcfb5c/Cleveland State/CIS 694 -- Deep Learning/Assignments/Final Project/turbulence/Notes and Documentation/"/>
    </mc:Choice>
  </mc:AlternateContent>
  <xr:revisionPtr revIDLastSave="133" documentId="8_{2AC6BE40-1283-48FA-932A-BC7FE6AE3ADE}" xr6:coauthVersionLast="47" xr6:coauthVersionMax="47" xr10:uidLastSave="{61B38099-0F4A-49D7-857F-498A9B945938}"/>
  <bookViews>
    <workbookView xWindow="1308" yWindow="1752" windowWidth="21636" windowHeight="14172" activeTab="1" xr2:uid="{C82B6BDE-240B-4A58-9F62-5017C273B88D}"/>
  </bookViews>
  <sheets>
    <sheet name="General" sheetId="2" r:id="rId1"/>
    <sheet name="SuperRes Architectur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I22" i="1"/>
  <c r="C23" i="1"/>
  <c r="D23" i="1"/>
  <c r="B23" i="1"/>
  <c r="C22" i="1"/>
  <c r="B22" i="1"/>
  <c r="K21" i="1"/>
  <c r="J21" i="1"/>
  <c r="I21" i="1"/>
  <c r="K7" i="1" l="1"/>
  <c r="D8" i="1" s="1"/>
  <c r="N8" i="1" s="1"/>
  <c r="K18" i="1"/>
  <c r="K17" i="1"/>
  <c r="D18" i="1" s="1"/>
  <c r="N18" i="1" s="1"/>
  <c r="K16" i="1"/>
  <c r="D17" i="1" s="1"/>
  <c r="N17" i="1" s="1"/>
  <c r="K15" i="1"/>
  <c r="D16" i="1" s="1"/>
  <c r="K14" i="1"/>
  <c r="D15" i="1" s="1"/>
  <c r="K13" i="1"/>
  <c r="D14" i="1" s="1"/>
  <c r="N14" i="1" s="1"/>
  <c r="K12" i="1"/>
  <c r="D13" i="1" s="1"/>
  <c r="K11" i="1"/>
  <c r="D12" i="1" s="1"/>
  <c r="N12" i="1" s="1"/>
  <c r="K10" i="1"/>
  <c r="D11" i="1" s="1"/>
  <c r="N11" i="1" s="1"/>
  <c r="K9" i="1"/>
  <c r="D10" i="1" s="1"/>
  <c r="K8" i="1"/>
  <c r="D9" i="1" s="1"/>
  <c r="M6" i="2"/>
  <c r="K6" i="2"/>
  <c r="J5" i="1"/>
  <c r="I5" i="1"/>
  <c r="R3" i="2"/>
  <c r="K6" i="1"/>
  <c r="D7" i="1" s="1"/>
  <c r="L5" i="1"/>
  <c r="K5" i="1"/>
  <c r="D6" i="1" s="1"/>
  <c r="B11" i="2"/>
  <c r="B10" i="2"/>
  <c r="B9" i="2"/>
  <c r="T6" i="2"/>
  <c r="T5" i="2"/>
  <c r="T4" i="2"/>
  <c r="M5" i="2" s="1"/>
  <c r="W5" i="2" s="1"/>
  <c r="S4" i="2"/>
  <c r="L5" i="2" s="1"/>
  <c r="S5" i="2" s="1"/>
  <c r="L6" i="2" s="1"/>
  <c r="S6" i="2" s="1"/>
  <c r="M4" i="2"/>
  <c r="W4" i="2" s="1"/>
  <c r="L4" i="2"/>
  <c r="W3" i="2"/>
  <c r="U3" i="2"/>
  <c r="T3" i="2"/>
  <c r="S3" i="2"/>
  <c r="K4" i="2"/>
  <c r="N9" i="1" l="1"/>
  <c r="N15" i="1"/>
  <c r="N6" i="1"/>
  <c r="N5" i="1"/>
  <c r="R4" i="2"/>
  <c r="U4" i="2"/>
  <c r="V3" i="2"/>
  <c r="C6" i="1" l="1"/>
  <c r="K5" i="2"/>
  <c r="V4" i="2"/>
  <c r="J6" i="1" l="1"/>
  <c r="B6" i="1"/>
  <c r="I6" i="1" s="1"/>
  <c r="B7" i="1" s="1"/>
  <c r="M5" i="1"/>
  <c r="U5" i="2"/>
  <c r="R5" i="2"/>
  <c r="C7" i="1" l="1"/>
  <c r="J7" i="1" s="1"/>
  <c r="C8" i="1" s="1"/>
  <c r="J8" i="1" s="1"/>
  <c r="C9" i="1" s="1"/>
  <c r="J9" i="1" s="1"/>
  <c r="C10" i="1" s="1"/>
  <c r="J10" i="1" s="1"/>
  <c r="C11" i="1" s="1"/>
  <c r="J11" i="1" s="1"/>
  <c r="C12" i="1" s="1"/>
  <c r="J12" i="1" s="1"/>
  <c r="C13" i="1" s="1"/>
  <c r="J13" i="1" s="1"/>
  <c r="C14" i="1" s="1"/>
  <c r="J14" i="1" s="1"/>
  <c r="C15" i="1" s="1"/>
  <c r="J15" i="1" s="1"/>
  <c r="C16" i="1" s="1"/>
  <c r="J16" i="1" s="1"/>
  <c r="C17" i="1" s="1"/>
  <c r="J17" i="1" s="1"/>
  <c r="C18" i="1" s="1"/>
  <c r="J18" i="1" s="1"/>
  <c r="L6" i="1"/>
  <c r="V5" i="2"/>
  <c r="M6" i="1" l="1"/>
  <c r="U6" i="2"/>
  <c r="R6" i="2"/>
  <c r="V6" i="2" s="1"/>
  <c r="I7" i="1" l="1"/>
  <c r="B8" i="1" s="1"/>
  <c r="L8" i="1" l="1"/>
  <c r="I8" i="1"/>
  <c r="M7" i="1"/>
  <c r="L7" i="1"/>
  <c r="B9" i="1" l="1"/>
  <c r="M8" i="1"/>
  <c r="L9" i="1" l="1"/>
  <c r="I9" i="1"/>
  <c r="B10" i="1" l="1"/>
  <c r="M9" i="1"/>
  <c r="L10" i="1" l="1"/>
  <c r="I10" i="1"/>
  <c r="M10" i="1" l="1"/>
  <c r="B11" i="1"/>
  <c r="I11" i="1" l="1"/>
  <c r="L11" i="1"/>
  <c r="B12" i="1" l="1"/>
  <c r="M11" i="1"/>
  <c r="L12" i="1" l="1"/>
  <c r="I12" i="1"/>
  <c r="M12" i="1" l="1"/>
  <c r="B13" i="1"/>
  <c r="L13" i="1" l="1"/>
  <c r="I13" i="1"/>
  <c r="M13" i="1" l="1"/>
  <c r="B14" i="1"/>
  <c r="I14" i="1" l="1"/>
  <c r="L14" i="1"/>
  <c r="B15" i="1" l="1"/>
  <c r="M14" i="1"/>
  <c r="L15" i="1" l="1"/>
  <c r="I15" i="1"/>
  <c r="M15" i="1" l="1"/>
  <c r="B16" i="1"/>
  <c r="I16" i="1" l="1"/>
  <c r="L16" i="1"/>
  <c r="B17" i="1" l="1"/>
  <c r="M16" i="1"/>
  <c r="L17" i="1" l="1"/>
  <c r="I17" i="1"/>
  <c r="B18" i="1" l="1"/>
  <c r="M17" i="1"/>
  <c r="L18" i="1" l="1"/>
  <c r="I18" i="1"/>
  <c r="M18" i="1" l="1"/>
</calcChain>
</file>

<file path=xl/sharedStrings.xml><?xml version="1.0" encoding="utf-8"?>
<sst xmlns="http://schemas.openxmlformats.org/spreadsheetml/2006/main" count="62" uniqueCount="44">
  <si>
    <t>Fully-Convolutional (similar to U-Net)</t>
  </si>
  <si>
    <t>Calculations of Tensor Output Dimensions from CNN Layer Parameters</t>
  </si>
  <si>
    <t>Encoder 1 w/ MaxPool at the End -- 32x32x3</t>
  </si>
  <si>
    <t>Learnable Parameters</t>
  </si>
  <si>
    <t>Layer</t>
  </si>
  <si>
    <t>Input H</t>
  </si>
  <si>
    <t>Input W</t>
  </si>
  <si>
    <t>Input Chann</t>
  </si>
  <si>
    <t>F</t>
  </si>
  <si>
    <t>P</t>
  </si>
  <si>
    <t>S</t>
  </si>
  <si>
    <t>K</t>
  </si>
  <si>
    <t>Output H</t>
  </si>
  <si>
    <t>Output W</t>
  </si>
  <si>
    <t>Output Chann</t>
  </si>
  <si>
    <t>Elements in Input Tensor</t>
  </si>
  <si>
    <t>Elements in Output Tensor</t>
  </si>
  <si>
    <t>Filter / Kernel Size (F)</t>
  </si>
  <si>
    <t>Conv1</t>
  </si>
  <si>
    <t>Number of filters (K)</t>
  </si>
  <si>
    <t>Conv2</t>
  </si>
  <si>
    <t>Padding</t>
  </si>
  <si>
    <t>Conv3</t>
  </si>
  <si>
    <t>Stride</t>
  </si>
  <si>
    <t>MaxPool</t>
  </si>
  <si>
    <t>Input Height (H)</t>
  </si>
  <si>
    <t>Input Width (W)</t>
  </si>
  <si>
    <t>Output Height (H')</t>
  </si>
  <si>
    <t>Output Width (W')</t>
  </si>
  <si>
    <t>Output Channels (D')</t>
  </si>
  <si>
    <t>Conv1a</t>
  </si>
  <si>
    <t>Conv1b</t>
  </si>
  <si>
    <t>Conv2a</t>
  </si>
  <si>
    <t>Conv2b</t>
  </si>
  <si>
    <t>Conv3a</t>
  </si>
  <si>
    <t>Conv3b</t>
  </si>
  <si>
    <t>Conv4a</t>
  </si>
  <si>
    <t>Conv4b</t>
  </si>
  <si>
    <t>ConvCtra</t>
  </si>
  <si>
    <t>ConvCtrb</t>
  </si>
  <si>
    <t>Contracting Path</t>
  </si>
  <si>
    <t>Expanding Path</t>
  </si>
  <si>
    <t>Cat</t>
  </si>
  <si>
    <t>ConvTrans2d1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</si>
</sst>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D60B-AFDA-4241-AE7D-CE5E1F42BEB2}">
  <dimension ref="A1:W11"/>
  <sheetViews>
    <sheetView topLeftCell="H1" workbookViewId="0">
      <selection activeCell="Q6" sqref="Q6"/>
    </sheetView>
  </sheetViews>
  <sheetFormatPr defaultRowHeight="14.4" x14ac:dyDescent="0.3"/>
  <cols>
    <col min="1" max="1" width="17.6640625" customWidth="1"/>
  </cols>
  <sheetData>
    <row r="1" spans="1:23" x14ac:dyDescent="0.3">
      <c r="A1" s="1" t="s">
        <v>1</v>
      </c>
      <c r="J1" s="7" t="s">
        <v>2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1" t="s">
        <v>3</v>
      </c>
    </row>
    <row r="2" spans="1:23" ht="43.2" x14ac:dyDescent="0.3">
      <c r="J2" s="1" t="s">
        <v>4</v>
      </c>
      <c r="K2" s="1" t="s">
        <v>5</v>
      </c>
      <c r="L2" s="1" t="s">
        <v>6</v>
      </c>
      <c r="M2" s="2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2" t="s">
        <v>14</v>
      </c>
      <c r="U2" s="2" t="s">
        <v>15</v>
      </c>
      <c r="V2" s="2" t="s">
        <v>16</v>
      </c>
    </row>
    <row r="3" spans="1:23" x14ac:dyDescent="0.3">
      <c r="A3" t="s">
        <v>17</v>
      </c>
      <c r="B3" s="3">
        <v>3</v>
      </c>
      <c r="J3" t="s">
        <v>18</v>
      </c>
      <c r="K3" s="4">
        <v>32</v>
      </c>
      <c r="L3" s="4">
        <v>32</v>
      </c>
      <c r="M3" s="4">
        <v>3</v>
      </c>
      <c r="N3" s="4">
        <v>3</v>
      </c>
      <c r="O3" s="4">
        <v>1</v>
      </c>
      <c r="P3" s="4">
        <v>1</v>
      </c>
      <c r="Q3" s="4">
        <v>3</v>
      </c>
      <c r="R3" s="4">
        <f>(K3-$N3+2*$O3)/$P3 + 1</f>
        <v>32</v>
      </c>
      <c r="S3" s="4">
        <f>(L3-$N3+2*$O3)/$P3 + 1</f>
        <v>32</v>
      </c>
      <c r="T3" s="4">
        <f>Q3</f>
        <v>3</v>
      </c>
      <c r="U3" s="4">
        <f>K3*L3*M3</f>
        <v>3072</v>
      </c>
      <c r="V3" s="4">
        <f>R3*S3*T3</f>
        <v>3072</v>
      </c>
      <c r="W3" s="4">
        <f>N3^2 *M3*T3+T3</f>
        <v>84</v>
      </c>
    </row>
    <row r="4" spans="1:23" x14ac:dyDescent="0.3">
      <c r="A4" s="5" t="s">
        <v>19</v>
      </c>
      <c r="B4" s="3">
        <v>2</v>
      </c>
      <c r="J4" t="s">
        <v>20</v>
      </c>
      <c r="K4" s="4">
        <f t="shared" ref="K4:M6" si="0">R3</f>
        <v>32</v>
      </c>
      <c r="L4" s="4">
        <f t="shared" si="0"/>
        <v>32</v>
      </c>
      <c r="M4" s="4">
        <f t="shared" si="0"/>
        <v>3</v>
      </c>
      <c r="N4" s="4">
        <v>3</v>
      </c>
      <c r="O4" s="4">
        <v>1</v>
      </c>
      <c r="P4" s="4">
        <v>1</v>
      </c>
      <c r="Q4" s="4">
        <v>3</v>
      </c>
      <c r="R4" s="4">
        <f t="shared" ref="R4:S6" si="1">(K4-$N4+2*$O4)/$P4 + 1</f>
        <v>32</v>
      </c>
      <c r="S4" s="4">
        <f t="shared" si="1"/>
        <v>32</v>
      </c>
      <c r="T4" s="4">
        <f t="shared" ref="T4:T6" si="2">Q4</f>
        <v>3</v>
      </c>
      <c r="U4" s="4">
        <f t="shared" ref="U4:U6" si="3">K4*L4*M4</f>
        <v>3072</v>
      </c>
      <c r="V4" s="4">
        <f t="shared" ref="V4:V6" si="4">R4*S4*T4</f>
        <v>3072</v>
      </c>
      <c r="W4" s="4">
        <f t="shared" ref="W4:W5" si="5">N4^2 *M4*T4+T4</f>
        <v>84</v>
      </c>
    </row>
    <row r="5" spans="1:23" x14ac:dyDescent="0.3">
      <c r="A5" t="s">
        <v>21</v>
      </c>
      <c r="B5" s="3">
        <v>1</v>
      </c>
      <c r="J5" t="s">
        <v>22</v>
      </c>
      <c r="K5" s="4">
        <f t="shared" si="0"/>
        <v>32</v>
      </c>
      <c r="L5" s="4">
        <f t="shared" si="0"/>
        <v>32</v>
      </c>
      <c r="M5" s="4">
        <f t="shared" si="0"/>
        <v>3</v>
      </c>
      <c r="N5" s="4">
        <v>3</v>
      </c>
      <c r="O5" s="4">
        <v>1</v>
      </c>
      <c r="P5" s="4">
        <v>1</v>
      </c>
      <c r="Q5" s="4">
        <v>8</v>
      </c>
      <c r="R5" s="4">
        <f t="shared" si="1"/>
        <v>32</v>
      </c>
      <c r="S5" s="4">
        <f t="shared" si="1"/>
        <v>32</v>
      </c>
      <c r="T5" s="4">
        <f t="shared" si="2"/>
        <v>8</v>
      </c>
      <c r="U5" s="4">
        <f t="shared" si="3"/>
        <v>3072</v>
      </c>
      <c r="V5" s="4">
        <f t="shared" si="4"/>
        <v>8192</v>
      </c>
      <c r="W5" s="4">
        <f t="shared" si="5"/>
        <v>224</v>
      </c>
    </row>
    <row r="6" spans="1:23" x14ac:dyDescent="0.3">
      <c r="A6" t="s">
        <v>23</v>
      </c>
      <c r="B6" s="3">
        <v>2</v>
      </c>
      <c r="J6" t="s">
        <v>24</v>
      </c>
      <c r="K6" s="4">
        <f>R5</f>
        <v>32</v>
      </c>
      <c r="L6" s="4">
        <f t="shared" si="0"/>
        <v>32</v>
      </c>
      <c r="M6" s="4">
        <f>T5</f>
        <v>8</v>
      </c>
      <c r="N6" s="4">
        <v>2</v>
      </c>
      <c r="O6" s="4">
        <v>0</v>
      </c>
      <c r="P6" s="4">
        <v>2</v>
      </c>
      <c r="Q6" s="4">
        <v>8</v>
      </c>
      <c r="R6" s="4">
        <f t="shared" si="1"/>
        <v>16</v>
      </c>
      <c r="S6" s="4">
        <f t="shared" si="1"/>
        <v>16</v>
      </c>
      <c r="T6" s="4">
        <f t="shared" si="2"/>
        <v>8</v>
      </c>
      <c r="U6" s="4">
        <f t="shared" si="3"/>
        <v>8192</v>
      </c>
      <c r="V6" s="4">
        <f t="shared" si="4"/>
        <v>2048</v>
      </c>
    </row>
    <row r="7" spans="1:23" x14ac:dyDescent="0.3">
      <c r="A7" t="s">
        <v>25</v>
      </c>
      <c r="B7" s="3">
        <v>5</v>
      </c>
    </row>
    <row r="8" spans="1:23" x14ac:dyDescent="0.3">
      <c r="A8" t="s">
        <v>26</v>
      </c>
      <c r="B8" s="3">
        <v>5</v>
      </c>
    </row>
    <row r="9" spans="1:23" x14ac:dyDescent="0.3">
      <c r="A9" t="s">
        <v>27</v>
      </c>
      <c r="B9" s="6">
        <f>(B7-$B$3 + 2 * $B$5)/$B$6 + 1</f>
        <v>3</v>
      </c>
    </row>
    <row r="10" spans="1:23" x14ac:dyDescent="0.3">
      <c r="A10" t="s">
        <v>28</v>
      </c>
      <c r="B10" s="6">
        <f>(B8-$B$3 + 2 * $B$5)/$B$6 + 1</f>
        <v>3</v>
      </c>
    </row>
    <row r="11" spans="1:23" x14ac:dyDescent="0.3">
      <c r="A11" t="s">
        <v>29</v>
      </c>
      <c r="B11" s="6">
        <f>B4</f>
        <v>2</v>
      </c>
    </row>
  </sheetData>
  <mergeCells count="1">
    <mergeCell ref="J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5323-50D2-4539-8C04-23684F6E5D6D}">
  <dimension ref="A2:N44"/>
  <sheetViews>
    <sheetView tabSelected="1" workbookViewId="0">
      <selection activeCell="F22" sqref="F22"/>
    </sheetView>
  </sheetViews>
  <sheetFormatPr defaultRowHeight="14.4" x14ac:dyDescent="0.3"/>
  <cols>
    <col min="1" max="1" width="15.44140625" customWidth="1"/>
  </cols>
  <sheetData>
    <row r="2" spans="1:14" x14ac:dyDescent="0.3">
      <c r="A2" s="1" t="s">
        <v>0</v>
      </c>
    </row>
    <row r="3" spans="1:14" x14ac:dyDescent="0.3">
      <c r="A3" s="7" t="s">
        <v>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1" t="s">
        <v>3</v>
      </c>
    </row>
    <row r="4" spans="1:14" ht="43.2" x14ac:dyDescent="0.3">
      <c r="A4" s="1" t="s">
        <v>4</v>
      </c>
      <c r="B4" s="1" t="s">
        <v>5</v>
      </c>
      <c r="C4" s="1" t="s">
        <v>6</v>
      </c>
      <c r="D4" s="2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2" t="s">
        <v>14</v>
      </c>
      <c r="L4" s="2" t="s">
        <v>15</v>
      </c>
      <c r="M4" s="2" t="s">
        <v>16</v>
      </c>
    </row>
    <row r="5" spans="1:14" x14ac:dyDescent="0.3">
      <c r="A5" t="s">
        <v>30</v>
      </c>
      <c r="B5" s="4">
        <v>32</v>
      </c>
      <c r="C5" s="4">
        <v>32</v>
      </c>
      <c r="D5" s="4">
        <v>4</v>
      </c>
      <c r="E5" s="4">
        <v>3</v>
      </c>
      <c r="F5" s="4">
        <v>1</v>
      </c>
      <c r="G5" s="4">
        <v>1</v>
      </c>
      <c r="H5" s="4">
        <v>4</v>
      </c>
      <c r="I5" s="4">
        <f>(B5-$E5+2*$F5)/$G5 + 1</f>
        <v>32</v>
      </c>
      <c r="J5" s="4">
        <f>(C5-$E5+2*$F5)/$G5 + 1</f>
        <v>32</v>
      </c>
      <c r="K5" s="4">
        <f>H5</f>
        <v>4</v>
      </c>
      <c r="L5" s="4">
        <f>B5*C5*D5</f>
        <v>4096</v>
      </c>
      <c r="M5" s="4">
        <f>I5*J5*K5</f>
        <v>4096</v>
      </c>
      <c r="N5" s="4">
        <f>E5^2 *D5*K5+K5</f>
        <v>148</v>
      </c>
    </row>
    <row r="6" spans="1:14" x14ac:dyDescent="0.3">
      <c r="A6" t="s">
        <v>31</v>
      </c>
      <c r="B6" s="4">
        <f t="shared" ref="B6:D6" si="0">I5</f>
        <v>32</v>
      </c>
      <c r="C6" s="4">
        <f t="shared" si="0"/>
        <v>32</v>
      </c>
      <c r="D6" s="4">
        <f t="shared" si="0"/>
        <v>4</v>
      </c>
      <c r="E6" s="4">
        <v>3</v>
      </c>
      <c r="F6" s="4">
        <v>1</v>
      </c>
      <c r="G6" s="4">
        <v>1</v>
      </c>
      <c r="H6" s="4">
        <v>4</v>
      </c>
      <c r="I6" s="4">
        <f t="shared" ref="I6:I7" si="1">(B6-$E6+2*$F6)/$G6 + 1</f>
        <v>32</v>
      </c>
      <c r="J6" s="4">
        <f t="shared" ref="J6:J7" si="2">(C6-$E6+2*$F6)/$G6 + 1</f>
        <v>32</v>
      </c>
      <c r="K6" s="4">
        <f t="shared" ref="K6:K7" si="3">H6</f>
        <v>4</v>
      </c>
      <c r="L6" s="4">
        <f t="shared" ref="L6:L7" si="4">B6*C6*D6</f>
        <v>4096</v>
      </c>
      <c r="M6" s="4">
        <f t="shared" ref="M6:M7" si="5">I6*J6*K6</f>
        <v>4096</v>
      </c>
      <c r="N6" s="4">
        <f t="shared" ref="N6:N18" si="6">E6^2 *D6*K6+K6</f>
        <v>148</v>
      </c>
    </row>
    <row r="7" spans="1:14" x14ac:dyDescent="0.3">
      <c r="A7" t="s">
        <v>24</v>
      </c>
      <c r="B7" s="4">
        <f t="shared" ref="B7:D8" si="7">I6</f>
        <v>32</v>
      </c>
      <c r="C7" s="4">
        <f t="shared" si="7"/>
        <v>32</v>
      </c>
      <c r="D7" s="4">
        <f t="shared" si="7"/>
        <v>4</v>
      </c>
      <c r="E7" s="4">
        <v>2</v>
      </c>
      <c r="F7" s="4">
        <v>0</v>
      </c>
      <c r="G7" s="4">
        <v>2</v>
      </c>
      <c r="H7" s="4">
        <v>4</v>
      </c>
      <c r="I7" s="4">
        <f t="shared" si="1"/>
        <v>16</v>
      </c>
      <c r="J7" s="4">
        <f t="shared" si="2"/>
        <v>16</v>
      </c>
      <c r="K7" s="4">
        <f t="shared" si="3"/>
        <v>4</v>
      </c>
      <c r="L7" s="4">
        <f t="shared" si="4"/>
        <v>4096</v>
      </c>
      <c r="M7" s="4">
        <f t="shared" si="5"/>
        <v>1024</v>
      </c>
    </row>
    <row r="8" spans="1:14" x14ac:dyDescent="0.3">
      <c r="A8" t="s">
        <v>32</v>
      </c>
      <c r="B8" s="4">
        <f t="shared" si="7"/>
        <v>16</v>
      </c>
      <c r="C8" s="4">
        <f t="shared" si="7"/>
        <v>16</v>
      </c>
      <c r="D8" s="4">
        <f t="shared" si="7"/>
        <v>4</v>
      </c>
      <c r="E8" s="4">
        <v>3</v>
      </c>
      <c r="F8" s="4">
        <v>1</v>
      </c>
      <c r="G8" s="4">
        <v>1</v>
      </c>
      <c r="H8" s="4">
        <v>8</v>
      </c>
      <c r="I8" s="4">
        <f>(B8-$E8+2*$F8)/$G8 + 1</f>
        <v>16</v>
      </c>
      <c r="J8" s="4">
        <f>(C8-$E8+2*$F8)/$G8 + 1</f>
        <v>16</v>
      </c>
      <c r="K8" s="4">
        <f>H8</f>
        <v>8</v>
      </c>
      <c r="L8" s="4">
        <f>B8*C8*D8</f>
        <v>1024</v>
      </c>
      <c r="M8" s="4">
        <f>I8*J8*K8</f>
        <v>2048</v>
      </c>
      <c r="N8" s="4">
        <f t="shared" si="6"/>
        <v>296</v>
      </c>
    </row>
    <row r="9" spans="1:14" x14ac:dyDescent="0.3">
      <c r="A9" t="s">
        <v>33</v>
      </c>
      <c r="B9" s="4">
        <f t="shared" ref="B9" si="8">I8</f>
        <v>16</v>
      </c>
      <c r="C9" s="4">
        <f t="shared" ref="C9" si="9">J8</f>
        <v>16</v>
      </c>
      <c r="D9" s="4">
        <f t="shared" ref="D9" si="10">K8</f>
        <v>8</v>
      </c>
      <c r="E9" s="4">
        <v>3</v>
      </c>
      <c r="F9" s="4">
        <v>1</v>
      </c>
      <c r="G9" s="4">
        <v>1</v>
      </c>
      <c r="H9" s="4">
        <v>8</v>
      </c>
      <c r="I9" s="4">
        <f t="shared" ref="I9:I10" si="11">(B9-$E9+2*$F9)/$G9 + 1</f>
        <v>16</v>
      </c>
      <c r="J9" s="4">
        <f t="shared" ref="J9:J10" si="12">(C9-$E9+2*$F9)/$G9 + 1</f>
        <v>16</v>
      </c>
      <c r="K9" s="4">
        <f t="shared" ref="K9:K10" si="13">H9</f>
        <v>8</v>
      </c>
      <c r="L9" s="4">
        <f t="shared" ref="L9:L10" si="14">B9*C9*D9</f>
        <v>2048</v>
      </c>
      <c r="M9" s="4">
        <f t="shared" ref="M9:M10" si="15">I9*J9*K9</f>
        <v>2048</v>
      </c>
      <c r="N9" s="4">
        <f t="shared" si="6"/>
        <v>584</v>
      </c>
    </row>
    <row r="10" spans="1:14" x14ac:dyDescent="0.3">
      <c r="A10" t="s">
        <v>24</v>
      </c>
      <c r="B10" s="4">
        <f>I9</f>
        <v>16</v>
      </c>
      <c r="C10" s="4">
        <f>J9</f>
        <v>16</v>
      </c>
      <c r="D10" s="4">
        <f>K9</f>
        <v>8</v>
      </c>
      <c r="E10" s="4">
        <v>2</v>
      </c>
      <c r="F10" s="4">
        <v>0</v>
      </c>
      <c r="G10" s="4">
        <v>2</v>
      </c>
      <c r="H10" s="4">
        <v>8</v>
      </c>
      <c r="I10" s="4">
        <f t="shared" si="11"/>
        <v>8</v>
      </c>
      <c r="J10" s="4">
        <f t="shared" si="12"/>
        <v>8</v>
      </c>
      <c r="K10" s="4">
        <f t="shared" si="13"/>
        <v>8</v>
      </c>
      <c r="L10" s="4">
        <f t="shared" si="14"/>
        <v>2048</v>
      </c>
      <c r="M10" s="4">
        <f t="shared" si="15"/>
        <v>512</v>
      </c>
    </row>
    <row r="11" spans="1:14" x14ac:dyDescent="0.3">
      <c r="A11" t="s">
        <v>34</v>
      </c>
      <c r="B11" s="4">
        <f>I10</f>
        <v>8</v>
      </c>
      <c r="C11" s="4">
        <f t="shared" ref="C11:C12" si="16">J10</f>
        <v>8</v>
      </c>
      <c r="D11" s="4">
        <f t="shared" ref="D11:D12" si="17">K10</f>
        <v>8</v>
      </c>
      <c r="E11" s="4">
        <v>3</v>
      </c>
      <c r="F11" s="4">
        <v>1</v>
      </c>
      <c r="G11" s="4">
        <v>1</v>
      </c>
      <c r="H11" s="4">
        <v>16</v>
      </c>
      <c r="I11" s="4">
        <f>(B11-$E11+2*$F11)/$G11 + 1</f>
        <v>8</v>
      </c>
      <c r="J11" s="4">
        <f>(C11-$E11+2*$F11)/$G11 + 1</f>
        <v>8</v>
      </c>
      <c r="K11" s="4">
        <f>H11</f>
        <v>16</v>
      </c>
      <c r="L11" s="4">
        <f>B11*C11*D11</f>
        <v>512</v>
      </c>
      <c r="M11" s="4">
        <f>I11*J11*K11</f>
        <v>1024</v>
      </c>
      <c r="N11" s="4">
        <f t="shared" si="6"/>
        <v>1168</v>
      </c>
    </row>
    <row r="12" spans="1:14" x14ac:dyDescent="0.3">
      <c r="A12" t="s">
        <v>35</v>
      </c>
      <c r="B12" s="4">
        <f t="shared" ref="B12" si="18">I11</f>
        <v>8</v>
      </c>
      <c r="C12" s="4">
        <f t="shared" si="16"/>
        <v>8</v>
      </c>
      <c r="D12" s="4">
        <f t="shared" si="17"/>
        <v>16</v>
      </c>
      <c r="E12" s="4">
        <v>3</v>
      </c>
      <c r="F12" s="4">
        <v>1</v>
      </c>
      <c r="G12" s="4">
        <v>1</v>
      </c>
      <c r="H12" s="4">
        <v>16</v>
      </c>
      <c r="I12" s="4">
        <f t="shared" ref="I12:I13" si="19">(B12-$E12+2*$F12)/$G12 + 1</f>
        <v>8</v>
      </c>
      <c r="J12" s="4">
        <f t="shared" ref="J12:J13" si="20">(C12-$E12+2*$F12)/$G12 + 1</f>
        <v>8</v>
      </c>
      <c r="K12" s="4">
        <f t="shared" ref="K12:K13" si="21">H12</f>
        <v>16</v>
      </c>
      <c r="L12" s="4">
        <f t="shared" ref="L12:L13" si="22">B12*C12*D12</f>
        <v>1024</v>
      </c>
      <c r="M12" s="4">
        <f t="shared" ref="M12:M13" si="23">I12*J12*K12</f>
        <v>1024</v>
      </c>
      <c r="N12" s="4">
        <f t="shared" si="6"/>
        <v>2320</v>
      </c>
    </row>
    <row r="13" spans="1:14" x14ac:dyDescent="0.3">
      <c r="A13" t="s">
        <v>24</v>
      </c>
      <c r="B13" s="4">
        <f>I12</f>
        <v>8</v>
      </c>
      <c r="C13" s="4">
        <f>J12</f>
        <v>8</v>
      </c>
      <c r="D13" s="4">
        <f>K12</f>
        <v>16</v>
      </c>
      <c r="E13" s="4">
        <v>2</v>
      </c>
      <c r="F13" s="4">
        <v>0</v>
      </c>
      <c r="G13" s="4">
        <v>2</v>
      </c>
      <c r="H13" s="4">
        <v>16</v>
      </c>
      <c r="I13" s="4">
        <f t="shared" si="19"/>
        <v>4</v>
      </c>
      <c r="J13" s="4">
        <f t="shared" si="20"/>
        <v>4</v>
      </c>
      <c r="K13" s="4">
        <f t="shared" si="21"/>
        <v>16</v>
      </c>
      <c r="L13" s="4">
        <f t="shared" si="22"/>
        <v>1024</v>
      </c>
      <c r="M13" s="4">
        <f t="shared" si="23"/>
        <v>256</v>
      </c>
    </row>
    <row r="14" spans="1:14" x14ac:dyDescent="0.3">
      <c r="A14" t="s">
        <v>36</v>
      </c>
      <c r="B14" s="4">
        <f>I13</f>
        <v>4</v>
      </c>
      <c r="C14" s="4">
        <f t="shared" ref="C14:C15" si="24">J13</f>
        <v>4</v>
      </c>
      <c r="D14" s="4">
        <f t="shared" ref="D14:D15" si="25">K13</f>
        <v>16</v>
      </c>
      <c r="E14" s="4">
        <v>3</v>
      </c>
      <c r="F14" s="4">
        <v>1</v>
      </c>
      <c r="G14" s="4">
        <v>1</v>
      </c>
      <c r="H14" s="4">
        <v>32</v>
      </c>
      <c r="I14" s="4">
        <f>(B14-$E14+2*$F14)/$G14 + 1</f>
        <v>4</v>
      </c>
      <c r="J14" s="4">
        <f>(C14-$E14+2*$F14)/$G14 + 1</f>
        <v>4</v>
      </c>
      <c r="K14" s="4">
        <f>H14</f>
        <v>32</v>
      </c>
      <c r="L14" s="4">
        <f>B14*C14*D14</f>
        <v>256</v>
      </c>
      <c r="M14" s="4">
        <f>I14*J14*K14</f>
        <v>512</v>
      </c>
      <c r="N14" s="4">
        <f t="shared" si="6"/>
        <v>4640</v>
      </c>
    </row>
    <row r="15" spans="1:14" x14ac:dyDescent="0.3">
      <c r="A15" t="s">
        <v>37</v>
      </c>
      <c r="B15" s="4">
        <f t="shared" ref="B15" si="26">I14</f>
        <v>4</v>
      </c>
      <c r="C15" s="4">
        <f t="shared" si="24"/>
        <v>4</v>
      </c>
      <c r="D15" s="4">
        <f t="shared" si="25"/>
        <v>32</v>
      </c>
      <c r="E15" s="4">
        <v>3</v>
      </c>
      <c r="F15" s="4">
        <v>1</v>
      </c>
      <c r="G15" s="4">
        <v>1</v>
      </c>
      <c r="H15" s="4">
        <v>32</v>
      </c>
      <c r="I15" s="4">
        <f t="shared" ref="I15:I16" si="27">(B15-$E15+2*$F15)/$G15 + 1</f>
        <v>4</v>
      </c>
      <c r="J15" s="4">
        <f t="shared" ref="J15:J16" si="28">(C15-$E15+2*$F15)/$G15 + 1</f>
        <v>4</v>
      </c>
      <c r="K15" s="4">
        <f t="shared" ref="K15:K16" si="29">H15</f>
        <v>32</v>
      </c>
      <c r="L15" s="4">
        <f t="shared" ref="L15:L16" si="30">B15*C15*D15</f>
        <v>512</v>
      </c>
      <c r="M15" s="4">
        <f t="shared" ref="M15:M16" si="31">I15*J15*K15</f>
        <v>512</v>
      </c>
      <c r="N15" s="4">
        <f t="shared" si="6"/>
        <v>9248</v>
      </c>
    </row>
    <row r="16" spans="1:14" x14ac:dyDescent="0.3">
      <c r="A16" t="s">
        <v>24</v>
      </c>
      <c r="B16" s="4">
        <f>I15</f>
        <v>4</v>
      </c>
      <c r="C16" s="4">
        <f>J15</f>
        <v>4</v>
      </c>
      <c r="D16" s="4">
        <f>K15</f>
        <v>32</v>
      </c>
      <c r="E16" s="4">
        <v>2</v>
      </c>
      <c r="F16" s="4">
        <v>0</v>
      </c>
      <c r="G16" s="4">
        <v>2</v>
      </c>
      <c r="H16" s="4">
        <v>32</v>
      </c>
      <c r="I16" s="4">
        <f t="shared" si="27"/>
        <v>2</v>
      </c>
      <c r="J16" s="4">
        <f t="shared" si="28"/>
        <v>2</v>
      </c>
      <c r="K16" s="4">
        <f t="shared" si="29"/>
        <v>32</v>
      </c>
      <c r="L16" s="4">
        <f t="shared" si="30"/>
        <v>512</v>
      </c>
      <c r="M16" s="4">
        <f t="shared" si="31"/>
        <v>128</v>
      </c>
    </row>
    <row r="17" spans="1:14" x14ac:dyDescent="0.3">
      <c r="A17" t="s">
        <v>38</v>
      </c>
      <c r="B17" s="4">
        <f>I16</f>
        <v>2</v>
      </c>
      <c r="C17" s="4">
        <f t="shared" ref="C17:C18" si="32">J16</f>
        <v>2</v>
      </c>
      <c r="D17" s="4">
        <f t="shared" ref="D17:D18" si="33">K16</f>
        <v>32</v>
      </c>
      <c r="E17" s="4">
        <v>3</v>
      </c>
      <c r="F17" s="4">
        <v>1</v>
      </c>
      <c r="G17" s="4">
        <v>1</v>
      </c>
      <c r="H17" s="4">
        <v>64</v>
      </c>
      <c r="I17" s="4">
        <f>(B17-$E17+2*$F17)/$G17 + 1</f>
        <v>2</v>
      </c>
      <c r="J17" s="4">
        <f>(C17-$E17+2*$F17)/$G17 + 1</f>
        <v>2</v>
      </c>
      <c r="K17" s="4">
        <f>H17</f>
        <v>64</v>
      </c>
      <c r="L17" s="4">
        <f>B17*C17*D17</f>
        <v>128</v>
      </c>
      <c r="M17" s="4">
        <f>I17*J17*K17</f>
        <v>256</v>
      </c>
      <c r="N17" s="4">
        <f t="shared" si="6"/>
        <v>18496</v>
      </c>
    </row>
    <row r="18" spans="1:14" x14ac:dyDescent="0.3">
      <c r="A18" t="s">
        <v>39</v>
      </c>
      <c r="B18" s="4">
        <f t="shared" ref="B18" si="34">I17</f>
        <v>2</v>
      </c>
      <c r="C18" s="4">
        <f t="shared" si="32"/>
        <v>2</v>
      </c>
      <c r="D18" s="4">
        <f t="shared" si="33"/>
        <v>64</v>
      </c>
      <c r="E18" s="4">
        <v>3</v>
      </c>
      <c r="F18" s="4">
        <v>1</v>
      </c>
      <c r="G18" s="4">
        <v>1</v>
      </c>
      <c r="H18" s="4">
        <v>64</v>
      </c>
      <c r="I18" s="4">
        <f t="shared" ref="I18" si="35">(B18-$E18+2*$F18)/$G18 + 1</f>
        <v>2</v>
      </c>
      <c r="J18" s="4">
        <f t="shared" ref="J18" si="36">(C18-$E18+2*$F18)/$G18 + 1</f>
        <v>2</v>
      </c>
      <c r="K18" s="4">
        <f t="shared" ref="K18" si="37">H18</f>
        <v>64</v>
      </c>
      <c r="L18" s="4">
        <f t="shared" ref="L18" si="38">B18*C18*D18</f>
        <v>256</v>
      </c>
      <c r="M18" s="4">
        <f t="shared" ref="M18" si="39">I18*J18*K18</f>
        <v>256</v>
      </c>
      <c r="N18" s="4">
        <f t="shared" si="6"/>
        <v>36928</v>
      </c>
    </row>
    <row r="20" spans="1:14" x14ac:dyDescent="0.3">
      <c r="A20" s="7" t="s">
        <v>41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4" s="9" customFormat="1" x14ac:dyDescent="0.3">
      <c r="A21" s="11" t="s">
        <v>43</v>
      </c>
      <c r="B21" s="10">
        <v>2</v>
      </c>
      <c r="C21" s="10">
        <v>2</v>
      </c>
      <c r="D21" s="10">
        <v>64</v>
      </c>
      <c r="E21" s="10">
        <v>2</v>
      </c>
      <c r="F21" s="10">
        <v>0</v>
      </c>
      <c r="G21" s="10">
        <v>2</v>
      </c>
      <c r="H21" s="10"/>
      <c r="I21" s="10">
        <f>B21*$E21</f>
        <v>4</v>
      </c>
      <c r="J21" s="10">
        <f>C21*$E21</f>
        <v>4</v>
      </c>
      <c r="K21" s="10">
        <f>D21/2</f>
        <v>32</v>
      </c>
      <c r="L21" s="10"/>
      <c r="M21" s="10"/>
    </row>
    <row r="22" spans="1:14" x14ac:dyDescent="0.3">
      <c r="A22" s="8" t="s">
        <v>42</v>
      </c>
      <c r="B22" s="4">
        <f>I21</f>
        <v>4</v>
      </c>
      <c r="C22" s="4">
        <f>J21</f>
        <v>4</v>
      </c>
      <c r="D22" s="4">
        <v>32</v>
      </c>
      <c r="E22" s="4"/>
      <c r="F22" s="4"/>
      <c r="G22" s="4"/>
      <c r="H22" s="4"/>
      <c r="I22" s="12">
        <f>B23</f>
        <v>4</v>
      </c>
      <c r="J22" s="12">
        <f>C23</f>
        <v>4</v>
      </c>
      <c r="K22" s="12">
        <f>D23</f>
        <v>32</v>
      </c>
      <c r="L22" s="4"/>
      <c r="M22" s="4"/>
      <c r="N22" s="4"/>
    </row>
    <row r="23" spans="1:14" x14ac:dyDescent="0.3">
      <c r="A23" s="8"/>
      <c r="B23" s="4">
        <f>B15</f>
        <v>4</v>
      </c>
      <c r="C23" s="4">
        <f t="shared" ref="C23:D23" si="40">C15</f>
        <v>4</v>
      </c>
      <c r="D23" s="4">
        <f t="shared" si="40"/>
        <v>32</v>
      </c>
      <c r="E23" s="4"/>
      <c r="F23" s="4"/>
      <c r="G23" s="4"/>
      <c r="H23" s="4"/>
      <c r="I23" s="12"/>
      <c r="J23" s="12"/>
      <c r="K23" s="12"/>
      <c r="L23" s="4"/>
      <c r="M23" s="4"/>
      <c r="N23" s="4"/>
    </row>
    <row r="24" spans="1:14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</sheetData>
  <mergeCells count="6">
    <mergeCell ref="A3:M3"/>
    <mergeCell ref="A20:M20"/>
    <mergeCell ref="A22:A23"/>
    <mergeCell ref="I22:I23"/>
    <mergeCell ref="J22:J23"/>
    <mergeCell ref="K22:K2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SuperRes Architectures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Abel</dc:creator>
  <cp:lastModifiedBy>Christopher Abel</cp:lastModifiedBy>
  <dcterms:created xsi:type="dcterms:W3CDTF">2025-04-18T02:56:22Z</dcterms:created>
  <dcterms:modified xsi:type="dcterms:W3CDTF">2025-04-19T17:34:15Z</dcterms:modified>
</cp:coreProperties>
</file>