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ily\Tasks\物理实验B\"/>
    </mc:Choice>
  </mc:AlternateContent>
  <xr:revisionPtr revIDLastSave="0" documentId="13_ncr:1_{23C994A9-B081-418B-83BC-44E7D85292A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D8" i="1"/>
  <c r="E3" i="1"/>
  <c r="F3" i="1" s="1"/>
  <c r="E4" i="1"/>
  <c r="F4" i="1" s="1"/>
  <c r="E5" i="1"/>
  <c r="F5" i="1" s="1"/>
  <c r="E6" i="1"/>
  <c r="F6" i="1" s="1"/>
  <c r="E2" i="1"/>
  <c r="F2" i="1" s="1"/>
  <c r="F10" i="1" l="1"/>
  <c r="E10" i="1"/>
  <c r="E8" i="1"/>
  <c r="F8" i="1" l="1"/>
  <c r="E9" i="1"/>
  <c r="E11" i="1" s="1"/>
  <c r="F9" i="1" l="1"/>
  <c r="F11" i="1" s="1"/>
  <c r="I4" i="1" s="1"/>
  <c r="J4" i="1" s="1"/>
  <c r="I2" i="1"/>
  <c r="J2" i="1" s="1"/>
</calcChain>
</file>

<file path=xl/sharedStrings.xml><?xml version="1.0" encoding="utf-8"?>
<sst xmlns="http://schemas.openxmlformats.org/spreadsheetml/2006/main" count="15" uniqueCount="15">
  <si>
    <t>干涉条纹变化数N</t>
    <phoneticPr fontId="1" type="noConversion"/>
  </si>
  <si>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</si>
  <si>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Δ</t>
    </r>
    <r>
      <rPr>
        <vertAlign val="subscript"/>
        <sz val="11"/>
        <color theme="1"/>
        <rFont val="等线"/>
        <family val="3"/>
        <charset val="134"/>
        <scheme val="minor"/>
      </rPr>
      <t>ins</t>
    </r>
    <r>
      <rPr>
        <sz val="11"/>
        <color theme="1"/>
        <rFont val="等线"/>
        <family val="2"/>
        <scheme val="minor"/>
      </rPr>
      <t>×0.01mm</t>
    </r>
    <phoneticPr fontId="1" type="noConversion"/>
  </si>
  <si>
    <t>Δd/m</t>
    <phoneticPr fontId="1" type="noConversion"/>
  </si>
  <si>
    <t>Δd×0.01mm</t>
    <phoneticPr fontId="1" type="noConversion"/>
  </si>
  <si>
    <t>微动手轮位置读数d×0.01mm</t>
    <phoneticPr fontId="1" type="noConversion"/>
  </si>
  <si>
    <t>平均值</t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</si>
  <si>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A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</si>
  <si>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B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</si>
  <si>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C</t>
    </r>
    <phoneticPr fontId="1" type="noConversion"/>
  </si>
  <si>
    <t>λ/m</t>
    <phoneticPr fontId="1" type="noConversion"/>
  </si>
  <si>
    <t>波长λ/nm</t>
    <phoneticPr fontId="1" type="noConversion"/>
  </si>
  <si>
    <r>
      <t>Δ</t>
    </r>
    <r>
      <rPr>
        <vertAlign val="subscript"/>
        <sz val="11"/>
        <color theme="1"/>
        <rFont val="等线"/>
        <family val="3"/>
        <charset val="134"/>
        <scheme val="minor"/>
      </rPr>
      <t>ins</t>
    </r>
    <r>
      <rPr>
        <sz val="11"/>
        <color theme="1"/>
        <rFont val="等线"/>
        <family val="2"/>
        <scheme val="minor"/>
      </rPr>
      <t>/m</t>
    </r>
    <phoneticPr fontId="1" type="noConversion"/>
  </si>
  <si>
    <r>
      <t>u</t>
    </r>
    <r>
      <rPr>
        <vertAlign val="subscript"/>
        <sz val="11"/>
        <color rgb="FFFF0000"/>
        <rFont val="等线"/>
        <family val="3"/>
        <charset val="134"/>
        <scheme val="minor"/>
      </rPr>
      <t>C</t>
    </r>
    <r>
      <rPr>
        <sz val="11"/>
        <color rgb="FFFF0000"/>
        <rFont val="等线"/>
        <family val="3"/>
        <charset val="134"/>
        <scheme val="minor"/>
      </rPr>
      <t>(</t>
    </r>
    <r>
      <rPr>
        <sz val="11"/>
        <color rgb="FFFF0000"/>
        <rFont val="等线"/>
        <family val="3"/>
        <charset val="134"/>
      </rPr>
      <t>λ</t>
    </r>
    <r>
      <rPr>
        <sz val="11"/>
        <color rgb="FFFF0000"/>
        <rFont val="等线"/>
        <family val="3"/>
        <charset val="134"/>
        <scheme val="minor"/>
      </rPr>
      <t>)/m</t>
    </r>
    <phoneticPr fontId="1" type="noConversion"/>
  </si>
  <si>
    <r>
      <t>u</t>
    </r>
    <r>
      <rPr>
        <vertAlign val="subscript"/>
        <sz val="11"/>
        <color rgb="FFFF0000"/>
        <rFont val="等线"/>
        <family val="3"/>
        <charset val="134"/>
        <scheme val="minor"/>
      </rPr>
      <t>C</t>
    </r>
    <r>
      <rPr>
        <sz val="11"/>
        <color rgb="FFFF0000"/>
        <rFont val="等线"/>
        <family val="3"/>
        <charset val="134"/>
        <scheme val="minor"/>
      </rPr>
      <t>(λ)/nm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</si>
</sst>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vertAlign val="subscript"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3.9" x14ac:dyDescent="0.4"/>
  <cols>
    <col min="1" max="1" width="21.59765625" style="1" customWidth="1"/>
    <col min="2" max="2" width="28.46484375" style="1" customWidth="1"/>
    <col min="3" max="4" width="9.06640625" style="1"/>
    <col min="5" max="5" width="17.19921875" style="1" customWidth="1"/>
    <col min="6" max="6" width="11.19921875" style="1" customWidth="1"/>
    <col min="7" max="8" width="16.1328125" style="1" customWidth="1"/>
    <col min="9" max="9" width="12.46484375" style="1" bestFit="1" customWidth="1"/>
    <col min="10" max="10" width="10.86328125" style="1" customWidth="1"/>
    <col min="11" max="11" width="13" style="1" customWidth="1"/>
    <col min="12" max="12" width="14.73046875" style="1" customWidth="1"/>
    <col min="13" max="16384" width="9.06640625" style="1"/>
  </cols>
  <sheetData>
    <row r="1" spans="1:10" ht="15.4" x14ac:dyDescent="0.4">
      <c r="A1" s="1" t="s">
        <v>0</v>
      </c>
      <c r="B1" s="1" t="s">
        <v>5</v>
      </c>
      <c r="D1" s="2" t="s">
        <v>1</v>
      </c>
      <c r="E1" s="1" t="s">
        <v>4</v>
      </c>
      <c r="F1" s="1" t="s">
        <v>3</v>
      </c>
      <c r="G1" s="1" t="s">
        <v>2</v>
      </c>
      <c r="H1" s="1" t="s">
        <v>12</v>
      </c>
      <c r="I1" s="4" t="s">
        <v>10</v>
      </c>
      <c r="J1" s="4" t="s">
        <v>11</v>
      </c>
    </row>
    <row r="2" spans="1:10" x14ac:dyDescent="0.4">
      <c r="A2" s="1">
        <v>0</v>
      </c>
      <c r="B2" s="3">
        <v>0</v>
      </c>
      <c r="D2" s="1">
        <v>250</v>
      </c>
      <c r="E2" s="1">
        <f>B7-B2</f>
        <v>7.8559999999999999</v>
      </c>
      <c r="F2" s="1">
        <f>E2*0.01/1000</f>
        <v>7.8560000000000007E-5</v>
      </c>
      <c r="G2" s="1">
        <f>0.004</f>
        <v>4.0000000000000001E-3</v>
      </c>
      <c r="H2" s="1">
        <f>G2*0.01/1000</f>
        <v>4.0000000000000001E-8</v>
      </c>
      <c r="I2" s="4">
        <f>2*F8/D8</f>
        <v>6.357919999999999E-7</v>
      </c>
      <c r="J2" s="4">
        <f>I2*10^9</f>
        <v>635.79199999999992</v>
      </c>
    </row>
    <row r="3" spans="1:10" ht="15.4" x14ac:dyDescent="0.4">
      <c r="A3" s="1">
        <v>50</v>
      </c>
      <c r="B3" s="3">
        <v>1.591</v>
      </c>
      <c r="D3" s="1">
        <v>250</v>
      </c>
      <c r="E3" s="1">
        <f>B8-B3</f>
        <v>7.8380000000000001</v>
      </c>
      <c r="F3" s="1">
        <f t="shared" ref="F3:F6" si="0">E3*0.01/1000</f>
        <v>7.8380000000000005E-5</v>
      </c>
      <c r="I3" s="4" t="s">
        <v>13</v>
      </c>
      <c r="J3" s="4" t="s">
        <v>14</v>
      </c>
    </row>
    <row r="4" spans="1:10" x14ac:dyDescent="0.4">
      <c r="A4" s="1">
        <v>100</v>
      </c>
      <c r="B4" s="3">
        <v>3.1</v>
      </c>
      <c r="D4" s="1">
        <v>250</v>
      </c>
      <c r="E4" s="1">
        <f>B9-B4</f>
        <v>7.9540000000000006</v>
      </c>
      <c r="F4" s="1">
        <f t="shared" si="0"/>
        <v>7.9540000000000014E-5</v>
      </c>
      <c r="I4" s="4">
        <f>2*F11/D8</f>
        <v>3.8342401246341354E-9</v>
      </c>
      <c r="J4" s="4">
        <f>I4*10^9</f>
        <v>3.8342401246341353</v>
      </c>
    </row>
    <row r="5" spans="1:10" x14ac:dyDescent="0.4">
      <c r="A5" s="1">
        <v>150</v>
      </c>
      <c r="B5" s="3">
        <v>4.6950000000000003</v>
      </c>
      <c r="D5" s="1">
        <v>250</v>
      </c>
      <c r="E5" s="1">
        <f>B10-B5</f>
        <v>7.9870000000000001</v>
      </c>
      <c r="F5" s="1">
        <f t="shared" si="0"/>
        <v>7.9869999999999993E-5</v>
      </c>
    </row>
    <row r="6" spans="1:10" x14ac:dyDescent="0.4">
      <c r="A6" s="1">
        <v>200</v>
      </c>
      <c r="B6" s="3">
        <v>6.2549999999999999</v>
      </c>
      <c r="D6" s="1">
        <v>250</v>
      </c>
      <c r="E6" s="1">
        <f>B11-B6</f>
        <v>8.1020000000000003</v>
      </c>
      <c r="F6" s="1">
        <f t="shared" si="0"/>
        <v>8.1020000000000007E-5</v>
      </c>
    </row>
    <row r="7" spans="1:10" x14ac:dyDescent="0.4">
      <c r="A7" s="1">
        <v>250</v>
      </c>
      <c r="B7" s="3">
        <v>7.8559999999999999</v>
      </c>
    </row>
    <row r="8" spans="1:10" x14ac:dyDescent="0.4">
      <c r="A8" s="1">
        <v>300</v>
      </c>
      <c r="B8" s="3">
        <v>9.4290000000000003</v>
      </c>
      <c r="C8" s="1" t="s">
        <v>6</v>
      </c>
      <c r="D8" s="1">
        <f>AVERAGE(D2:D6)</f>
        <v>250</v>
      </c>
      <c r="E8" s="1">
        <f>AVERAGE(E2:E6)</f>
        <v>7.9473999999999991</v>
      </c>
      <c r="F8" s="1">
        <f>E8*0.01/1000</f>
        <v>7.9473999999999992E-5</v>
      </c>
    </row>
    <row r="9" spans="1:10" ht="15.4" x14ac:dyDescent="0.4">
      <c r="A9" s="1">
        <v>350</v>
      </c>
      <c r="B9" s="3">
        <v>11.054</v>
      </c>
      <c r="C9" s="1" t="s">
        <v>7</v>
      </c>
      <c r="E9" s="1">
        <f>SQRT((SUMSQ(E2:E6)-COUNT(E2:E6)*E8^2)/COUNT(E2:E6)/(COUNT(E2:E6)-1))</f>
        <v>4.7872330212794072E-2</v>
      </c>
      <c r="F9" s="1">
        <f>SQRT((SUMSQ(F2:F6)-COUNT(F2:F6)*F8^2)/COUNT(F2:F6)/(COUNT(F2:F6)-1))</f>
        <v>4.7872330212799229E-7</v>
      </c>
    </row>
    <row r="10" spans="1:10" ht="15.4" x14ac:dyDescent="0.4">
      <c r="A10" s="1">
        <v>400</v>
      </c>
      <c r="B10" s="3">
        <v>12.682</v>
      </c>
      <c r="C10" s="1" t="s">
        <v>8</v>
      </c>
      <c r="E10" s="1">
        <f>$H$2/SQRT(3)</f>
        <v>2.3094010767585033E-8</v>
      </c>
      <c r="F10" s="1">
        <f>$H$2/SQRT(3)</f>
        <v>2.3094010767585033E-8</v>
      </c>
    </row>
    <row r="11" spans="1:10" ht="15.4" x14ac:dyDescent="0.4">
      <c r="A11" s="1">
        <v>450</v>
      </c>
      <c r="B11" s="3">
        <v>14.356999999999999</v>
      </c>
      <c r="C11" s="1" t="s">
        <v>9</v>
      </c>
      <c r="E11" s="1">
        <f>SQRT(E9^2+E10^2)</f>
        <v>4.7872330212799644E-2</v>
      </c>
      <c r="F11" s="1">
        <f>SQRT(F9^2+F10^2)</f>
        <v>4.7928001557926692E-7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2024-04-01T13:54:29Z</dcterms:modified>
</cp:coreProperties>
</file>