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michoichoi/Desktop/Reptile lamps publication/Final/"/>
    </mc:Choice>
  </mc:AlternateContent>
  <xr:revisionPtr revIDLastSave="0" documentId="13_ncr:1_{B85A0859-823F-5A4B-8BAA-62555E90F371}" xr6:coauthVersionLast="47" xr6:coauthVersionMax="47" xr10:uidLastSave="{00000000-0000-0000-0000-000000000000}"/>
  <bookViews>
    <workbookView xWindow="7640" yWindow="760" windowWidth="19540" windowHeight="16480" xr2:uid="{00000000-000D-0000-FFFF-FFFF00000000}"/>
  </bookViews>
  <sheets>
    <sheet name="Black" sheetId="1" r:id="rId1"/>
    <sheet name="Wh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2" l="1"/>
  <c r="B18" i="2"/>
  <c r="E137" i="2" l="1"/>
  <c r="E35" i="2"/>
  <c r="E204" i="1"/>
  <c r="F136" i="1"/>
  <c r="F137" i="1" s="1"/>
  <c r="C171" i="1" l="1"/>
  <c r="D171" i="1"/>
  <c r="E171" i="1"/>
  <c r="B171" i="1"/>
  <c r="C154" i="1"/>
  <c r="D154" i="1"/>
  <c r="E154" i="1"/>
  <c r="B154" i="1"/>
  <c r="C137" i="1"/>
  <c r="D137" i="1"/>
  <c r="E137" i="1"/>
  <c r="B137" i="1"/>
  <c r="C120" i="1"/>
  <c r="D120" i="1"/>
  <c r="B120" i="1"/>
  <c r="B103" i="1"/>
  <c r="C103" i="1"/>
  <c r="D103" i="1"/>
  <c r="E103" i="1"/>
  <c r="B86" i="1"/>
  <c r="C86" i="1"/>
  <c r="D86" i="1"/>
  <c r="E86" i="1"/>
  <c r="C69" i="1"/>
  <c r="D69" i="1"/>
  <c r="E69" i="1"/>
  <c r="B69" i="1"/>
  <c r="B52" i="1"/>
  <c r="C52" i="1"/>
  <c r="D52" i="1"/>
  <c r="E52" i="1"/>
  <c r="B35" i="1"/>
  <c r="C35" i="1"/>
  <c r="D35" i="1"/>
  <c r="E35" i="1"/>
  <c r="C18" i="1"/>
  <c r="D18" i="1"/>
  <c r="B18" i="1"/>
  <c r="L13" i="2"/>
  <c r="M14" i="2"/>
  <c r="N14" i="2"/>
  <c r="O14" i="2"/>
  <c r="P14" i="2"/>
  <c r="Q14" i="2"/>
  <c r="L14" i="2"/>
  <c r="M13" i="2"/>
  <c r="N13" i="2"/>
  <c r="O13" i="2"/>
  <c r="P13" i="2"/>
  <c r="Q13" i="2"/>
  <c r="L13" i="1"/>
  <c r="M14" i="1"/>
  <c r="N14" i="1"/>
  <c r="O14" i="1"/>
  <c r="P14" i="1"/>
  <c r="Q14" i="1"/>
  <c r="L14" i="1"/>
  <c r="M13" i="1"/>
  <c r="N13" i="1"/>
  <c r="O13" i="1"/>
  <c r="P13" i="1"/>
  <c r="Q13" i="1"/>
  <c r="G187" i="2" l="1"/>
  <c r="G188" i="2" s="1"/>
  <c r="F187" i="2"/>
  <c r="F188" i="2" s="1"/>
  <c r="E187" i="2"/>
  <c r="D187" i="2"/>
  <c r="D188" i="2" s="1"/>
  <c r="C187" i="2"/>
  <c r="C188" i="2" s="1"/>
  <c r="B187" i="2"/>
  <c r="B188" i="2" s="1"/>
  <c r="G184" i="2"/>
  <c r="F184" i="2"/>
  <c r="E184" i="2"/>
  <c r="O38" i="2" s="1"/>
  <c r="D184" i="2"/>
  <c r="C184" i="2"/>
  <c r="B184" i="2"/>
  <c r="G181" i="2"/>
  <c r="F181" i="2"/>
  <c r="D181" i="2"/>
  <c r="C181" i="2"/>
  <c r="B181" i="2"/>
  <c r="G170" i="2"/>
  <c r="G171" i="2" s="1"/>
  <c r="F170" i="2"/>
  <c r="F171" i="2" s="1"/>
  <c r="E170" i="2"/>
  <c r="E171" i="2" s="1"/>
  <c r="D170" i="2"/>
  <c r="D171" i="2" s="1"/>
  <c r="N29" i="2" s="1"/>
  <c r="C170" i="2"/>
  <c r="C171" i="2" s="1"/>
  <c r="B170" i="2"/>
  <c r="B171" i="2" s="1"/>
  <c r="G167" i="2"/>
  <c r="F167" i="2"/>
  <c r="E167" i="2"/>
  <c r="D167" i="2"/>
  <c r="C167" i="2"/>
  <c r="B167" i="2"/>
  <c r="G164" i="2"/>
  <c r="F164" i="2"/>
  <c r="E164" i="2"/>
  <c r="D164" i="2"/>
  <c r="C164" i="2"/>
  <c r="B164" i="2"/>
  <c r="G153" i="2"/>
  <c r="G154" i="2" s="1"/>
  <c r="Q28" i="2" s="1"/>
  <c r="F153" i="2"/>
  <c r="F154" i="2" s="1"/>
  <c r="P28" i="2" s="1"/>
  <c r="E153" i="2"/>
  <c r="E154" i="2" s="1"/>
  <c r="O28" i="2" s="1"/>
  <c r="D153" i="2"/>
  <c r="D154" i="2" s="1"/>
  <c r="N28" i="2" s="1"/>
  <c r="C153" i="2"/>
  <c r="C154" i="2" s="1"/>
  <c r="M28" i="2" s="1"/>
  <c r="B153" i="2"/>
  <c r="B154" i="2" s="1"/>
  <c r="G150" i="2"/>
  <c r="F150" i="2"/>
  <c r="E150" i="2"/>
  <c r="D150" i="2"/>
  <c r="C150" i="2"/>
  <c r="B150" i="2"/>
  <c r="G147" i="2"/>
  <c r="F147" i="2"/>
  <c r="E147" i="2"/>
  <c r="D147" i="2"/>
  <c r="C147" i="2"/>
  <c r="B147" i="2"/>
  <c r="G136" i="2"/>
  <c r="G137" i="2" s="1"/>
  <c r="Q27" i="2" s="1"/>
  <c r="F136" i="2"/>
  <c r="F137" i="2" s="1"/>
  <c r="P27" i="2" s="1"/>
  <c r="D136" i="2"/>
  <c r="D137" i="2" s="1"/>
  <c r="N27" i="2" s="1"/>
  <c r="C136" i="2"/>
  <c r="C137" i="2" s="1"/>
  <c r="B136" i="2"/>
  <c r="B137" i="2" s="1"/>
  <c r="G133" i="2"/>
  <c r="F133" i="2"/>
  <c r="E133" i="2"/>
  <c r="O44" i="2" s="1"/>
  <c r="D133" i="2"/>
  <c r="C133" i="2"/>
  <c r="B133" i="2"/>
  <c r="G130" i="2"/>
  <c r="F130" i="2"/>
  <c r="D130" i="2"/>
  <c r="C130" i="2"/>
  <c r="B130" i="2"/>
  <c r="G119" i="2"/>
  <c r="G120" i="2" s="1"/>
  <c r="Q26" i="2" s="1"/>
  <c r="F119" i="2"/>
  <c r="F120" i="2" s="1"/>
  <c r="P26" i="2" s="1"/>
  <c r="E119" i="2"/>
  <c r="E120" i="2" s="1"/>
  <c r="O26" i="2" s="1"/>
  <c r="D119" i="2"/>
  <c r="D120" i="2" s="1"/>
  <c r="C119" i="2"/>
  <c r="C120" i="2" s="1"/>
  <c r="B119" i="2"/>
  <c r="B120" i="2" s="1"/>
  <c r="G116" i="2"/>
  <c r="F116" i="2"/>
  <c r="E116" i="2"/>
  <c r="D116" i="2"/>
  <c r="C116" i="2"/>
  <c r="B116" i="2"/>
  <c r="G113" i="2"/>
  <c r="F113" i="2"/>
  <c r="E113" i="2"/>
  <c r="D113" i="2"/>
  <c r="C113" i="2"/>
  <c r="B113" i="2"/>
  <c r="L43" i="2" s="1"/>
  <c r="G102" i="2"/>
  <c r="G103" i="2" s="1"/>
  <c r="Q25" i="2" s="1"/>
  <c r="F102" i="2"/>
  <c r="F103" i="2" s="1"/>
  <c r="E102" i="2"/>
  <c r="E103" i="2" s="1"/>
  <c r="D102" i="2"/>
  <c r="D103" i="2" s="1"/>
  <c r="C102" i="2"/>
  <c r="C103" i="2" s="1"/>
  <c r="B102" i="2"/>
  <c r="B103" i="2" s="1"/>
  <c r="G99" i="2"/>
  <c r="F99" i="2"/>
  <c r="E99" i="2"/>
  <c r="D99" i="2"/>
  <c r="C99" i="2"/>
  <c r="B99" i="2"/>
  <c r="G96" i="2"/>
  <c r="F96" i="2"/>
  <c r="E96" i="2"/>
  <c r="D96" i="2"/>
  <c r="C96" i="2"/>
  <c r="M42" i="2" s="1"/>
  <c r="B96" i="2"/>
  <c r="G85" i="2"/>
  <c r="G86" i="2" s="1"/>
  <c r="F85" i="2"/>
  <c r="F86" i="2" s="1"/>
  <c r="E85" i="2"/>
  <c r="E86" i="2" s="1"/>
  <c r="O24" i="2" s="1"/>
  <c r="D85" i="2"/>
  <c r="D86" i="2" s="1"/>
  <c r="N24" i="2" s="1"/>
  <c r="C85" i="2"/>
  <c r="C86" i="2" s="1"/>
  <c r="B85" i="2"/>
  <c r="B86" i="2" s="1"/>
  <c r="G82" i="2"/>
  <c r="F82" i="2"/>
  <c r="E82" i="2"/>
  <c r="D82" i="2"/>
  <c r="C82" i="2"/>
  <c r="B82" i="2"/>
  <c r="G79" i="2"/>
  <c r="F79" i="2"/>
  <c r="E79" i="2"/>
  <c r="O41" i="2" s="1"/>
  <c r="D79" i="2"/>
  <c r="C79" i="2"/>
  <c r="B79" i="2"/>
  <c r="G68" i="2"/>
  <c r="G69" i="2" s="1"/>
  <c r="Q23" i="2" s="1"/>
  <c r="F68" i="2"/>
  <c r="F69" i="2" s="1"/>
  <c r="P23" i="2" s="1"/>
  <c r="E68" i="2"/>
  <c r="E69" i="2" s="1"/>
  <c r="O23" i="2" s="1"/>
  <c r="D68" i="2"/>
  <c r="D69" i="2" s="1"/>
  <c r="N23" i="2" s="1"/>
  <c r="C68" i="2"/>
  <c r="C69" i="2" s="1"/>
  <c r="M23" i="2" s="1"/>
  <c r="B68" i="2"/>
  <c r="B69" i="2" s="1"/>
  <c r="G65" i="2"/>
  <c r="F65" i="2"/>
  <c r="E65" i="2"/>
  <c r="D65" i="2"/>
  <c r="C65" i="2"/>
  <c r="B65" i="2"/>
  <c r="G62" i="2"/>
  <c r="F62" i="2"/>
  <c r="E62" i="2"/>
  <c r="D62" i="2"/>
  <c r="C62" i="2"/>
  <c r="B62" i="2"/>
  <c r="G51" i="2"/>
  <c r="G52" i="2" s="1"/>
  <c r="Q22" i="2" s="1"/>
  <c r="F51" i="2"/>
  <c r="F52" i="2" s="1"/>
  <c r="P22" i="2" s="1"/>
  <c r="E51" i="2"/>
  <c r="E52" i="2" s="1"/>
  <c r="O22" i="2" s="1"/>
  <c r="D51" i="2"/>
  <c r="D52" i="2" s="1"/>
  <c r="C51" i="2"/>
  <c r="C52" i="2" s="1"/>
  <c r="B51" i="2"/>
  <c r="B52" i="2" s="1"/>
  <c r="G48" i="2"/>
  <c r="F48" i="2"/>
  <c r="E48" i="2"/>
  <c r="D48" i="2"/>
  <c r="C48" i="2"/>
  <c r="B48" i="2"/>
  <c r="G45" i="2"/>
  <c r="F45" i="2"/>
  <c r="E45" i="2"/>
  <c r="D45" i="2"/>
  <c r="C45" i="2"/>
  <c r="B45" i="2"/>
  <c r="G34" i="2"/>
  <c r="G35" i="2" s="1"/>
  <c r="Q21" i="2" s="1"/>
  <c r="F34" i="2"/>
  <c r="F35" i="2" s="1"/>
  <c r="D34" i="2"/>
  <c r="D35" i="2" s="1"/>
  <c r="C34" i="2"/>
  <c r="C35" i="2" s="1"/>
  <c r="B34" i="2"/>
  <c r="B35" i="2" s="1"/>
  <c r="G31" i="2"/>
  <c r="F31" i="2"/>
  <c r="D31" i="2"/>
  <c r="C31" i="2"/>
  <c r="B31" i="2"/>
  <c r="G28" i="2"/>
  <c r="F28" i="2"/>
  <c r="D28" i="2"/>
  <c r="B28" i="2"/>
  <c r="G17" i="2"/>
  <c r="G18" i="2" s="1"/>
  <c r="Q20" i="2" s="1"/>
  <c r="F17" i="2"/>
  <c r="F18" i="2" s="1"/>
  <c r="P20" i="2" s="1"/>
  <c r="E17" i="2"/>
  <c r="E18" i="2" s="1"/>
  <c r="O20" i="2" s="1"/>
  <c r="D17" i="2"/>
  <c r="D18" i="2" s="1"/>
  <c r="C17" i="2"/>
  <c r="C18" i="2" s="1"/>
  <c r="B17" i="2"/>
  <c r="G14" i="2"/>
  <c r="F14" i="2"/>
  <c r="E14" i="2"/>
  <c r="D14" i="2"/>
  <c r="C14" i="2"/>
  <c r="B14" i="2"/>
  <c r="G11" i="2"/>
  <c r="F11" i="2"/>
  <c r="E11" i="2"/>
  <c r="D11" i="2"/>
  <c r="C11" i="2"/>
  <c r="B11" i="2"/>
  <c r="E17" i="1"/>
  <c r="E18" i="1" s="1"/>
  <c r="E119" i="1"/>
  <c r="E120" i="1" s="1"/>
  <c r="O26" i="1" s="1"/>
  <c r="G187" i="1"/>
  <c r="G188" i="1" s="1"/>
  <c r="F187" i="1"/>
  <c r="E187" i="1"/>
  <c r="E188" i="1" s="1"/>
  <c r="D187" i="1"/>
  <c r="D188" i="1" s="1"/>
  <c r="C187" i="1"/>
  <c r="C188" i="1" s="1"/>
  <c r="B187" i="1"/>
  <c r="B188" i="1" s="1"/>
  <c r="G184" i="1"/>
  <c r="F184" i="1"/>
  <c r="G181" i="1"/>
  <c r="F181" i="1"/>
  <c r="E181" i="1"/>
  <c r="D181" i="1"/>
  <c r="C181" i="1"/>
  <c r="B181" i="1"/>
  <c r="G170" i="1"/>
  <c r="G171" i="1" s="1"/>
  <c r="F170" i="1"/>
  <c r="F171" i="1" s="1"/>
  <c r="G167" i="1"/>
  <c r="F167" i="1"/>
  <c r="G164" i="1"/>
  <c r="F164" i="1"/>
  <c r="E164" i="1"/>
  <c r="D164" i="1"/>
  <c r="C164" i="1"/>
  <c r="B164" i="1"/>
  <c r="G153" i="1"/>
  <c r="G154" i="1" s="1"/>
  <c r="Q28" i="1" s="1"/>
  <c r="F153" i="1"/>
  <c r="F154" i="1" s="1"/>
  <c r="P28" i="1" s="1"/>
  <c r="G150" i="1"/>
  <c r="F150" i="1"/>
  <c r="G147" i="1"/>
  <c r="F147" i="1"/>
  <c r="D147" i="1"/>
  <c r="C147" i="1"/>
  <c r="B147" i="1"/>
  <c r="G136" i="1"/>
  <c r="G137" i="1" s="1"/>
  <c r="G133" i="1"/>
  <c r="F133" i="1"/>
  <c r="G130" i="1"/>
  <c r="F130" i="1"/>
  <c r="D130" i="1"/>
  <c r="C130" i="1"/>
  <c r="B130" i="1"/>
  <c r="G119" i="1"/>
  <c r="G120" i="1" s="1"/>
  <c r="F119" i="1"/>
  <c r="F120" i="1" s="1"/>
  <c r="G116" i="1"/>
  <c r="F116" i="1"/>
  <c r="G113" i="1"/>
  <c r="F113" i="1"/>
  <c r="E113" i="1"/>
  <c r="O43" i="1" s="1"/>
  <c r="D113" i="1"/>
  <c r="C113" i="1"/>
  <c r="B113" i="1"/>
  <c r="G102" i="1"/>
  <c r="G103" i="1" s="1"/>
  <c r="F102" i="1"/>
  <c r="F103" i="1" s="1"/>
  <c r="G99" i="1"/>
  <c r="F99" i="1"/>
  <c r="G96" i="1"/>
  <c r="F96" i="1"/>
  <c r="C96" i="1"/>
  <c r="B96" i="1"/>
  <c r="G85" i="1"/>
  <c r="G86" i="1" s="1"/>
  <c r="F85" i="1"/>
  <c r="F86" i="1" s="1"/>
  <c r="G82" i="1"/>
  <c r="F82" i="1"/>
  <c r="G79" i="1"/>
  <c r="F79" i="1"/>
  <c r="E79" i="1"/>
  <c r="D79" i="1"/>
  <c r="C79" i="1"/>
  <c r="B79" i="1"/>
  <c r="G68" i="1"/>
  <c r="G69" i="1" s="1"/>
  <c r="F68" i="1"/>
  <c r="F69" i="1" s="1"/>
  <c r="G65" i="1"/>
  <c r="F65" i="1"/>
  <c r="G62" i="1"/>
  <c r="F62" i="1"/>
  <c r="D62" i="1"/>
  <c r="C62" i="1"/>
  <c r="B62" i="1"/>
  <c r="G51" i="1"/>
  <c r="G52" i="1" s="1"/>
  <c r="F51" i="1"/>
  <c r="F52" i="1" s="1"/>
  <c r="G48" i="1"/>
  <c r="F48" i="1"/>
  <c r="G45" i="1"/>
  <c r="F45" i="1"/>
  <c r="E45" i="1"/>
  <c r="D45" i="1"/>
  <c r="C45" i="1"/>
  <c r="B45" i="1"/>
  <c r="G34" i="1"/>
  <c r="G35" i="1" s="1"/>
  <c r="Q21" i="1" s="1"/>
  <c r="F34" i="1"/>
  <c r="F35" i="1" s="1"/>
  <c r="P21" i="1" s="1"/>
  <c r="G31" i="1"/>
  <c r="F31" i="1"/>
  <c r="G28" i="1"/>
  <c r="F28" i="1"/>
  <c r="E28" i="1"/>
  <c r="D28" i="1"/>
  <c r="C28" i="1"/>
  <c r="B28" i="1"/>
  <c r="G17" i="1"/>
  <c r="G18" i="1" s="1"/>
  <c r="F17" i="1"/>
  <c r="F18" i="1" s="1"/>
  <c r="G14" i="1"/>
  <c r="F14" i="1"/>
  <c r="G11" i="1"/>
  <c r="F11" i="1"/>
  <c r="D11" i="1"/>
  <c r="C11" i="1"/>
  <c r="B11" i="1"/>
  <c r="M40" i="1" l="1"/>
  <c r="L38" i="1"/>
  <c r="O41" i="1"/>
  <c r="M43" i="1"/>
  <c r="M42" i="1"/>
  <c r="M37" i="1"/>
  <c r="N37" i="1"/>
  <c r="N43" i="1"/>
  <c r="M45" i="1"/>
  <c r="M38" i="1"/>
  <c r="L44" i="1"/>
  <c r="L45" i="1"/>
  <c r="N38" i="1"/>
  <c r="L39" i="1"/>
  <c r="M44" i="1"/>
  <c r="L46" i="1"/>
  <c r="M39" i="1"/>
  <c r="M46" i="1"/>
  <c r="N27" i="1"/>
  <c r="M22" i="1"/>
  <c r="M29" i="1"/>
  <c r="M27" i="1"/>
  <c r="O29" i="1"/>
  <c r="Q40" i="1"/>
  <c r="Q26" i="1"/>
  <c r="Q27" i="1"/>
  <c r="M25" i="1"/>
  <c r="L29" i="1"/>
  <c r="M21" i="1"/>
  <c r="L24" i="1"/>
  <c r="N39" i="1"/>
  <c r="N40" i="1"/>
  <c r="M41" i="1"/>
  <c r="Q24" i="1"/>
  <c r="Q25" i="1"/>
  <c r="M20" i="1"/>
  <c r="N24" i="1"/>
  <c r="L37" i="1"/>
  <c r="Q20" i="1"/>
  <c r="Q39" i="1"/>
  <c r="N41" i="1"/>
  <c r="L42" i="1"/>
  <c r="L43" i="1"/>
  <c r="M26" i="1"/>
  <c r="L20" i="1"/>
  <c r="P39" i="1"/>
  <c r="P40" i="1"/>
  <c r="P26" i="1"/>
  <c r="Q46" i="1"/>
  <c r="O44" i="1"/>
  <c r="O45" i="1"/>
  <c r="O40" i="1"/>
  <c r="O37" i="1"/>
  <c r="N21" i="1"/>
  <c r="N28" i="1"/>
  <c r="O27" i="1"/>
  <c r="F188" i="1"/>
  <c r="P27" i="1"/>
  <c r="Q42" i="1"/>
  <c r="P29" i="1"/>
  <c r="N23" i="1"/>
  <c r="O21" i="1"/>
  <c r="O28" i="1"/>
  <c r="P42" i="1"/>
  <c r="Q41" i="1"/>
  <c r="Q37" i="1"/>
  <c r="O38" i="1"/>
  <c r="Q22" i="1"/>
  <c r="P23" i="1"/>
  <c r="P43" i="1"/>
  <c r="N44" i="1"/>
  <c r="N45" i="1"/>
  <c r="Q29" i="1"/>
  <c r="O20" i="1"/>
  <c r="L28" i="1"/>
  <c r="L27" i="1"/>
  <c r="O22" i="1"/>
  <c r="Q23" i="1"/>
  <c r="P44" i="1"/>
  <c r="L25" i="1"/>
  <c r="N29" i="1"/>
  <c r="L22" i="1"/>
  <c r="L26" i="1"/>
  <c r="P41" i="1"/>
  <c r="P22" i="1"/>
  <c r="P38" i="1"/>
  <c r="Q43" i="1"/>
  <c r="P45" i="1"/>
  <c r="N46" i="1"/>
  <c r="Q38" i="1"/>
  <c r="O39" i="1"/>
  <c r="L41" i="1"/>
  <c r="P24" i="1"/>
  <c r="P25" i="1"/>
  <c r="Q44" i="1"/>
  <c r="Q45" i="1"/>
  <c r="O46" i="1"/>
  <c r="M23" i="1"/>
  <c r="N26" i="1"/>
  <c r="N25" i="1"/>
  <c r="M28" i="1"/>
  <c r="M24" i="1"/>
  <c r="P46" i="1"/>
  <c r="L21" i="1"/>
  <c r="O24" i="1"/>
  <c r="O23" i="1"/>
  <c r="N20" i="1"/>
  <c r="N22" i="1"/>
  <c r="N42" i="2"/>
  <c r="P24" i="2"/>
  <c r="M24" i="2"/>
  <c r="M29" i="2"/>
  <c r="Q40" i="2"/>
  <c r="Q45" i="2"/>
  <c r="M25" i="2"/>
  <c r="L39" i="2"/>
  <c r="Q46" i="2"/>
  <c r="L38" i="2"/>
  <c r="L40" i="2"/>
  <c r="N43" i="2"/>
  <c r="L45" i="2"/>
  <c r="L37" i="2"/>
  <c r="N37" i="2"/>
  <c r="N39" i="2"/>
  <c r="M21" i="2"/>
  <c r="N25" i="2"/>
  <c r="M20" i="2"/>
  <c r="N21" i="2"/>
  <c r="M22" i="2"/>
  <c r="Q24" i="2"/>
  <c r="O25" i="2"/>
  <c r="Q29" i="2"/>
  <c r="P41" i="2"/>
  <c r="L24" i="2"/>
  <c r="P46" i="2"/>
  <c r="L29" i="2"/>
  <c r="O42" i="2"/>
  <c r="P42" i="2"/>
  <c r="L25" i="2"/>
  <c r="L44" i="2"/>
  <c r="Q41" i="2"/>
  <c r="O37" i="2"/>
  <c r="N38" i="2"/>
  <c r="L21" i="2"/>
  <c r="O39" i="2"/>
  <c r="M40" i="2"/>
  <c r="Q42" i="2"/>
  <c r="O43" i="2"/>
  <c r="M44" i="2"/>
  <c r="M45" i="2"/>
  <c r="M37" i="2"/>
  <c r="M39" i="2"/>
  <c r="M43" i="2"/>
  <c r="P38" i="2"/>
  <c r="P39" i="2"/>
  <c r="N40" i="2"/>
  <c r="L41" i="2"/>
  <c r="P43" i="2"/>
  <c r="L26" i="2"/>
  <c r="N44" i="2"/>
  <c r="N45" i="2"/>
  <c r="L46" i="2"/>
  <c r="P29" i="2"/>
  <c r="E188" i="2"/>
  <c r="O21" i="2"/>
  <c r="O27" i="2"/>
  <c r="P37" i="2"/>
  <c r="Q37" i="2"/>
  <c r="M26" i="2"/>
  <c r="P44" i="2"/>
  <c r="O45" i="2"/>
  <c r="M46" i="2"/>
  <c r="L22" i="2"/>
  <c r="Q38" i="2"/>
  <c r="Q39" i="2"/>
  <c r="O40" i="2"/>
  <c r="M41" i="2"/>
  <c r="Q43" i="2"/>
  <c r="L27" i="2"/>
  <c r="N20" i="2"/>
  <c r="P21" i="2"/>
  <c r="N22" i="2"/>
  <c r="P40" i="2"/>
  <c r="L23" i="2"/>
  <c r="N41" i="2"/>
  <c r="L42" i="2"/>
  <c r="P25" i="2"/>
  <c r="N26" i="2"/>
  <c r="Q44" i="2"/>
  <c r="M27" i="2"/>
  <c r="P45" i="2"/>
  <c r="L28" i="2"/>
  <c r="N46" i="2"/>
  <c r="M48" i="1" l="1"/>
  <c r="M47" i="1"/>
  <c r="N47" i="1"/>
  <c r="N48" i="1"/>
  <c r="Q47" i="1"/>
  <c r="Q31" i="1"/>
  <c r="P31" i="1"/>
  <c r="L47" i="1"/>
  <c r="Q30" i="1"/>
  <c r="L30" i="1"/>
  <c r="P30" i="1"/>
  <c r="M30" i="2"/>
  <c r="Q30" i="2"/>
  <c r="N48" i="2"/>
  <c r="M31" i="2"/>
  <c r="L30" i="2"/>
  <c r="N31" i="2"/>
  <c r="N47" i="2"/>
  <c r="L31" i="2"/>
  <c r="O30" i="2"/>
  <c r="L47" i="2"/>
  <c r="P47" i="2"/>
  <c r="P48" i="2"/>
  <c r="M47" i="2"/>
  <c r="M48" i="2"/>
  <c r="O47" i="2"/>
  <c r="O48" i="2"/>
  <c r="L48" i="2"/>
  <c r="Q47" i="2"/>
  <c r="Q48" i="2"/>
  <c r="Q48" i="1"/>
  <c r="P48" i="1"/>
  <c r="P47" i="1"/>
  <c r="O48" i="1"/>
  <c r="O47" i="1"/>
  <c r="L48" i="1"/>
  <c r="N30" i="2"/>
  <c r="Q31" i="2"/>
  <c r="P30" i="2"/>
  <c r="P31" i="2"/>
  <c r="O31" i="2"/>
  <c r="L31" i="1"/>
  <c r="O30" i="1"/>
  <c r="O31" i="1"/>
  <c r="M31" i="1"/>
  <c r="M30" i="1"/>
  <c r="N30" i="1"/>
  <c r="N31" i="1"/>
</calcChain>
</file>

<file path=xl/sharedStrings.xml><?xml version="1.0" encoding="utf-8"?>
<sst xmlns="http://schemas.openxmlformats.org/spreadsheetml/2006/main" count="465" uniqueCount="61">
  <si>
    <t xml:space="preserve">Black blackground </t>
  </si>
  <si>
    <t>e27 Reptile Systems Halogen (60w)</t>
  </si>
  <si>
    <t xml:space="preserve">Arcadia Deep heat projector (50w) </t>
  </si>
  <si>
    <t>Ceramic lamp (150w)</t>
  </si>
  <si>
    <t>5×2.5×2.5</t>
  </si>
  <si>
    <t>Replicate 1</t>
  </si>
  <si>
    <t>20cm</t>
  </si>
  <si>
    <t>30cm</t>
  </si>
  <si>
    <t>Air temperature</t>
  </si>
  <si>
    <t>Air humidity (%)</t>
  </si>
  <si>
    <t>Starting temp of basking site</t>
  </si>
  <si>
    <t>Ending temp of basking site</t>
  </si>
  <si>
    <t>Starting surface gel temperature</t>
  </si>
  <si>
    <t>Ending surface gel temperature</t>
  </si>
  <si>
    <t>Change in surface temperature</t>
  </si>
  <si>
    <t xml:space="preserve">Starting core gel temperature </t>
  </si>
  <si>
    <t>Ending core gel temperature</t>
  </si>
  <si>
    <t>Change in temperature</t>
  </si>
  <si>
    <t>Starting gel weight (g)</t>
  </si>
  <si>
    <t>Ending gel weight (g)</t>
  </si>
  <si>
    <t xml:space="preserve">Difference in weight </t>
  </si>
  <si>
    <t xml:space="preserve">Replicate 2 </t>
  </si>
  <si>
    <t xml:space="preserve">Change in temperature </t>
  </si>
  <si>
    <t xml:space="preserve">Replicate 3 </t>
  </si>
  <si>
    <t xml:space="preserve">Replicate 4 </t>
  </si>
  <si>
    <t xml:space="preserve">Replicate 5 </t>
  </si>
  <si>
    <t xml:space="preserve">Replicate 6 </t>
  </si>
  <si>
    <t xml:space="preserve">Replicate 7 </t>
  </si>
  <si>
    <t xml:space="preserve">Replicate 8 </t>
  </si>
  <si>
    <t xml:space="preserve">Replicate 9 </t>
  </si>
  <si>
    <t xml:space="preserve">Replicate 10 </t>
  </si>
  <si>
    <t>Control</t>
  </si>
  <si>
    <t>Control experiment redone for replicate 7</t>
  </si>
  <si>
    <t xml:space="preserve">White blackground </t>
  </si>
  <si>
    <t xml:space="preserve">Changing in temperature </t>
  </si>
  <si>
    <t>Halogen 20cm</t>
  </si>
  <si>
    <t>Halogen 30cm</t>
  </si>
  <si>
    <t>Deep heat 20cm</t>
  </si>
  <si>
    <t>Deep heat 30cm</t>
  </si>
  <si>
    <t>Ceramic lamp 20cm</t>
  </si>
  <si>
    <t>Cermaic lamp 30cm</t>
  </si>
  <si>
    <t>Average</t>
  </si>
  <si>
    <t>Standard deviation</t>
  </si>
  <si>
    <t>Heating efficiency</t>
  </si>
  <si>
    <t xml:space="preserve">Average </t>
  </si>
  <si>
    <t xml:space="preserve">Standard deviation </t>
  </si>
  <si>
    <t>Cermaic 20cm</t>
  </si>
  <si>
    <t>Cermaic 30cm</t>
  </si>
  <si>
    <t xml:space="preserve">Propotion of weight loss </t>
  </si>
  <si>
    <t>Proportion of weight loss</t>
  </si>
  <si>
    <t>Surface to core temperature change ratio</t>
  </si>
  <si>
    <t xml:space="preserve">Heating efficiency </t>
  </si>
  <si>
    <t>Replicates</t>
  </si>
  <si>
    <t>Desiccation</t>
  </si>
  <si>
    <t xml:space="preserve">Duration (min): </t>
  </si>
  <si>
    <t xml:space="preserve">Equation: Proportion of weight loss of treatment - (difference in weight loss of control treatment/30min*duration of treatment) </t>
  </si>
  <si>
    <t>Equation: (Surface temperature change -surface temperature change of control treatment/30*duration)/(core temperature change-core temperature change of control/30*duration)</t>
  </si>
  <si>
    <t xml:space="preserve">Time taken to reach CTT (min): </t>
  </si>
  <si>
    <t>Time taken to reach CTT (min)</t>
  </si>
  <si>
    <t>Net proportion of weight loss/ desiccation</t>
  </si>
  <si>
    <t>Note: An empty cell indicates that the datapoint is an outlier with exceptionally high or low model starting weight and is not included in the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</si>
</sst>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3" x14ac:knownFonts="1">
    <font>
      <sz val="11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40FF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B050"/>
      <name val="Calibri"/>
      <family val="2"/>
    </font>
    <font>
      <b/>
      <sz val="12"/>
      <color rgb="FFFF40FF"/>
      <name val="Calibri"/>
      <family val="2"/>
    </font>
    <font>
      <b/>
      <sz val="12"/>
      <color rgb="FF0070C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5" xfId="0" applyFont="1" applyBorder="1"/>
    <xf numFmtId="0" fontId="4" fillId="0" borderId="7" xfId="0" applyFont="1" applyBorder="1"/>
    <xf numFmtId="0" fontId="0" fillId="0" borderId="4" xfId="0" applyBorder="1"/>
    <xf numFmtId="9" fontId="4" fillId="0" borderId="7" xfId="0" applyNumberFormat="1" applyFont="1" applyBorder="1"/>
    <xf numFmtId="164" fontId="4" fillId="0" borderId="7" xfId="0" applyNumberFormat="1" applyFont="1" applyBorder="1"/>
    <xf numFmtId="10" fontId="0" fillId="0" borderId="4" xfId="0" applyNumberFormat="1" applyBorder="1"/>
    <xf numFmtId="9" fontId="0" fillId="0" borderId="4" xfId="0" applyNumberFormat="1" applyBorder="1"/>
    <xf numFmtId="2" fontId="4" fillId="0" borderId="7" xfId="0" applyNumberFormat="1" applyFont="1" applyBorder="1"/>
    <xf numFmtId="0" fontId="5" fillId="0" borderId="5" xfId="0" applyFont="1" applyBorder="1"/>
    <xf numFmtId="0" fontId="5" fillId="0" borderId="7" xfId="0" applyFont="1" applyBorder="1"/>
    <xf numFmtId="0" fontId="6" fillId="0" borderId="5" xfId="0" applyFont="1" applyBorder="1"/>
    <xf numFmtId="0" fontId="6" fillId="0" borderId="7" xfId="0" applyFont="1" applyBorder="1"/>
    <xf numFmtId="0" fontId="6" fillId="0" borderId="4" xfId="0" applyFont="1" applyBorder="1"/>
    <xf numFmtId="0" fontId="3" fillId="0" borderId="4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7" xfId="0" applyFont="1" applyBorder="1"/>
    <xf numFmtId="0" fontId="9" fillId="0" borderId="4" xfId="0" applyFont="1" applyBorder="1"/>
    <xf numFmtId="0" fontId="2" fillId="0" borderId="5" xfId="0" applyFont="1" applyBorder="1"/>
    <xf numFmtId="10" fontId="4" fillId="0" borderId="7" xfId="0" applyNumberFormat="1" applyFont="1" applyBorder="1"/>
    <xf numFmtId="164" fontId="0" fillId="0" borderId="4" xfId="0" applyNumberFormat="1" applyBorder="1"/>
    <xf numFmtId="0" fontId="4" fillId="0" borderId="4" xfId="0" applyFont="1" applyBorder="1"/>
    <xf numFmtId="0" fontId="2" fillId="0" borderId="4" xfId="0" applyFont="1" applyBorder="1"/>
    <xf numFmtId="9" fontId="4" fillId="0" borderId="4" xfId="0" applyNumberFormat="1" applyFont="1" applyBorder="1"/>
    <xf numFmtId="10" fontId="4" fillId="0" borderId="4" xfId="0" applyNumberFormat="1" applyFont="1" applyBorder="1"/>
    <xf numFmtId="165" fontId="4" fillId="0" borderId="7" xfId="0" applyNumberFormat="1" applyFont="1" applyBorder="1"/>
    <xf numFmtId="2" fontId="7" fillId="0" borderId="7" xfId="0" applyNumberFormat="1" applyFont="1" applyBorder="1"/>
    <xf numFmtId="0" fontId="4" fillId="0" borderId="0" xfId="0" applyFont="1"/>
    <xf numFmtId="0" fontId="4" fillId="0" borderId="9" xfId="0" applyFont="1" applyBorder="1"/>
    <xf numFmtId="0" fontId="6" fillId="2" borderId="7" xfId="0" applyFont="1" applyFill="1" applyBorder="1"/>
    <xf numFmtId="0" fontId="10" fillId="0" borderId="5" xfId="0" applyFont="1" applyBorder="1"/>
    <xf numFmtId="0" fontId="10" fillId="0" borderId="7" xfId="0" applyFont="1" applyBorder="1"/>
    <xf numFmtId="0" fontId="10" fillId="0" borderId="4" xfId="0" applyFont="1" applyBorder="1"/>
    <xf numFmtId="0" fontId="8" fillId="0" borderId="4" xfId="0" applyFont="1" applyBorder="1"/>
    <xf numFmtId="0" fontId="4" fillId="3" borderId="7" xfId="0" applyFont="1" applyFill="1" applyBorder="1"/>
    <xf numFmtId="0" fontId="4" fillId="0" borderId="11" xfId="0" applyFont="1" applyBorder="1"/>
    <xf numFmtId="9" fontId="4" fillId="0" borderId="11" xfId="0" applyNumberFormat="1" applyFont="1" applyBorder="1"/>
    <xf numFmtId="0" fontId="11" fillId="0" borderId="7" xfId="0" applyFont="1" applyBorder="1"/>
    <xf numFmtId="0" fontId="6" fillId="0" borderId="11" xfId="0" applyFont="1" applyBorder="1"/>
    <xf numFmtId="0" fontId="14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4" fillId="0" borderId="4" xfId="0" applyFont="1" applyBorder="1"/>
    <xf numFmtId="0" fontId="15" fillId="0" borderId="4" xfId="0" applyFont="1" applyBorder="1"/>
    <xf numFmtId="9" fontId="14" fillId="0" borderId="4" xfId="0" applyNumberFormat="1" applyFont="1" applyBorder="1"/>
    <xf numFmtId="164" fontId="14" fillId="0" borderId="4" xfId="0" applyNumberFormat="1" applyFont="1" applyBorder="1"/>
    <xf numFmtId="0" fontId="16" fillId="0" borderId="4" xfId="0" applyFont="1" applyBorder="1"/>
    <xf numFmtId="0" fontId="17" fillId="0" borderId="4" xfId="0" applyFont="1" applyBorder="1"/>
    <xf numFmtId="0" fontId="17" fillId="2" borderId="4" xfId="0" applyFont="1" applyFill="1" applyBorder="1"/>
    <xf numFmtId="0" fontId="18" fillId="0" borderId="4" xfId="0" applyFont="1" applyBorder="1"/>
    <xf numFmtId="0" fontId="19" fillId="0" borderId="4" xfId="0" applyFont="1" applyBorder="1"/>
    <xf numFmtId="0" fontId="13" fillId="0" borderId="4" xfId="0" applyFont="1" applyBorder="1"/>
    <xf numFmtId="10" fontId="14" fillId="0" borderId="4" xfId="0" applyNumberFormat="1" applyFont="1" applyBorder="1"/>
    <xf numFmtId="0" fontId="20" fillId="0" borderId="4" xfId="0" applyFont="1" applyBorder="1"/>
    <xf numFmtId="9" fontId="15" fillId="0" borderId="4" xfId="0" applyNumberFormat="1" applyFont="1" applyBorder="1"/>
    <xf numFmtId="164" fontId="15" fillId="0" borderId="4" xfId="0" applyNumberFormat="1" applyFont="1" applyBorder="1"/>
    <xf numFmtId="10" fontId="15" fillId="0" borderId="4" xfId="0" applyNumberFormat="1" applyFont="1" applyBorder="1"/>
    <xf numFmtId="0" fontId="21" fillId="0" borderId="4" xfId="0" applyFont="1" applyBorder="1"/>
    <xf numFmtId="2" fontId="15" fillId="0" borderId="4" xfId="0" applyNumberFormat="1" applyFont="1" applyBorder="1"/>
    <xf numFmtId="0" fontId="14" fillId="3" borderId="4" xfId="0" applyFont="1" applyFill="1" applyBorder="1"/>
    <xf numFmtId="0" fontId="4" fillId="4" borderId="7" xfId="0" applyFont="1" applyFill="1" applyBorder="1"/>
    <xf numFmtId="0" fontId="11" fillId="0" borderId="0" xfId="0" applyFont="1"/>
    <xf numFmtId="0" fontId="0" fillId="3" borderId="4" xfId="0" applyFill="1" applyBorder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9" fontId="0" fillId="0" borderId="0" xfId="0" applyNumberForma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7" fillId="0" borderId="0" xfId="0" applyFont="1"/>
    <xf numFmtId="0" fontId="9" fillId="0" borderId="0" xfId="0" applyFont="1"/>
    <xf numFmtId="164" fontId="0" fillId="0" borderId="0" xfId="0" applyNumberFormat="1"/>
    <xf numFmtId="0" fontId="2" fillId="0" borderId="0" xfId="0" applyFont="1"/>
    <xf numFmtId="10" fontId="4" fillId="0" borderId="0" xfId="0" applyNumberFormat="1" applyFont="1"/>
    <xf numFmtId="9" fontId="4" fillId="0" borderId="0" xfId="0" applyNumberFormat="1" applyFont="1"/>
    <xf numFmtId="10" fontId="0" fillId="0" borderId="0" xfId="0" applyNumberFormat="1"/>
    <xf numFmtId="0" fontId="10" fillId="0" borderId="0" xfId="0" applyFont="1"/>
    <xf numFmtId="0" fontId="8" fillId="0" borderId="0" xfId="0" applyFont="1"/>
    <xf numFmtId="0" fontId="6" fillId="5" borderId="7" xfId="0" applyFont="1" applyFill="1" applyBorder="1"/>
    <xf numFmtId="0" fontId="17" fillId="5" borderId="4" xfId="0" applyFont="1" applyFill="1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5"/>
  <sheetViews>
    <sheetView tabSelected="1" zoomScale="82" zoomScaleNormal="50" workbookViewId="0">
      <selection activeCell="E14" sqref="E14"/>
    </sheetView>
  </sheetViews>
  <sheetFormatPr baseColWidth="10" defaultColWidth="8.83203125" defaultRowHeight="15" x14ac:dyDescent="0.2"/>
  <cols>
    <col min="1" max="1" width="31.33203125" customWidth="1"/>
    <col min="2" max="2" width="14.6640625" customWidth="1"/>
    <col min="3" max="3" width="17" customWidth="1"/>
    <col min="4" max="4" width="14" customWidth="1"/>
    <col min="5" max="5" width="16.5" customWidth="1"/>
    <col min="6" max="6" width="13.5" customWidth="1"/>
    <col min="7" max="7" width="15.5" customWidth="1"/>
    <col min="8" max="8" width="9.1640625" customWidth="1"/>
    <col min="9" max="9" width="6.1640625" customWidth="1"/>
    <col min="10" max="10" width="33.6640625" bestFit="1" customWidth="1"/>
    <col min="11" max="11" width="16.83203125" customWidth="1"/>
    <col min="12" max="12" width="16.1640625" customWidth="1"/>
    <col min="13" max="13" width="17.5" customWidth="1"/>
    <col min="14" max="14" width="15.33203125" customWidth="1"/>
    <col min="15" max="15" width="18.6640625" customWidth="1"/>
    <col min="16" max="17" width="17.83203125" customWidth="1"/>
    <col min="20" max="20" width="24.83203125" customWidth="1"/>
    <col min="21" max="21" width="16.33203125" customWidth="1"/>
    <col min="22" max="22" width="13.33203125" customWidth="1"/>
    <col min="23" max="23" width="18.5" customWidth="1"/>
    <col min="24" max="24" width="24.33203125" customWidth="1"/>
    <col min="25" max="25" width="35.1640625" customWidth="1"/>
    <col min="26" max="26" width="25.1640625" customWidth="1"/>
    <col min="27" max="27" width="28.33203125" customWidth="1"/>
  </cols>
  <sheetData>
    <row r="1" spans="1:17" ht="16" x14ac:dyDescent="0.2">
      <c r="A1" s="89" t="s">
        <v>0</v>
      </c>
      <c r="B1" s="91" t="s">
        <v>1</v>
      </c>
      <c r="C1" s="92"/>
      <c r="D1" s="91" t="s">
        <v>2</v>
      </c>
      <c r="E1" s="92"/>
      <c r="F1" s="95" t="s">
        <v>3</v>
      </c>
      <c r="G1" s="95"/>
      <c r="H1" s="69"/>
      <c r="J1" s="108" t="s">
        <v>43</v>
      </c>
      <c r="K1" s="107" t="s">
        <v>52</v>
      </c>
      <c r="L1" s="107" t="s">
        <v>58</v>
      </c>
      <c r="M1" s="107"/>
      <c r="N1" s="107"/>
      <c r="O1" s="107"/>
      <c r="P1" s="107"/>
    </row>
    <row r="2" spans="1:17" ht="16" x14ac:dyDescent="0.2">
      <c r="A2" s="90"/>
      <c r="B2" s="93"/>
      <c r="C2" s="94"/>
      <c r="D2" s="93"/>
      <c r="E2" s="94"/>
      <c r="F2" s="95"/>
      <c r="G2" s="95"/>
      <c r="H2" s="69"/>
      <c r="K2" s="107"/>
      <c r="L2" s="105" t="s">
        <v>35</v>
      </c>
      <c r="M2" s="105" t="s">
        <v>36</v>
      </c>
      <c r="N2" s="105" t="s">
        <v>37</v>
      </c>
      <c r="O2" s="105" t="s">
        <v>38</v>
      </c>
      <c r="P2" s="105" t="s">
        <v>39</v>
      </c>
      <c r="Q2" s="105" t="s">
        <v>40</v>
      </c>
    </row>
    <row r="3" spans="1:17" ht="16" x14ac:dyDescent="0.2">
      <c r="A3" s="1"/>
      <c r="B3" s="96" t="s">
        <v>4</v>
      </c>
      <c r="C3" s="97"/>
      <c r="D3" s="96" t="s">
        <v>4</v>
      </c>
      <c r="E3" s="97"/>
      <c r="F3" s="98" t="s">
        <v>4</v>
      </c>
      <c r="G3" s="98"/>
      <c r="H3" s="68"/>
      <c r="K3">
        <v>1</v>
      </c>
      <c r="L3">
        <v>8</v>
      </c>
      <c r="M3">
        <v>15</v>
      </c>
      <c r="N3">
        <v>20</v>
      </c>
      <c r="O3">
        <v>30</v>
      </c>
      <c r="Q3">
        <v>24</v>
      </c>
    </row>
    <row r="4" spans="1:17" ht="16" x14ac:dyDescent="0.2">
      <c r="A4" s="2" t="s">
        <v>5</v>
      </c>
      <c r="B4" s="3" t="s">
        <v>6</v>
      </c>
      <c r="C4" s="3" t="s">
        <v>7</v>
      </c>
      <c r="D4" s="3" t="s">
        <v>6</v>
      </c>
      <c r="E4" s="3" t="s">
        <v>7</v>
      </c>
      <c r="F4" s="4" t="s">
        <v>6</v>
      </c>
      <c r="G4" s="4" t="s">
        <v>7</v>
      </c>
      <c r="H4" s="70"/>
      <c r="K4">
        <v>2</v>
      </c>
      <c r="L4">
        <v>9</v>
      </c>
      <c r="M4">
        <v>16</v>
      </c>
      <c r="N4">
        <v>21</v>
      </c>
      <c r="O4">
        <v>29</v>
      </c>
      <c r="P4">
        <v>14</v>
      </c>
      <c r="Q4">
        <v>21</v>
      </c>
    </row>
    <row r="5" spans="1:17" ht="16" x14ac:dyDescent="0.2">
      <c r="A5" s="5" t="s">
        <v>8</v>
      </c>
      <c r="B5" s="6">
        <v>22.9</v>
      </c>
      <c r="C5" s="6">
        <v>22.7</v>
      </c>
      <c r="D5" s="6">
        <v>23.1</v>
      </c>
      <c r="E5" s="6">
        <v>23.5</v>
      </c>
      <c r="F5" s="7">
        <v>26.8</v>
      </c>
      <c r="G5" s="7">
        <v>24.6</v>
      </c>
      <c r="K5">
        <v>3</v>
      </c>
      <c r="L5">
        <v>9</v>
      </c>
      <c r="M5">
        <v>14</v>
      </c>
      <c r="N5">
        <v>19</v>
      </c>
      <c r="O5">
        <v>27</v>
      </c>
      <c r="P5">
        <v>11</v>
      </c>
      <c r="Q5">
        <v>24</v>
      </c>
    </row>
    <row r="6" spans="1:17" ht="16" x14ac:dyDescent="0.2">
      <c r="A6" s="5" t="s">
        <v>9</v>
      </c>
      <c r="B6" s="8">
        <v>0.5</v>
      </c>
      <c r="C6" s="9">
        <v>0.46</v>
      </c>
      <c r="D6" s="8">
        <v>0.48</v>
      </c>
      <c r="E6" s="9">
        <v>0.64500000000000002</v>
      </c>
      <c r="F6" s="10">
        <v>0.45</v>
      </c>
      <c r="G6" s="11">
        <v>0.49</v>
      </c>
      <c r="H6" s="71"/>
      <c r="K6">
        <v>4</v>
      </c>
      <c r="M6">
        <v>20</v>
      </c>
      <c r="N6">
        <v>16</v>
      </c>
      <c r="O6">
        <v>30</v>
      </c>
      <c r="P6">
        <v>15</v>
      </c>
      <c r="Q6">
        <v>25</v>
      </c>
    </row>
    <row r="7" spans="1:17" ht="16" x14ac:dyDescent="0.2">
      <c r="A7" s="5" t="s">
        <v>10</v>
      </c>
      <c r="B7" s="6">
        <v>30.3</v>
      </c>
      <c r="C7" s="6">
        <v>30.2</v>
      </c>
      <c r="D7" s="6">
        <v>30.3</v>
      </c>
      <c r="E7" s="6">
        <v>29.9</v>
      </c>
      <c r="F7" s="7">
        <v>30.2</v>
      </c>
      <c r="G7" s="7">
        <v>30</v>
      </c>
      <c r="K7">
        <v>5</v>
      </c>
      <c r="L7">
        <v>9</v>
      </c>
      <c r="M7">
        <v>22</v>
      </c>
      <c r="N7">
        <v>19</v>
      </c>
      <c r="O7">
        <v>30</v>
      </c>
      <c r="P7">
        <v>13</v>
      </c>
      <c r="Q7">
        <v>23</v>
      </c>
    </row>
    <row r="8" spans="1:17" ht="16" x14ac:dyDescent="0.2">
      <c r="A8" s="5" t="s">
        <v>11</v>
      </c>
      <c r="B8" s="6">
        <v>34.1</v>
      </c>
      <c r="C8" s="12">
        <v>32</v>
      </c>
      <c r="D8" s="6">
        <v>34</v>
      </c>
      <c r="E8" s="6">
        <v>29.4</v>
      </c>
      <c r="F8" s="7"/>
      <c r="G8" s="7">
        <v>29.8</v>
      </c>
      <c r="K8">
        <v>6</v>
      </c>
      <c r="L8">
        <v>9</v>
      </c>
      <c r="M8">
        <v>17</v>
      </c>
      <c r="N8">
        <v>20</v>
      </c>
      <c r="P8">
        <v>11</v>
      </c>
      <c r="Q8">
        <v>29</v>
      </c>
    </row>
    <row r="9" spans="1:17" ht="16" x14ac:dyDescent="0.2">
      <c r="A9" s="5" t="s">
        <v>12</v>
      </c>
      <c r="B9" s="6">
        <v>21.6</v>
      </c>
      <c r="C9" s="6">
        <v>21.1</v>
      </c>
      <c r="D9" s="6">
        <v>21.5</v>
      </c>
      <c r="E9" s="6">
        <v>20.7</v>
      </c>
      <c r="F9" s="7">
        <v>18.399999999999999</v>
      </c>
      <c r="G9" s="7">
        <v>19</v>
      </c>
      <c r="K9">
        <v>7</v>
      </c>
      <c r="L9">
        <v>8</v>
      </c>
      <c r="M9">
        <v>16</v>
      </c>
      <c r="N9">
        <v>17</v>
      </c>
      <c r="O9">
        <v>29</v>
      </c>
      <c r="P9">
        <v>13</v>
      </c>
      <c r="Q9">
        <v>26</v>
      </c>
    </row>
    <row r="10" spans="1:17" ht="16" x14ac:dyDescent="0.2">
      <c r="A10" s="5" t="s">
        <v>13</v>
      </c>
      <c r="B10" s="6">
        <v>23.9</v>
      </c>
      <c r="C10" s="6">
        <v>24.1</v>
      </c>
      <c r="D10" s="6">
        <v>23.8</v>
      </c>
      <c r="E10" s="6">
        <v>23.9</v>
      </c>
      <c r="F10" s="7">
        <v>27.3</v>
      </c>
      <c r="G10" s="7">
        <v>23.3</v>
      </c>
      <c r="K10">
        <v>8</v>
      </c>
      <c r="L10">
        <v>8</v>
      </c>
      <c r="M10">
        <v>20</v>
      </c>
      <c r="N10">
        <v>17</v>
      </c>
      <c r="O10">
        <v>30</v>
      </c>
      <c r="P10">
        <v>13</v>
      </c>
      <c r="Q10">
        <v>27</v>
      </c>
    </row>
    <row r="11" spans="1:17" ht="16" x14ac:dyDescent="0.2">
      <c r="A11" s="13" t="s">
        <v>14</v>
      </c>
      <c r="B11" s="14">
        <f>B10-B9</f>
        <v>2.2999999999999972</v>
      </c>
      <c r="C11" s="14">
        <f t="shared" ref="C11:G11" si="0">C10-C9</f>
        <v>3</v>
      </c>
      <c r="D11" s="14">
        <f t="shared" si="0"/>
        <v>2.3000000000000007</v>
      </c>
      <c r="E11" s="14">
        <v>3.2</v>
      </c>
      <c r="F11" s="14">
        <f t="shared" si="0"/>
        <v>8.9000000000000021</v>
      </c>
      <c r="G11" s="14">
        <f t="shared" si="0"/>
        <v>4.3000000000000007</v>
      </c>
      <c r="H11" s="72"/>
      <c r="K11">
        <v>9</v>
      </c>
      <c r="L11">
        <v>10</v>
      </c>
      <c r="M11">
        <v>15</v>
      </c>
      <c r="N11">
        <v>15</v>
      </c>
      <c r="O11">
        <v>30</v>
      </c>
      <c r="P11">
        <v>14</v>
      </c>
      <c r="Q11">
        <v>25</v>
      </c>
    </row>
    <row r="12" spans="1:17" ht="16" x14ac:dyDescent="0.2">
      <c r="A12" s="5" t="s">
        <v>15</v>
      </c>
      <c r="B12" s="6">
        <v>20.100000000000001</v>
      </c>
      <c r="C12" s="6">
        <v>19.899999999999999</v>
      </c>
      <c r="D12" s="6">
        <v>20.2</v>
      </c>
      <c r="E12" s="6">
        <v>20.100000000000001</v>
      </c>
      <c r="F12" s="7">
        <v>20.100000000000001</v>
      </c>
      <c r="G12" s="7">
        <v>19.899999999999999</v>
      </c>
      <c r="K12">
        <v>10</v>
      </c>
      <c r="L12" s="66">
        <v>9</v>
      </c>
      <c r="M12" s="66">
        <v>11</v>
      </c>
      <c r="N12" s="66">
        <v>22</v>
      </c>
      <c r="O12" s="66">
        <v>30</v>
      </c>
      <c r="P12" s="66">
        <v>13</v>
      </c>
      <c r="Q12" s="66">
        <v>28</v>
      </c>
    </row>
    <row r="13" spans="1:17" ht="16" x14ac:dyDescent="0.2">
      <c r="A13" s="5" t="s">
        <v>16</v>
      </c>
      <c r="B13" s="6">
        <v>25.3</v>
      </c>
      <c r="C13" s="6">
        <v>25</v>
      </c>
      <c r="D13" s="6">
        <v>25.2</v>
      </c>
      <c r="E13" s="6">
        <v>24.3</v>
      </c>
      <c r="F13" s="7">
        <v>25.1</v>
      </c>
      <c r="G13" s="7">
        <v>24.9</v>
      </c>
      <c r="K13" t="s">
        <v>41</v>
      </c>
      <c r="L13">
        <f>AVERAGE(L3:L12)</f>
        <v>8.7777777777777786</v>
      </c>
      <c r="M13">
        <f t="shared" ref="M13:Q13" si="1">AVERAGE(M3:M12)</f>
        <v>16.600000000000001</v>
      </c>
      <c r="N13">
        <f t="shared" si="1"/>
        <v>18.600000000000001</v>
      </c>
      <c r="O13">
        <f t="shared" si="1"/>
        <v>29.444444444444443</v>
      </c>
      <c r="P13">
        <f t="shared" si="1"/>
        <v>13</v>
      </c>
      <c r="Q13">
        <f t="shared" si="1"/>
        <v>25.2</v>
      </c>
    </row>
    <row r="14" spans="1:17" ht="16" x14ac:dyDescent="0.2">
      <c r="A14" s="15" t="s">
        <v>17</v>
      </c>
      <c r="B14" s="16">
        <v>5.2</v>
      </c>
      <c r="C14" s="16">
        <v>5.0999999999999996</v>
      </c>
      <c r="D14" s="16">
        <v>5</v>
      </c>
      <c r="E14" s="84">
        <v>4.2</v>
      </c>
      <c r="F14" s="16">
        <f>F13-F12</f>
        <v>5</v>
      </c>
      <c r="G14" s="17">
        <f>G13-G12</f>
        <v>5</v>
      </c>
      <c r="H14" s="73"/>
      <c r="K14" t="s">
        <v>42</v>
      </c>
      <c r="L14">
        <f>STDEV(L3:L12)</f>
        <v>0.66666666666666674</v>
      </c>
      <c r="M14">
        <f t="shared" ref="M14:Q14" si="2">STDEV(M3:M12)</f>
        <v>3.2727833889689553</v>
      </c>
      <c r="N14">
        <f t="shared" si="2"/>
        <v>2.2705848487901892</v>
      </c>
      <c r="O14">
        <f t="shared" si="2"/>
        <v>1.0137937550497031</v>
      </c>
      <c r="P14">
        <f t="shared" si="2"/>
        <v>1.3228756555322954</v>
      </c>
      <c r="Q14">
        <f t="shared" si="2"/>
        <v>2.3944379994757292</v>
      </c>
    </row>
    <row r="15" spans="1:17" ht="16" x14ac:dyDescent="0.2">
      <c r="A15" s="5" t="s">
        <v>18</v>
      </c>
      <c r="B15" s="6">
        <v>31.19</v>
      </c>
      <c r="C15" s="6">
        <v>30.69</v>
      </c>
      <c r="D15" s="65">
        <v>29.54</v>
      </c>
      <c r="E15" s="6">
        <v>32.97</v>
      </c>
      <c r="F15" s="67">
        <v>35.96</v>
      </c>
      <c r="G15" s="7">
        <v>32.96</v>
      </c>
    </row>
    <row r="16" spans="1:17" ht="16" x14ac:dyDescent="0.2">
      <c r="A16" s="5" t="s">
        <v>19</v>
      </c>
      <c r="B16" s="6">
        <v>31</v>
      </c>
      <c r="C16" s="6">
        <v>30.39</v>
      </c>
      <c r="D16" s="6">
        <v>29.15</v>
      </c>
      <c r="E16" s="6">
        <v>32.65</v>
      </c>
      <c r="F16" s="18">
        <v>35.61</v>
      </c>
      <c r="G16" s="18">
        <v>32.53</v>
      </c>
      <c r="H16" s="74"/>
    </row>
    <row r="17" spans="1:17" ht="16" x14ac:dyDescent="0.2">
      <c r="A17" s="19" t="s">
        <v>20</v>
      </c>
      <c r="B17" s="20">
        <v>0.19</v>
      </c>
      <c r="C17" s="20">
        <v>0.3</v>
      </c>
      <c r="D17" s="20">
        <v>0.39</v>
      </c>
      <c r="E17" s="20">
        <f>E15-E16</f>
        <v>0.32000000000000028</v>
      </c>
      <c r="F17" s="20">
        <f>F15-F16</f>
        <v>0.35000000000000142</v>
      </c>
      <c r="G17" s="21">
        <f>G15-G16</f>
        <v>0.42999999999999972</v>
      </c>
      <c r="H17" s="75"/>
    </row>
    <row r="18" spans="1:17" ht="16" x14ac:dyDescent="0.2">
      <c r="A18" s="19" t="s">
        <v>48</v>
      </c>
      <c r="B18" s="20">
        <f>B17/B15</f>
        <v>6.0916960564283426E-3</v>
      </c>
      <c r="C18" s="20">
        <f>C17/C15</f>
        <v>9.7751710654936461E-3</v>
      </c>
      <c r="D18" s="20">
        <f t="shared" ref="D18:G18" si="3">D17/D15</f>
        <v>1.3202437373053488E-2</v>
      </c>
      <c r="E18" s="20">
        <f t="shared" si="3"/>
        <v>9.7057931452836001E-3</v>
      </c>
      <c r="F18" s="20">
        <f t="shared" si="3"/>
        <v>9.7330367074527652E-3</v>
      </c>
      <c r="G18" s="20">
        <f t="shared" si="3"/>
        <v>1.304611650485436E-2</v>
      </c>
      <c r="H18" s="75"/>
      <c r="J18" s="108" t="s">
        <v>53</v>
      </c>
      <c r="K18" s="107" t="s">
        <v>52</v>
      </c>
      <c r="L18" s="107" t="s">
        <v>59</v>
      </c>
      <c r="M18" s="107"/>
      <c r="N18" s="107"/>
      <c r="O18" s="107"/>
      <c r="P18" s="107"/>
      <c r="Q18" s="107"/>
    </row>
    <row r="19" spans="1:17" ht="16" x14ac:dyDescent="0.2">
      <c r="A19" s="55" t="s">
        <v>54</v>
      </c>
      <c r="B19" s="22">
        <v>8</v>
      </c>
      <c r="C19" s="22">
        <v>15</v>
      </c>
      <c r="D19" s="22">
        <v>20</v>
      </c>
      <c r="E19" s="22">
        <v>30</v>
      </c>
      <c r="F19" s="23">
        <v>14</v>
      </c>
      <c r="G19" s="23">
        <v>24</v>
      </c>
      <c r="H19" s="76"/>
      <c r="K19" s="107"/>
      <c r="L19" s="105" t="s">
        <v>35</v>
      </c>
      <c r="M19" s="105" t="s">
        <v>36</v>
      </c>
      <c r="N19" s="105" t="s">
        <v>37</v>
      </c>
      <c r="O19" s="105" t="s">
        <v>38</v>
      </c>
      <c r="P19" s="105" t="s">
        <v>39</v>
      </c>
      <c r="Q19" s="105" t="s">
        <v>40</v>
      </c>
    </row>
    <row r="20" spans="1:17" ht="16" x14ac:dyDescent="0.2">
      <c r="A20" s="5"/>
      <c r="B20" s="6"/>
      <c r="C20" s="6"/>
      <c r="D20" s="6"/>
      <c r="E20" s="6"/>
      <c r="F20" s="7"/>
      <c r="G20" s="7"/>
      <c r="K20">
        <v>1</v>
      </c>
      <c r="L20">
        <f>B18-(B187/30*B19/B185)</f>
        <v>3.781041370934123E-3</v>
      </c>
      <c r="M20">
        <f>C18-(C187/30*C19/C185)</f>
        <v>5.1240082747959674E-3</v>
      </c>
      <c r="N20">
        <f>D18-(D187/30*D19/D185)</f>
        <v>6.3997162846181075E-3</v>
      </c>
      <c r="O20">
        <f>E18-(E187/30*E19/E185)</f>
        <v>1.4798540172332262E-3</v>
      </c>
      <c r="Q20">
        <f>G18-(G187/30*G19/G185)</f>
        <v>8.4498056490939066E-3</v>
      </c>
    </row>
    <row r="21" spans="1:17" ht="16" x14ac:dyDescent="0.2">
      <c r="A21" s="24" t="s">
        <v>21</v>
      </c>
      <c r="B21" s="6"/>
      <c r="C21" s="6"/>
      <c r="D21" s="6"/>
      <c r="E21" s="6"/>
      <c r="F21" s="7"/>
      <c r="G21" s="7"/>
      <c r="K21">
        <v>2</v>
      </c>
      <c r="L21">
        <f>B35-(B187/30*B36/B185)</f>
        <v>6.290764858340769E-3</v>
      </c>
      <c r="M21">
        <f>C35-(C187/30*C36/C185)</f>
        <v>4.140701437495291E-3</v>
      </c>
      <c r="N21">
        <f>D35-(D187/30*D36/D185)</f>
        <v>5.4465563049253965E-3</v>
      </c>
      <c r="O21">
        <f>E35-(E187/30*E36/E185)</f>
        <v>2.0969799147482187E-3</v>
      </c>
      <c r="P21">
        <f>F35-(F187/30*F36/F185)</f>
        <v>3.4320284276920165E-3</v>
      </c>
      <c r="Q21">
        <f>G35-(G187/30*G36/G185)</f>
        <v>7.465343803755427E-3</v>
      </c>
    </row>
    <row r="22" spans="1:17" ht="16" x14ac:dyDescent="0.2">
      <c r="A22" s="5" t="s">
        <v>8</v>
      </c>
      <c r="B22" s="6">
        <v>23.2</v>
      </c>
      <c r="C22" s="6">
        <v>19.8</v>
      </c>
      <c r="D22" s="6">
        <v>23.7</v>
      </c>
      <c r="E22" s="6">
        <v>24.5</v>
      </c>
      <c r="F22" s="7">
        <v>26.2</v>
      </c>
      <c r="G22" s="7">
        <v>24.4</v>
      </c>
      <c r="K22">
        <v>3</v>
      </c>
      <c r="L22">
        <f>B52-(B187/30*B53/B185)</f>
        <v>5.4525419706121271E-3</v>
      </c>
      <c r="M22">
        <f>C52-(C187/30*C53/C185)</f>
        <v>3.2197299818051113E-3</v>
      </c>
      <c r="N22">
        <f>D52-(D187/30*D53/D185)</f>
        <v>5.2574022957298152E-3</v>
      </c>
      <c r="O22">
        <f>E52-(E187/30*E53/E185)</f>
        <v>2.4254436243234647E-3</v>
      </c>
      <c r="P22">
        <f>F52-(F187/30*F53/F185)</f>
        <v>5.0327156196539706E-3</v>
      </c>
      <c r="Q22">
        <f>G52-(G187/30*G53/G185)</f>
        <v>5.3306964435097196E-3</v>
      </c>
    </row>
    <row r="23" spans="1:17" ht="16" x14ac:dyDescent="0.2">
      <c r="A23" s="5" t="s">
        <v>9</v>
      </c>
      <c r="B23" s="8">
        <v>0.48</v>
      </c>
      <c r="C23" s="25">
        <v>0.53500000000000003</v>
      </c>
      <c r="D23" s="8">
        <v>0.49</v>
      </c>
      <c r="E23" s="25">
        <v>0.63500000000000001</v>
      </c>
      <c r="F23" s="10">
        <v>0.47499999999999998</v>
      </c>
      <c r="G23" s="26">
        <v>0.48499999999999999</v>
      </c>
      <c r="H23" s="77"/>
      <c r="K23">
        <v>4</v>
      </c>
      <c r="M23">
        <f>C69-(C187/30*C70/C185)</f>
        <v>5.9676008141067776E-3</v>
      </c>
      <c r="N23">
        <f>D69-(D187/30*D70/D185)</f>
        <v>4.7317647111355171E-3</v>
      </c>
      <c r="O23">
        <f>E69-(E187/30*E70/E185)</f>
        <v>3.4233557830471127E-3</v>
      </c>
      <c r="P23">
        <f>F69-(F187/30*F70/F185)</f>
        <v>4.567127004303167E-3</v>
      </c>
      <c r="Q23">
        <f>G69-(G187/30*G70/G185)</f>
        <v>6.4381732377065213E-3</v>
      </c>
    </row>
    <row r="24" spans="1:17" ht="16" x14ac:dyDescent="0.2">
      <c r="A24" s="5" t="s">
        <v>10</v>
      </c>
      <c r="B24" s="6">
        <v>30.2</v>
      </c>
      <c r="C24" s="6">
        <v>30.3</v>
      </c>
      <c r="D24" s="6">
        <v>30.1</v>
      </c>
      <c r="E24" s="6">
        <v>30.1</v>
      </c>
      <c r="F24" s="7">
        <v>30.1</v>
      </c>
      <c r="G24" s="7">
        <v>30.2</v>
      </c>
      <c r="K24">
        <v>5</v>
      </c>
      <c r="L24">
        <f>B86-(B187/30*B87/B185)</f>
        <v>6.261272972489889E-3</v>
      </c>
      <c r="M24">
        <f>C86-(C187/30*C87/C185)</f>
        <v>8.5147577974305708E-3</v>
      </c>
      <c r="N24">
        <f>D86-(D187/30*D87/D185)</f>
        <v>2.5314189633214995E-3</v>
      </c>
      <c r="O24">
        <f>E86-(E187/30*E87/E185)</f>
        <v>2.8721917130711209E-3</v>
      </c>
      <c r="P24">
        <f>F86-(F187/30*F87/F185)</f>
        <v>4.4586897048441388E-3</v>
      </c>
      <c r="Q24">
        <f>G86-(G187/30*G87/G185)</f>
        <v>7.554723715698152E-3</v>
      </c>
    </row>
    <row r="25" spans="1:17" ht="16" x14ac:dyDescent="0.2">
      <c r="A25" s="5" t="s">
        <v>11</v>
      </c>
      <c r="B25" s="6"/>
      <c r="C25" s="6">
        <v>30.7</v>
      </c>
      <c r="D25" s="6">
        <v>32.5</v>
      </c>
      <c r="E25" s="6">
        <v>30.5</v>
      </c>
      <c r="F25" s="7">
        <v>31</v>
      </c>
      <c r="G25" s="7">
        <v>31.9</v>
      </c>
      <c r="K25">
        <v>6</v>
      </c>
      <c r="L25">
        <f>B103-(B187/30*B104/B185)</f>
        <v>4.4148471171233643E-3</v>
      </c>
      <c r="M25">
        <f>C103-(C187/30*C104/C185)</f>
        <v>5.3882424636805381E-3</v>
      </c>
      <c r="N25">
        <f>D103-(D187/30*D104/D185)</f>
        <v>4.3484760253724259E-3</v>
      </c>
      <c r="P25">
        <f>F103-(F187/30*F104/F185)</f>
        <v>4.1805170932345537E-3</v>
      </c>
      <c r="Q25">
        <f>G103-(G187/30*G104/G185)</f>
        <v>1.1478551503487495E-2</v>
      </c>
    </row>
    <row r="26" spans="1:17" ht="16" x14ac:dyDescent="0.2">
      <c r="A26" s="5" t="s">
        <v>12</v>
      </c>
      <c r="B26" s="6">
        <v>19.3</v>
      </c>
      <c r="C26" s="6">
        <v>22.1</v>
      </c>
      <c r="D26" s="6">
        <v>22.2</v>
      </c>
      <c r="E26" s="6">
        <v>21.5</v>
      </c>
      <c r="F26" s="7">
        <v>21.2</v>
      </c>
      <c r="G26" s="7">
        <v>20.6</v>
      </c>
      <c r="K26">
        <v>7</v>
      </c>
      <c r="L26">
        <f>B120-(B187/30*B121/B185)</f>
        <v>3.9491262221740125E-3</v>
      </c>
      <c r="M26">
        <f>C120-(C187/30*C121/C185)</f>
        <v>6.8207920905115774E-3</v>
      </c>
      <c r="N26">
        <f>D120-(D187/30*D121/D185)</f>
        <v>2.307732801175336E-3</v>
      </c>
      <c r="O26">
        <f>E120-(E203/30*E121/E201)</f>
        <v>4.2220331763194261E-3</v>
      </c>
      <c r="P26">
        <f>F120-(F187/30*F121/F185)</f>
        <v>5.3488183477680929E-3</v>
      </c>
      <c r="Q26">
        <f>G120-(G187/30*G121/G185)</f>
        <v>1.1816930735704792E-2</v>
      </c>
    </row>
    <row r="27" spans="1:17" ht="16" x14ac:dyDescent="0.2">
      <c r="A27" s="5" t="s">
        <v>13</v>
      </c>
      <c r="B27" s="6">
        <v>23.3</v>
      </c>
      <c r="C27" s="6">
        <v>23</v>
      </c>
      <c r="D27" s="6">
        <v>23.9</v>
      </c>
      <c r="E27" s="6">
        <v>24.3</v>
      </c>
      <c r="F27" s="18">
        <v>25.8</v>
      </c>
      <c r="G27" s="18">
        <v>24.5</v>
      </c>
      <c r="H27" s="74"/>
      <c r="K27">
        <v>8</v>
      </c>
      <c r="L27">
        <f>B137-(B187/30*B138/B185)</f>
        <v>3.7601716214197768E-3</v>
      </c>
      <c r="M27">
        <f>C137-(C187/30*C138/C185)</f>
        <v>6.2711655462977011E-3</v>
      </c>
      <c r="N27">
        <f>D137-(D187/30*D138/D185)</f>
        <v>9.4629969898884884E-4</v>
      </c>
      <c r="O27">
        <f>E137-(E187/30*E138/E185)</f>
        <v>3.1063732762375285E-3</v>
      </c>
      <c r="P27">
        <f>F137-(F187/30*F138/F185)</f>
        <v>5.8092114302164899E-3</v>
      </c>
      <c r="Q27">
        <f>G137-(G187/30*G138/G185)</f>
        <v>9.6884610681736601E-3</v>
      </c>
    </row>
    <row r="28" spans="1:17" ht="14.5" customHeight="1" x14ac:dyDescent="0.2">
      <c r="A28" s="13" t="s">
        <v>14</v>
      </c>
      <c r="B28" s="14">
        <f>B27-B26</f>
        <v>4</v>
      </c>
      <c r="C28" s="14">
        <f t="shared" ref="C28:G28" si="4">C27-C26</f>
        <v>0.89999999999999858</v>
      </c>
      <c r="D28" s="14">
        <f t="shared" si="4"/>
        <v>1.6999999999999993</v>
      </c>
      <c r="E28" s="14">
        <f t="shared" si="4"/>
        <v>2.8000000000000007</v>
      </c>
      <c r="F28" s="14">
        <f t="shared" si="4"/>
        <v>4.6000000000000014</v>
      </c>
      <c r="G28" s="14">
        <f t="shared" si="4"/>
        <v>3.8999999999999986</v>
      </c>
      <c r="H28" s="72"/>
      <c r="K28">
        <v>9</v>
      </c>
      <c r="L28">
        <f>B154-(B187/30*B155/B185)</f>
        <v>3.5822698784263433E-3</v>
      </c>
      <c r="M28">
        <f>C154-(C187/30*C155/C185)</f>
        <v>4.2014078596257802E-3</v>
      </c>
      <c r="N28">
        <f>D154-(D187/30*D155/D185)</f>
        <v>3.6227913984385662E-3</v>
      </c>
      <c r="O28">
        <f>E154-(E187/30*E155/E185)</f>
        <v>2.9490289434694218E-3</v>
      </c>
      <c r="P28">
        <f>F154-(F187/30*F155/F185)</f>
        <v>4.7065867570283458E-3</v>
      </c>
      <c r="Q28">
        <f>G154-(G187/30*G155/G185)</f>
        <v>1.0442148777965541E-2</v>
      </c>
    </row>
    <row r="29" spans="1:17" ht="16" x14ac:dyDescent="0.2">
      <c r="A29" s="5" t="s">
        <v>15</v>
      </c>
      <c r="B29" s="6">
        <v>20</v>
      </c>
      <c r="C29" s="6">
        <v>20.100000000000001</v>
      </c>
      <c r="D29" s="6">
        <v>20.100000000000001</v>
      </c>
      <c r="E29" s="6">
        <v>20.100000000000001</v>
      </c>
      <c r="F29" s="27">
        <v>20.100000000000001</v>
      </c>
      <c r="G29" s="27">
        <v>20.3</v>
      </c>
      <c r="H29" s="33"/>
      <c r="K29">
        <v>10</v>
      </c>
      <c r="L29">
        <f>B171-(B187/30*B172/B185)</f>
        <v>4.4767437779505564E-3</v>
      </c>
      <c r="M29">
        <f>C171-(C187/30*C172/C185)</f>
        <v>4.3575088687426052E-3</v>
      </c>
      <c r="N29">
        <f>D171-(D187/30*D172/D185)</f>
        <v>5.8876535688902375E-3</v>
      </c>
      <c r="O29">
        <f>E171-(E187/30*E172/E185)</f>
        <v>3.224442551338939E-3</v>
      </c>
      <c r="P29">
        <f>F171-(F187/30*F172/F185)</f>
        <v>4.2432576108903221E-3</v>
      </c>
      <c r="Q29">
        <f>G171-(G187/30*G172/G185)</f>
        <v>1.1467502696023164E-2</v>
      </c>
    </row>
    <row r="30" spans="1:17" ht="16" x14ac:dyDescent="0.2">
      <c r="A30" s="5" t="s">
        <v>16</v>
      </c>
      <c r="B30" s="6">
        <v>25.7</v>
      </c>
      <c r="C30" s="6">
        <v>25.4</v>
      </c>
      <c r="D30" s="6">
        <v>25.2</v>
      </c>
      <c r="E30" s="6">
        <v>25.1</v>
      </c>
      <c r="F30" s="27">
        <v>25.1</v>
      </c>
      <c r="G30" s="27">
        <v>25.3</v>
      </c>
      <c r="H30" s="33"/>
      <c r="K30" t="s">
        <v>44</v>
      </c>
      <c r="L30">
        <f>AVERAGE(L20:L29)</f>
        <v>4.6631977543856624E-3</v>
      </c>
      <c r="M30">
        <f t="shared" ref="M30:Q30" si="5">AVERAGE(M20:M29)</f>
        <v>5.4005915134491917E-3</v>
      </c>
      <c r="N30">
        <f t="shared" si="5"/>
        <v>4.1479812052595761E-3</v>
      </c>
      <c r="O30">
        <f t="shared" si="5"/>
        <v>2.8666336666431625E-3</v>
      </c>
      <c r="P30">
        <f t="shared" si="5"/>
        <v>4.6421057772923456E-3</v>
      </c>
      <c r="Q30">
        <f t="shared" si="5"/>
        <v>9.0132337631118366E-3</v>
      </c>
    </row>
    <row r="31" spans="1:17" ht="16" x14ac:dyDescent="0.2">
      <c r="A31" s="15" t="s">
        <v>22</v>
      </c>
      <c r="B31" s="16">
        <v>5.7</v>
      </c>
      <c r="C31" s="16">
        <v>5.3</v>
      </c>
      <c r="D31" s="16">
        <v>5.0999999999999996</v>
      </c>
      <c r="E31" s="16">
        <v>5</v>
      </c>
      <c r="F31" s="17">
        <f>F30-F29</f>
        <v>5</v>
      </c>
      <c r="G31" s="17">
        <f>G30-G29</f>
        <v>5</v>
      </c>
      <c r="H31" s="73"/>
      <c r="K31" t="s">
        <v>42</v>
      </c>
      <c r="L31">
        <f>STDEV(L20:L29)</f>
        <v>1.0720474455724633E-3</v>
      </c>
      <c r="M31">
        <f t="shared" ref="M31:Q31" si="6">STDEV(M20:M29)</f>
        <v>1.5542269842446718E-3</v>
      </c>
      <c r="N31">
        <f t="shared" si="6"/>
        <v>1.7613524182681127E-3</v>
      </c>
      <c r="O31">
        <f t="shared" si="6"/>
        <v>7.9447646636704894E-4</v>
      </c>
      <c r="P31">
        <f t="shared" si="6"/>
        <v>6.9767529564197393E-4</v>
      </c>
      <c r="Q31">
        <f t="shared" si="6"/>
        <v>2.2971566542498399E-3</v>
      </c>
    </row>
    <row r="32" spans="1:17" ht="16" x14ac:dyDescent="0.2">
      <c r="A32" s="5" t="s">
        <v>18</v>
      </c>
      <c r="B32" s="6">
        <v>32.619999999999997</v>
      </c>
      <c r="C32" s="6">
        <v>32.96</v>
      </c>
      <c r="D32" s="6">
        <v>34.950000000000003</v>
      </c>
      <c r="E32" s="6">
        <v>32.840000000000003</v>
      </c>
      <c r="F32" s="27">
        <v>31.28</v>
      </c>
      <c r="G32" s="27">
        <v>32.21</v>
      </c>
      <c r="H32" s="33"/>
      <c r="K32" s="106" t="s">
        <v>55</v>
      </c>
      <c r="L32" s="106"/>
      <c r="M32" s="106"/>
      <c r="N32" s="106"/>
      <c r="O32" s="106"/>
      <c r="P32" s="106"/>
      <c r="Q32" s="106"/>
    </row>
    <row r="33" spans="1:20" ht="15.5" customHeight="1" x14ac:dyDescent="0.2">
      <c r="A33" s="5" t="s">
        <v>19</v>
      </c>
      <c r="B33" s="6">
        <v>32.33</v>
      </c>
      <c r="C33" s="6">
        <v>32.659999999999997</v>
      </c>
      <c r="D33" s="6">
        <v>34.51</v>
      </c>
      <c r="E33" s="6">
        <v>32.51</v>
      </c>
      <c r="F33" s="27">
        <v>31.02</v>
      </c>
      <c r="G33" s="27">
        <v>31.84</v>
      </c>
      <c r="H33" s="33"/>
    </row>
    <row r="34" spans="1:20" ht="16" x14ac:dyDescent="0.2">
      <c r="A34" s="19" t="s">
        <v>20</v>
      </c>
      <c r="B34" s="20">
        <v>0.28999999999999998</v>
      </c>
      <c r="C34" s="20">
        <v>0.3</v>
      </c>
      <c r="D34" s="20">
        <v>0.44</v>
      </c>
      <c r="E34" s="20">
        <v>0.33</v>
      </c>
      <c r="F34" s="21">
        <f>F32-F33</f>
        <v>0.26000000000000156</v>
      </c>
      <c r="G34" s="21">
        <f>G32-G33</f>
        <v>0.37000000000000099</v>
      </c>
      <c r="H34" s="75"/>
    </row>
    <row r="35" spans="1:20" ht="16" x14ac:dyDescent="0.2">
      <c r="A35" s="19" t="s">
        <v>49</v>
      </c>
      <c r="B35" s="20">
        <f>B34/B32</f>
        <v>8.8902513795217665E-3</v>
      </c>
      <c r="C35" s="20">
        <f t="shared" ref="C35:G35" si="7">C34/C32</f>
        <v>9.101941747572815E-3</v>
      </c>
      <c r="D35" s="20">
        <f t="shared" si="7"/>
        <v>1.2589413447782546E-2</v>
      </c>
      <c r="E35" s="20">
        <f t="shared" si="7"/>
        <v>1.0048721071863581E-2</v>
      </c>
      <c r="F35" s="20">
        <f t="shared" si="7"/>
        <v>8.3120204603581056E-3</v>
      </c>
      <c r="G35" s="20">
        <f t="shared" si="7"/>
        <v>1.1487115802545824E-2</v>
      </c>
      <c r="H35" s="75"/>
      <c r="J35" s="108" t="s">
        <v>50</v>
      </c>
      <c r="K35" s="107" t="s">
        <v>52</v>
      </c>
      <c r="L35" s="110" t="s">
        <v>50</v>
      </c>
      <c r="M35" s="110"/>
      <c r="N35" s="110"/>
      <c r="O35" s="110"/>
      <c r="P35" s="110"/>
      <c r="Q35" s="110"/>
    </row>
    <row r="36" spans="1:20" ht="16" x14ac:dyDescent="0.2">
      <c r="A36" s="55" t="s">
        <v>54</v>
      </c>
      <c r="B36" s="22">
        <v>9</v>
      </c>
      <c r="C36" s="22">
        <v>16</v>
      </c>
      <c r="D36" s="22">
        <v>21</v>
      </c>
      <c r="E36" s="22">
        <v>29</v>
      </c>
      <c r="F36" s="23">
        <v>14</v>
      </c>
      <c r="G36" s="23">
        <v>21</v>
      </c>
      <c r="H36" s="76"/>
      <c r="K36" s="107"/>
      <c r="L36" s="105" t="s">
        <v>35</v>
      </c>
      <c r="M36" s="105" t="s">
        <v>36</v>
      </c>
      <c r="N36" s="105" t="s">
        <v>37</v>
      </c>
      <c r="O36" s="105" t="s">
        <v>38</v>
      </c>
      <c r="P36" s="105" t="s">
        <v>39</v>
      </c>
      <c r="Q36" s="105" t="s">
        <v>40</v>
      </c>
    </row>
    <row r="37" spans="1:20" ht="16" x14ac:dyDescent="0.2">
      <c r="A37" s="5"/>
      <c r="B37" s="6"/>
      <c r="C37" s="6"/>
      <c r="D37" s="6"/>
      <c r="E37" s="6"/>
      <c r="F37" s="28"/>
      <c r="G37" s="27"/>
      <c r="H37" s="33"/>
      <c r="K37">
        <v>1</v>
      </c>
      <c r="L37">
        <f>(B11-B181/30*B19)/(B14-B184/30*B19)</f>
        <v>0.47893258426966245</v>
      </c>
      <c r="M37">
        <f>(C11-C181/30*C19)/(C14-C184/30*C19)</f>
        <v>0.6021505376344084</v>
      </c>
      <c r="N37">
        <f>(D11-D181/30*D19)/(D14-D184/30*D19)</f>
        <v>0.35714285714285743</v>
      </c>
      <c r="O37">
        <f>(E11-E181/30*E19)/(E14-E184/30*E19)</f>
        <v>1.1538461538461542</v>
      </c>
      <c r="Q37">
        <f>(G11-G181/30*G19)/(G14-G184/30*G19)</f>
        <v>0.85443037974683589</v>
      </c>
    </row>
    <row r="38" spans="1:20" ht="16" x14ac:dyDescent="0.2">
      <c r="A38" s="24" t="s">
        <v>23</v>
      </c>
      <c r="B38" s="6"/>
      <c r="C38" s="6"/>
      <c r="D38" s="6"/>
      <c r="E38" s="6"/>
      <c r="F38" s="29"/>
      <c r="G38" s="7"/>
      <c r="K38">
        <v>2</v>
      </c>
      <c r="L38">
        <f>(B28-B181/30*B36)/(B31-B184/30*B36)</f>
        <v>0.76493256262042397</v>
      </c>
      <c r="M38">
        <f>(C28-C181/30*C36)/(C31-C184/30*C36)</f>
        <v>0.14246196403872702</v>
      </c>
      <c r="N38">
        <f>(D28-D181/30*D36)/(D31-D184/30*D36)</f>
        <v>0.20187793427230044</v>
      </c>
      <c r="O38">
        <f>(E28-E181/30*E36)/(E31-E184/30*E36)</f>
        <v>0.75482625482625532</v>
      </c>
      <c r="P38">
        <f>(F28-F181/30*F36)/(F31-F184/30*F36)</f>
        <v>1.0171821305841933</v>
      </c>
      <c r="Q38">
        <f>(G28-G181/30*G36)/(G31-G184/30*G36)</f>
        <v>0.73746312684365745</v>
      </c>
    </row>
    <row r="39" spans="1:20" ht="16" x14ac:dyDescent="0.2">
      <c r="A39" s="5" t="s">
        <v>8</v>
      </c>
      <c r="B39" s="6">
        <v>23.1</v>
      </c>
      <c r="C39" s="6">
        <v>20.9</v>
      </c>
      <c r="D39" s="6">
        <v>23.6</v>
      </c>
      <c r="E39" s="6">
        <v>24.8</v>
      </c>
      <c r="F39" s="28">
        <v>26.1</v>
      </c>
      <c r="G39" s="28">
        <v>24.1</v>
      </c>
      <c r="H39" s="78"/>
      <c r="K39">
        <v>3</v>
      </c>
      <c r="L39">
        <f>(B45-B181/30*B53)/(B48-B184/30*B53)</f>
        <v>0.53653444676409223</v>
      </c>
      <c r="M39">
        <f>(C45-C181/30*C53)/(C48-C184/30*C53)</f>
        <v>0.35843793584379308</v>
      </c>
      <c r="N39">
        <f>(D45-D181/30*D53)/(D48-D184/30*D53)</f>
        <v>0.66981132075471739</v>
      </c>
      <c r="O39">
        <f>(E45-E181/30*E53)/(E48-E184/30*E53)</f>
        <v>0.98907103825136666</v>
      </c>
      <c r="P39">
        <f>(F45-F181/30*F53)/(F48-F184/30*F53)</f>
        <v>1.4783950617283954</v>
      </c>
      <c r="Q39">
        <f>(G45-G181/30*G53)/(G48-G184/30*G53)</f>
        <v>0.917721518987342</v>
      </c>
    </row>
    <row r="40" spans="1:20" ht="16" x14ac:dyDescent="0.2">
      <c r="A40" s="5" t="s">
        <v>9</v>
      </c>
      <c r="B40" s="8">
        <v>0.48</v>
      </c>
      <c r="C40" s="9">
        <v>0.56499999999999995</v>
      </c>
      <c r="D40" s="8">
        <v>0.5</v>
      </c>
      <c r="E40" s="8">
        <v>0.6</v>
      </c>
      <c r="F40" s="29">
        <v>0.43</v>
      </c>
      <c r="G40" s="30">
        <v>0.55500000000000005</v>
      </c>
      <c r="H40" s="79"/>
      <c r="K40">
        <v>4</v>
      </c>
      <c r="M40">
        <f>(C62-C181/30*C70)/(C65-C184/30*C70)</f>
        <v>0.14393939393939328</v>
      </c>
      <c r="N40">
        <f>(D62-D181/30*D70)/(D65-D184/30*D70)</f>
        <v>0.55156950672645777</v>
      </c>
      <c r="O40">
        <f>(E62-E181/30*E70)/(E65-E184/30*E70)</f>
        <v>1.4090909090909094</v>
      </c>
      <c r="P40">
        <f>(F62-F181/30*F70)/(F65-F184/30*F70)</f>
        <v>1.789473684210527</v>
      </c>
      <c r="Q40">
        <f>(G62-G181/30*G70)/(G65-G184/30*G70)</f>
        <v>0.95135135135135185</v>
      </c>
    </row>
    <row r="41" spans="1:20" ht="16" x14ac:dyDescent="0.2">
      <c r="A41" s="5" t="s">
        <v>10</v>
      </c>
      <c r="B41" s="6">
        <v>29.9</v>
      </c>
      <c r="C41" s="6">
        <v>30.2</v>
      </c>
      <c r="D41" s="6">
        <v>30.2</v>
      </c>
      <c r="E41" s="6">
        <v>30.1</v>
      </c>
      <c r="F41" s="27">
        <v>30.1</v>
      </c>
      <c r="G41" s="27">
        <v>30</v>
      </c>
      <c r="H41" s="33"/>
      <c r="K41">
        <v>5</v>
      </c>
      <c r="L41">
        <f>(B79-B181/30*B87)/(B82-B184/30*B87)</f>
        <v>0.42004264392324103</v>
      </c>
      <c r="M41">
        <f>(C79-C181/30*C87)/(C82-C184/30*C87)</f>
        <v>0.41323345817727813</v>
      </c>
      <c r="N41">
        <f>(D79-D181/30*D87)/(D82-D184/30*D87)</f>
        <v>0.8423423423423424</v>
      </c>
      <c r="O41">
        <f>(E79-E181/30*E87)/(E82-E184/30*E87)</f>
        <v>1.027272727272728</v>
      </c>
      <c r="P41">
        <f>(F79-F181/30*F87)/(F82-F184/30*F87)</f>
        <v>1.6144781144781151</v>
      </c>
      <c r="Q41">
        <f>(G79-G181/30*G87)/(G82-G184/30*G87)</f>
        <v>0.54582904222451112</v>
      </c>
    </row>
    <row r="42" spans="1:20" ht="16" x14ac:dyDescent="0.2">
      <c r="A42" s="5" t="s">
        <v>11</v>
      </c>
      <c r="B42" s="6"/>
      <c r="C42" s="6">
        <v>31.2</v>
      </c>
      <c r="D42" s="6">
        <v>33.700000000000003</v>
      </c>
      <c r="E42" s="6">
        <v>30.2</v>
      </c>
      <c r="F42" s="27"/>
      <c r="G42" s="27">
        <v>27.7</v>
      </c>
      <c r="H42" s="33"/>
      <c r="K42">
        <v>6</v>
      </c>
      <c r="L42">
        <f>(B96-B181/30*B104)/(B99-B184/30*B104)</f>
        <v>0.55991285403050073</v>
      </c>
      <c r="M42">
        <f>(C96-C181/30*C104)/(C99-C184/30*C104)</f>
        <v>0.78775226165622803</v>
      </c>
      <c r="P42">
        <f>(F96-F181/30*F104)/(F99-F184/30*F104)</f>
        <v>1.7443365695792883</v>
      </c>
      <c r="Q42">
        <f>(G96-G181/30*G104)/(G99-G184/30*G104)</f>
        <v>0.99639855942377076</v>
      </c>
    </row>
    <row r="43" spans="1:20" ht="16" x14ac:dyDescent="0.2">
      <c r="A43" s="5" t="s">
        <v>12</v>
      </c>
      <c r="B43" s="6">
        <v>22.4</v>
      </c>
      <c r="C43" s="6">
        <v>21.8</v>
      </c>
      <c r="D43" s="6">
        <v>19.899999999999999</v>
      </c>
      <c r="E43" s="6">
        <v>20.5</v>
      </c>
      <c r="F43" s="27">
        <v>19</v>
      </c>
      <c r="G43" s="27">
        <v>20</v>
      </c>
      <c r="H43" s="33"/>
      <c r="K43">
        <v>7</v>
      </c>
      <c r="L43">
        <f>(B113-B181/30*B121)/(B116-B184/30*B121)</f>
        <v>1.0938416422287389</v>
      </c>
      <c r="M43">
        <f>(C113-C181/30*C121)/(C116-C184/30*C121)</f>
        <v>4.1297935103244275E-2</v>
      </c>
      <c r="N43">
        <f>(D113-D181/30*D121)/(D116-D184/30*D121)</f>
        <v>0.6681415929203538</v>
      </c>
      <c r="O43">
        <f>(E113-E197/30*E121)/(E116-E200/30*E121)</f>
        <v>1.0245148110316653</v>
      </c>
      <c r="P43">
        <f>(F113-F181/30*F121)/(F116-F184/30*F121)</f>
        <v>1.9427609427609436</v>
      </c>
      <c r="Q43">
        <f>(G113-G181/30*G121)/(G116-G184/30*G121)</f>
        <v>1.1529933481152994</v>
      </c>
    </row>
    <row r="44" spans="1:20" ht="16" x14ac:dyDescent="0.2">
      <c r="A44" s="5" t="s">
        <v>13</v>
      </c>
      <c r="B44" s="6">
        <v>25</v>
      </c>
      <c r="C44" s="6">
        <v>23.7</v>
      </c>
      <c r="D44" s="6">
        <v>23.5</v>
      </c>
      <c r="E44" s="6">
        <v>24.3</v>
      </c>
      <c r="F44" s="27">
        <v>25.9</v>
      </c>
      <c r="G44" s="27">
        <v>24.5</v>
      </c>
      <c r="H44" s="33"/>
      <c r="K44">
        <v>8</v>
      </c>
      <c r="L44">
        <f>(B130-B181/30*B138)/(B133-B184/30*B138)</f>
        <v>1.1818181818181814</v>
      </c>
      <c r="M44">
        <f>(C130-C181/30*C138)/(C133-C184/30*C138)</f>
        <v>5.1851851851851545E-2</v>
      </c>
      <c r="N44">
        <f>(D130-D181/30*D138)/(D133-D184/30*D138)</f>
        <v>0.72850678733031649</v>
      </c>
      <c r="O44">
        <f>(E130-E181/30*E138)/(E133-E184/30*E138)</f>
        <v>1.1428571428571432</v>
      </c>
      <c r="P44">
        <f>(F130-F181/30*F138)/(F133-F184/30*F138)</f>
        <v>1.6486042692939247</v>
      </c>
      <c r="Q44">
        <f>(G130-G181/30*G138)/(G133-G184/30*G138)</f>
        <v>1.1262798634812283</v>
      </c>
    </row>
    <row r="45" spans="1:20" ht="16" x14ac:dyDescent="0.2">
      <c r="A45" s="13" t="s">
        <v>14</v>
      </c>
      <c r="B45" s="14">
        <f>B44-B43</f>
        <v>2.6000000000000014</v>
      </c>
      <c r="C45" s="14">
        <f t="shared" ref="C45:G45" si="8">C44-C43</f>
        <v>1.8999999999999986</v>
      </c>
      <c r="D45" s="14">
        <f t="shared" si="8"/>
        <v>3.6000000000000014</v>
      </c>
      <c r="E45" s="14">
        <f t="shared" si="8"/>
        <v>3.8000000000000007</v>
      </c>
      <c r="F45" s="14">
        <f t="shared" si="8"/>
        <v>6.8999999999999986</v>
      </c>
      <c r="G45" s="14">
        <f t="shared" si="8"/>
        <v>4.5</v>
      </c>
      <c r="H45" s="72"/>
      <c r="K45">
        <v>9</v>
      </c>
      <c r="L45">
        <f>(B147-B181/30*B155)/(B150-B184/30*B155)</f>
        <v>1.1891891891891897</v>
      </c>
      <c r="M45">
        <f>(C147-C181/30*C155)/(C150-C184/30*C155)</f>
        <v>0.21978021978021939</v>
      </c>
      <c r="N45">
        <f>(D147-D181/30*D155)/(D150-D184/30*D155)</f>
        <v>0.71111111111111058</v>
      </c>
      <c r="O45">
        <f>(E147-E181/30*E155)/(E150-E184/30*E155)</f>
        <v>1.0952380952380956</v>
      </c>
      <c r="P45">
        <f>(F147-F181/30*F155)/(F150-F184/30*F155)</f>
        <v>1.6357388316151209</v>
      </c>
      <c r="Q45">
        <f>(G147-G181/30*G155)/(G150-G184/30*G155)</f>
        <v>1.0486486486486482</v>
      </c>
    </row>
    <row r="46" spans="1:20" ht="16" x14ac:dyDescent="0.2">
      <c r="A46" s="5" t="s">
        <v>15</v>
      </c>
      <c r="B46" s="6">
        <v>20</v>
      </c>
      <c r="C46" s="6">
        <v>19.899999999999999</v>
      </c>
      <c r="D46" s="6">
        <v>20.100000000000001</v>
      </c>
      <c r="E46" s="6">
        <v>20</v>
      </c>
      <c r="F46" s="27">
        <v>20.2</v>
      </c>
      <c r="G46" s="27">
        <v>20.2</v>
      </c>
      <c r="H46" s="33"/>
      <c r="K46">
        <v>10</v>
      </c>
      <c r="L46">
        <f>(B164-B181/30*B172)/(B167-B184/30*B172)</f>
        <v>0.99554565701559028</v>
      </c>
      <c r="M46">
        <f>(C164-C181/30*C172)/(C167-C184/30*C172)</f>
        <v>0.16131334760885035</v>
      </c>
      <c r="N46">
        <f>(D164-D181/30*D172)/(D167-D184/30*D172)</f>
        <v>0.27184466019417486</v>
      </c>
      <c r="O46">
        <f>(E164-E181/30*E172)/(E167-E184/30*E172)</f>
        <v>0.92000000000000048</v>
      </c>
      <c r="P46">
        <f>(F164-F181/30*F172)/(F167-F184/30*F172)</f>
        <v>1.5747126436781611</v>
      </c>
      <c r="Q46">
        <f>(G164-G181/30*G172)/(G167-G184/30*G172)</f>
        <v>0.88785046728972061</v>
      </c>
      <c r="R46" s="106"/>
      <c r="S46" s="106"/>
      <c r="T46" s="106"/>
    </row>
    <row r="47" spans="1:20" ht="16" x14ac:dyDescent="0.2">
      <c r="A47" s="5" t="s">
        <v>16</v>
      </c>
      <c r="B47" s="6">
        <v>25.3</v>
      </c>
      <c r="C47" s="6">
        <v>25.1</v>
      </c>
      <c r="D47" s="6">
        <v>25.1</v>
      </c>
      <c r="E47" s="6">
        <v>25.1</v>
      </c>
      <c r="F47" s="27">
        <v>25.4</v>
      </c>
      <c r="G47" s="27">
        <v>25.2</v>
      </c>
      <c r="H47" s="33"/>
      <c r="K47" t="s">
        <v>41</v>
      </c>
      <c r="L47">
        <f t="shared" ref="L47:Q47" si="9">AVERAGE(L37:L46)</f>
        <v>0.80230552909551334</v>
      </c>
      <c r="M47">
        <f t="shared" si="9"/>
        <v>0.29222189056339937</v>
      </c>
      <c r="N47">
        <f t="shared" si="9"/>
        <v>0.55581645697718118</v>
      </c>
      <c r="O47">
        <f t="shared" si="9"/>
        <v>1.0574130147127019</v>
      </c>
      <c r="P47">
        <f t="shared" si="9"/>
        <v>1.6050758053254077</v>
      </c>
      <c r="Q47">
        <f t="shared" si="9"/>
        <v>0.92189663061123639</v>
      </c>
    </row>
    <row r="48" spans="1:20" ht="16" x14ac:dyDescent="0.2">
      <c r="A48" s="15" t="s">
        <v>17</v>
      </c>
      <c r="B48" s="16">
        <v>5.3</v>
      </c>
      <c r="C48" s="16">
        <v>5.2</v>
      </c>
      <c r="D48" s="16">
        <v>5</v>
      </c>
      <c r="E48" s="16">
        <v>5.0999999999999996</v>
      </c>
      <c r="F48" s="17">
        <f>F47-F46</f>
        <v>5.1999999999999993</v>
      </c>
      <c r="G48" s="17">
        <f>G47-G46</f>
        <v>5</v>
      </c>
      <c r="H48" s="73"/>
      <c r="K48" t="s">
        <v>45</v>
      </c>
      <c r="L48">
        <f t="shared" ref="L48:Q48" si="10">STDEV(L37:L46)</f>
        <v>0.3157380367688104</v>
      </c>
      <c r="M48">
        <f t="shared" si="10"/>
        <v>0.2467962818726841</v>
      </c>
      <c r="N48">
        <f t="shared" si="10"/>
        <v>0.22556842725570436</v>
      </c>
      <c r="O48">
        <f t="shared" si="10"/>
        <v>0.17986472896964617</v>
      </c>
      <c r="P48">
        <f t="shared" si="10"/>
        <v>0.25810357591505478</v>
      </c>
      <c r="Q48">
        <f t="shared" si="10"/>
        <v>0.1822187961134894</v>
      </c>
    </row>
    <row r="49" spans="1:17" ht="16" x14ac:dyDescent="0.2">
      <c r="A49" s="5" t="s">
        <v>18</v>
      </c>
      <c r="B49" s="6">
        <v>32.29</v>
      </c>
      <c r="C49" s="6">
        <v>30.42</v>
      </c>
      <c r="D49" s="6">
        <v>31.57</v>
      </c>
      <c r="E49" s="6">
        <v>31.54</v>
      </c>
      <c r="F49" s="27">
        <v>30.45</v>
      </c>
      <c r="G49" s="27">
        <v>34.25</v>
      </c>
      <c r="H49" s="33"/>
      <c r="K49" s="106" t="s">
        <v>56</v>
      </c>
      <c r="L49" s="106"/>
      <c r="M49" s="106"/>
      <c r="N49" s="106"/>
      <c r="O49" s="106"/>
      <c r="P49" s="106"/>
      <c r="Q49" s="106"/>
    </row>
    <row r="50" spans="1:17" ht="16" x14ac:dyDescent="0.2">
      <c r="A50" s="5" t="s">
        <v>19</v>
      </c>
      <c r="B50" s="6">
        <v>32.03</v>
      </c>
      <c r="C50" s="6">
        <v>30.19</v>
      </c>
      <c r="D50" s="6">
        <v>31.2</v>
      </c>
      <c r="E50" s="6">
        <v>31.23</v>
      </c>
      <c r="F50" s="7">
        <v>30.18</v>
      </c>
      <c r="G50" s="7">
        <v>33.909999999999997</v>
      </c>
    </row>
    <row r="51" spans="1:17" ht="16" x14ac:dyDescent="0.2">
      <c r="A51" s="19" t="s">
        <v>20</v>
      </c>
      <c r="B51" s="20">
        <v>0.26</v>
      </c>
      <c r="C51" s="20">
        <v>0.23</v>
      </c>
      <c r="D51" s="20">
        <v>0.37</v>
      </c>
      <c r="E51" s="20">
        <v>0.31</v>
      </c>
      <c r="F51" s="21">
        <f t="shared" ref="F51:G51" si="11">F49-F50</f>
        <v>0.26999999999999957</v>
      </c>
      <c r="G51" s="21">
        <f t="shared" si="11"/>
        <v>0.34000000000000341</v>
      </c>
      <c r="H51" s="75"/>
      <c r="K51" t="s">
        <v>60</v>
      </c>
    </row>
    <row r="52" spans="1:17" ht="16" x14ac:dyDescent="0.2">
      <c r="A52" s="19" t="s">
        <v>49</v>
      </c>
      <c r="B52" s="20">
        <f>B51/B49</f>
        <v>8.0520284917931246E-3</v>
      </c>
      <c r="C52" s="20">
        <f t="shared" ref="C52:G52" si="12">C51/C49</f>
        <v>7.5608152531229456E-3</v>
      </c>
      <c r="D52" s="20">
        <f t="shared" si="12"/>
        <v>1.1719987329743426E-2</v>
      </c>
      <c r="E52" s="20">
        <f t="shared" si="12"/>
        <v>9.8287888395688014E-3</v>
      </c>
      <c r="F52" s="20">
        <f t="shared" si="12"/>
        <v>8.8669950738916124E-3</v>
      </c>
      <c r="G52" s="20">
        <f t="shared" si="12"/>
        <v>9.9270072992701727E-3</v>
      </c>
      <c r="H52" s="75"/>
    </row>
    <row r="53" spans="1:17" ht="16" x14ac:dyDescent="0.2">
      <c r="A53" s="55" t="s">
        <v>54</v>
      </c>
      <c r="B53" s="22">
        <v>9</v>
      </c>
      <c r="C53" s="22">
        <v>14</v>
      </c>
      <c r="D53" s="22">
        <v>19</v>
      </c>
      <c r="E53" s="22">
        <v>27</v>
      </c>
      <c r="F53" s="23">
        <v>11</v>
      </c>
      <c r="G53" s="23">
        <v>24</v>
      </c>
      <c r="H53" s="76"/>
    </row>
    <row r="54" spans="1:17" ht="16" x14ac:dyDescent="0.2">
      <c r="A54" s="5"/>
      <c r="B54" s="6"/>
      <c r="C54" s="6"/>
      <c r="D54" s="6"/>
      <c r="E54" s="6"/>
      <c r="F54" s="27"/>
      <c r="G54" s="27"/>
      <c r="H54" s="33"/>
    </row>
    <row r="55" spans="1:17" ht="16" x14ac:dyDescent="0.2">
      <c r="A55" s="24" t="s">
        <v>24</v>
      </c>
      <c r="B55" s="6"/>
      <c r="C55" s="6"/>
      <c r="D55" s="6"/>
      <c r="E55" s="6"/>
      <c r="F55" s="27"/>
      <c r="G55" s="27"/>
      <c r="H55" s="33"/>
    </row>
    <row r="56" spans="1:17" ht="16" x14ac:dyDescent="0.2">
      <c r="A56" s="5" t="s">
        <v>8</v>
      </c>
      <c r="B56" s="31">
        <v>23</v>
      </c>
      <c r="C56" s="6">
        <v>20.3</v>
      </c>
      <c r="D56" s="6">
        <v>23.8</v>
      </c>
      <c r="E56" s="6">
        <v>24.9</v>
      </c>
      <c r="F56" s="27">
        <v>26.3</v>
      </c>
      <c r="G56" s="27">
        <v>24.2</v>
      </c>
      <c r="H56" s="33"/>
    </row>
    <row r="57" spans="1:17" ht="16" x14ac:dyDescent="0.2">
      <c r="A57" s="5" t="s">
        <v>9</v>
      </c>
      <c r="B57" s="8">
        <v>0.48</v>
      </c>
      <c r="C57" s="9">
        <v>0.53500000000000003</v>
      </c>
      <c r="D57" s="8">
        <v>0.51</v>
      </c>
      <c r="E57" s="8">
        <v>0.55000000000000004</v>
      </c>
      <c r="F57" s="29">
        <v>0.43</v>
      </c>
      <c r="G57" s="29">
        <v>0.53</v>
      </c>
      <c r="H57" s="80"/>
    </row>
    <row r="58" spans="1:17" ht="16" x14ac:dyDescent="0.2">
      <c r="A58" s="5" t="s">
        <v>10</v>
      </c>
      <c r="B58" s="6">
        <v>30.2</v>
      </c>
      <c r="C58" s="6">
        <v>30</v>
      </c>
      <c r="D58" s="6">
        <v>30.3</v>
      </c>
      <c r="E58" s="6">
        <v>30</v>
      </c>
      <c r="F58" s="27">
        <v>30.1</v>
      </c>
      <c r="G58" s="27">
        <v>30</v>
      </c>
      <c r="H58" s="33"/>
    </row>
    <row r="59" spans="1:17" ht="16" x14ac:dyDescent="0.2">
      <c r="A59" s="5" t="s">
        <v>11</v>
      </c>
      <c r="B59" s="6">
        <v>34.5</v>
      </c>
      <c r="C59" s="6">
        <v>30.2</v>
      </c>
      <c r="D59" s="6">
        <v>33.5</v>
      </c>
      <c r="E59" s="6">
        <v>31</v>
      </c>
      <c r="F59" s="27">
        <v>28.7</v>
      </c>
      <c r="G59" s="27">
        <v>28.5</v>
      </c>
      <c r="H59" s="33"/>
    </row>
    <row r="60" spans="1:17" ht="16" x14ac:dyDescent="0.2">
      <c r="A60" s="5" t="s">
        <v>12</v>
      </c>
      <c r="B60" s="6">
        <v>24.1</v>
      </c>
      <c r="C60" s="6">
        <v>22.3</v>
      </c>
      <c r="D60" s="6">
        <v>20.2</v>
      </c>
      <c r="E60" s="6">
        <v>20.100000000000001</v>
      </c>
      <c r="F60" s="7">
        <v>19.2</v>
      </c>
      <c r="G60" s="7">
        <v>19</v>
      </c>
    </row>
    <row r="61" spans="1:17" ht="16" x14ac:dyDescent="0.2">
      <c r="A61" s="5" t="s">
        <v>13</v>
      </c>
      <c r="B61" s="6">
        <v>25.2</v>
      </c>
      <c r="C61" s="6">
        <v>23.2</v>
      </c>
      <c r="D61" s="6">
        <v>23.3</v>
      </c>
      <c r="E61" s="6">
        <v>24.5</v>
      </c>
      <c r="F61" s="28">
        <v>26.7</v>
      </c>
      <c r="G61" s="28">
        <v>23.6</v>
      </c>
      <c r="H61" s="78"/>
    </row>
    <row r="62" spans="1:17" ht="16" x14ac:dyDescent="0.2">
      <c r="A62" s="13" t="s">
        <v>14</v>
      </c>
      <c r="B62" s="14">
        <f>B61-B60</f>
        <v>1.0999999999999979</v>
      </c>
      <c r="C62" s="14">
        <f t="shared" ref="C62:G62" si="13">C61-C60</f>
        <v>0.89999999999999858</v>
      </c>
      <c r="D62" s="14">
        <f t="shared" si="13"/>
        <v>3.1000000000000014</v>
      </c>
      <c r="E62" s="14">
        <v>3.3</v>
      </c>
      <c r="F62" s="14">
        <f t="shared" si="13"/>
        <v>7.5</v>
      </c>
      <c r="G62" s="14">
        <f t="shared" si="13"/>
        <v>4.6000000000000014</v>
      </c>
      <c r="H62" s="72"/>
    </row>
    <row r="63" spans="1:17" ht="16" x14ac:dyDescent="0.2">
      <c r="A63" s="5" t="s">
        <v>15</v>
      </c>
      <c r="B63" s="6">
        <v>20.100000000000001</v>
      </c>
      <c r="C63" s="6">
        <v>19.899999999999999</v>
      </c>
      <c r="D63" s="6">
        <v>20</v>
      </c>
      <c r="E63" s="6">
        <v>20.100000000000001</v>
      </c>
      <c r="F63" s="27">
        <v>20.100000000000001</v>
      </c>
      <c r="G63" s="27">
        <v>20.100000000000001</v>
      </c>
      <c r="H63" s="33"/>
    </row>
    <row r="64" spans="1:17" ht="16" x14ac:dyDescent="0.2">
      <c r="A64" s="5" t="s">
        <v>16</v>
      </c>
      <c r="B64" s="6">
        <v>25.1</v>
      </c>
      <c r="C64" s="6">
        <v>24.9</v>
      </c>
      <c r="D64" s="6">
        <v>25.1</v>
      </c>
      <c r="E64" s="6">
        <v>23.9</v>
      </c>
      <c r="F64" s="27">
        <v>25.1</v>
      </c>
      <c r="G64" s="27">
        <v>25.1</v>
      </c>
      <c r="H64" s="33"/>
    </row>
    <row r="65" spans="1:8" ht="16" x14ac:dyDescent="0.2">
      <c r="A65" s="15" t="s">
        <v>17</v>
      </c>
      <c r="B65" s="16">
        <v>5</v>
      </c>
      <c r="C65" s="16">
        <v>5</v>
      </c>
      <c r="D65" s="16">
        <v>5.0999999999999996</v>
      </c>
      <c r="E65" s="84">
        <v>3.8</v>
      </c>
      <c r="F65" s="17">
        <f>F64-F63</f>
        <v>5</v>
      </c>
      <c r="G65" s="17">
        <f>G64-G63</f>
        <v>5</v>
      </c>
      <c r="H65" s="73"/>
    </row>
    <row r="66" spans="1:8" ht="16" x14ac:dyDescent="0.2">
      <c r="A66" s="5" t="s">
        <v>18</v>
      </c>
      <c r="B66" s="40">
        <v>36.11</v>
      </c>
      <c r="C66" s="6">
        <v>32.869999999999997</v>
      </c>
      <c r="D66" s="6">
        <v>30.47</v>
      </c>
      <c r="E66" s="6">
        <v>32.619999999999997</v>
      </c>
      <c r="F66" s="27">
        <v>35.729999999999997</v>
      </c>
      <c r="G66" s="27">
        <v>33.85</v>
      </c>
      <c r="H66" s="33"/>
    </row>
    <row r="67" spans="1:8" ht="16" x14ac:dyDescent="0.2">
      <c r="A67" s="5" t="s">
        <v>19</v>
      </c>
      <c r="B67" s="6">
        <v>35.86</v>
      </c>
      <c r="C67" s="6">
        <v>32.47</v>
      </c>
      <c r="D67" s="6">
        <v>30.16</v>
      </c>
      <c r="E67" s="6">
        <v>32.24</v>
      </c>
      <c r="F67" s="27">
        <v>35.380000000000003</v>
      </c>
      <c r="G67" s="27">
        <v>33.47</v>
      </c>
      <c r="H67" s="33"/>
    </row>
    <row r="68" spans="1:8" ht="16" x14ac:dyDescent="0.2">
      <c r="A68" s="19" t="s">
        <v>20</v>
      </c>
      <c r="B68" s="20">
        <v>0.25</v>
      </c>
      <c r="C68" s="32">
        <v>0.4</v>
      </c>
      <c r="D68" s="20">
        <v>0.31</v>
      </c>
      <c r="E68" s="20">
        <v>0.38</v>
      </c>
      <c r="F68" s="21">
        <f t="shared" ref="F68:G68" si="14">F66-F67</f>
        <v>0.34999999999999432</v>
      </c>
      <c r="G68" s="21">
        <f t="shared" si="14"/>
        <v>0.38000000000000256</v>
      </c>
      <c r="H68" s="75"/>
    </row>
    <row r="69" spans="1:8" ht="16" x14ac:dyDescent="0.2">
      <c r="A69" s="19" t="s">
        <v>49</v>
      </c>
      <c r="B69" s="20">
        <f>B68/B66</f>
        <v>6.9232899473829967E-3</v>
      </c>
      <c r="C69" s="20">
        <f t="shared" ref="C69:G69" si="15">C68/C66</f>
        <v>1.2169151201703683E-2</v>
      </c>
      <c r="D69" s="20">
        <f t="shared" si="15"/>
        <v>1.0173941581883821E-2</v>
      </c>
      <c r="E69" s="20">
        <f t="shared" si="15"/>
        <v>1.1649294911097487E-2</v>
      </c>
      <c r="F69" s="20">
        <f t="shared" si="15"/>
        <v>9.7956898964454055E-3</v>
      </c>
      <c r="G69" s="20">
        <f t="shared" si="15"/>
        <v>1.1225997045790326E-2</v>
      </c>
      <c r="H69" s="75"/>
    </row>
    <row r="70" spans="1:8" ht="16" x14ac:dyDescent="0.2">
      <c r="A70" s="55" t="s">
        <v>54</v>
      </c>
      <c r="B70" s="22">
        <v>7</v>
      </c>
      <c r="C70" s="22">
        <v>20</v>
      </c>
      <c r="D70" s="22">
        <v>16</v>
      </c>
      <c r="E70" s="22">
        <v>30</v>
      </c>
      <c r="F70" s="23">
        <v>15</v>
      </c>
      <c r="G70" s="23">
        <v>25</v>
      </c>
      <c r="H70" s="76"/>
    </row>
    <row r="71" spans="1:8" ht="16" x14ac:dyDescent="0.2">
      <c r="A71" s="5"/>
      <c r="B71" s="33"/>
      <c r="C71" s="5"/>
      <c r="D71" s="6"/>
      <c r="E71" s="6"/>
      <c r="F71" s="27"/>
      <c r="G71" s="27"/>
      <c r="H71" s="33"/>
    </row>
    <row r="72" spans="1:8" ht="16" x14ac:dyDescent="0.2">
      <c r="A72" s="24" t="s">
        <v>25</v>
      </c>
      <c r="B72" s="33"/>
      <c r="C72" s="5"/>
      <c r="D72" s="6"/>
      <c r="E72" s="6"/>
      <c r="F72" s="27"/>
      <c r="G72" s="7"/>
    </row>
    <row r="73" spans="1:8" ht="16" x14ac:dyDescent="0.2">
      <c r="A73" s="5" t="s">
        <v>8</v>
      </c>
      <c r="B73" s="34">
        <v>22.9</v>
      </c>
      <c r="C73" s="6">
        <v>19.600000000000001</v>
      </c>
      <c r="D73" s="6">
        <v>23</v>
      </c>
      <c r="E73" s="6">
        <v>25.1</v>
      </c>
      <c r="F73" s="28">
        <v>26.7</v>
      </c>
      <c r="G73" s="28">
        <v>24.1</v>
      </c>
      <c r="H73" s="78"/>
    </row>
    <row r="74" spans="1:8" ht="16" x14ac:dyDescent="0.2">
      <c r="A74" s="5" t="s">
        <v>9</v>
      </c>
      <c r="B74" s="8">
        <v>0.46</v>
      </c>
      <c r="C74" s="9">
        <v>0.52500000000000002</v>
      </c>
      <c r="D74" s="8">
        <v>0.56999999999999995</v>
      </c>
      <c r="E74" s="8">
        <v>0.53</v>
      </c>
      <c r="F74" s="30">
        <v>0.39500000000000002</v>
      </c>
      <c r="G74" s="29">
        <v>0.5</v>
      </c>
      <c r="H74" s="80"/>
    </row>
    <row r="75" spans="1:8" ht="16" x14ac:dyDescent="0.2">
      <c r="A75" s="5" t="s">
        <v>10</v>
      </c>
      <c r="B75" s="6">
        <v>30</v>
      </c>
      <c r="C75" s="6">
        <v>29.7</v>
      </c>
      <c r="D75" s="6">
        <v>29.8</v>
      </c>
      <c r="E75" s="6">
        <v>30</v>
      </c>
      <c r="F75" s="27">
        <v>30.1</v>
      </c>
      <c r="G75" s="27">
        <v>30</v>
      </c>
      <c r="H75" s="33"/>
    </row>
    <row r="76" spans="1:8" ht="16" x14ac:dyDescent="0.2">
      <c r="A76" s="5" t="s">
        <v>11</v>
      </c>
      <c r="B76" s="6">
        <v>34.799999999999997</v>
      </c>
      <c r="C76" s="6">
        <v>30.7</v>
      </c>
      <c r="D76" s="6">
        <v>33.299999999999997</v>
      </c>
      <c r="E76" s="6">
        <v>31.4</v>
      </c>
      <c r="F76" s="27">
        <v>28.8</v>
      </c>
      <c r="G76" s="27">
        <v>29.2</v>
      </c>
      <c r="H76" s="33"/>
    </row>
    <row r="77" spans="1:8" ht="16" x14ac:dyDescent="0.2">
      <c r="A77" s="5" t="s">
        <v>12</v>
      </c>
      <c r="B77" s="6">
        <v>22.9</v>
      </c>
      <c r="C77" s="6">
        <v>20.3</v>
      </c>
      <c r="D77" s="6">
        <v>18.7</v>
      </c>
      <c r="E77" s="6">
        <v>20.8</v>
      </c>
      <c r="F77" s="27">
        <v>19.399999999999999</v>
      </c>
      <c r="G77" s="27">
        <v>19.7</v>
      </c>
      <c r="H77" s="33"/>
    </row>
    <row r="78" spans="1:8" ht="16" x14ac:dyDescent="0.2">
      <c r="A78" s="5" t="s">
        <v>13</v>
      </c>
      <c r="B78" s="6">
        <v>24.9</v>
      </c>
      <c r="C78" s="6">
        <v>22.8</v>
      </c>
      <c r="D78" s="6">
        <v>23.2</v>
      </c>
      <c r="E78" s="6">
        <v>23.26</v>
      </c>
      <c r="F78" s="27">
        <v>26.4</v>
      </c>
      <c r="G78" s="27">
        <v>23</v>
      </c>
      <c r="H78" s="33"/>
    </row>
    <row r="79" spans="1:8" ht="16" x14ac:dyDescent="0.2">
      <c r="A79" s="13" t="s">
        <v>14</v>
      </c>
      <c r="B79" s="14">
        <f>B78-B77</f>
        <v>2</v>
      </c>
      <c r="C79" s="14">
        <f t="shared" ref="C79:G79" si="16">C78-C77</f>
        <v>2.5</v>
      </c>
      <c r="D79" s="14">
        <f t="shared" si="16"/>
        <v>4.5</v>
      </c>
      <c r="E79" s="14">
        <f t="shared" si="16"/>
        <v>2.4600000000000009</v>
      </c>
      <c r="F79" s="14">
        <f t="shared" si="16"/>
        <v>7</v>
      </c>
      <c r="G79" s="14">
        <f t="shared" si="16"/>
        <v>3.3000000000000007</v>
      </c>
      <c r="H79" s="72"/>
    </row>
    <row r="80" spans="1:8" ht="16" x14ac:dyDescent="0.2">
      <c r="A80" s="5" t="s">
        <v>15</v>
      </c>
      <c r="B80" s="6">
        <v>19.8</v>
      </c>
      <c r="C80" s="6">
        <v>19.7</v>
      </c>
      <c r="D80" s="6">
        <v>19.8</v>
      </c>
      <c r="E80" s="6">
        <v>20</v>
      </c>
      <c r="F80" s="27">
        <v>20.2</v>
      </c>
      <c r="G80" s="27">
        <v>20.100000000000001</v>
      </c>
      <c r="H80" s="33"/>
    </row>
    <row r="81" spans="1:8" ht="16" x14ac:dyDescent="0.2">
      <c r="A81" s="5" t="s">
        <v>16</v>
      </c>
      <c r="B81" s="6">
        <v>25</v>
      </c>
      <c r="C81" s="6">
        <v>25.7</v>
      </c>
      <c r="D81" s="6">
        <v>25</v>
      </c>
      <c r="E81" s="6">
        <v>23.8</v>
      </c>
      <c r="F81" s="27">
        <v>25.2</v>
      </c>
      <c r="G81" s="27">
        <v>25.1</v>
      </c>
      <c r="H81" s="33"/>
    </row>
    <row r="82" spans="1:8" ht="16" x14ac:dyDescent="0.2">
      <c r="A82" s="15" t="s">
        <v>17</v>
      </c>
      <c r="B82" s="16">
        <v>5.2</v>
      </c>
      <c r="C82" s="16">
        <v>6</v>
      </c>
      <c r="D82" s="16">
        <v>5.2</v>
      </c>
      <c r="E82" s="84">
        <v>3.8</v>
      </c>
      <c r="F82" s="17">
        <f>F81-F80</f>
        <v>5</v>
      </c>
      <c r="G82" s="17">
        <f>G81-G80</f>
        <v>5</v>
      </c>
      <c r="H82" s="73"/>
    </row>
    <row r="83" spans="1:8" ht="16" x14ac:dyDescent="0.2">
      <c r="A83" s="5" t="s">
        <v>18</v>
      </c>
      <c r="B83" s="6">
        <v>31.6</v>
      </c>
      <c r="C83" s="6">
        <v>31.95</v>
      </c>
      <c r="D83" s="6">
        <v>30.02</v>
      </c>
      <c r="E83" s="6">
        <v>34.24</v>
      </c>
      <c r="F83" s="27">
        <v>33.369999999999997</v>
      </c>
      <c r="G83" s="27">
        <v>32.61</v>
      </c>
      <c r="H83" s="33"/>
    </row>
    <row r="84" spans="1:8" ht="16" x14ac:dyDescent="0.2">
      <c r="A84" s="5" t="s">
        <v>19</v>
      </c>
      <c r="B84" s="6">
        <v>31.32</v>
      </c>
      <c r="C84" s="6">
        <v>31.46</v>
      </c>
      <c r="D84" s="6">
        <v>29.75</v>
      </c>
      <c r="E84" s="6">
        <v>33.86</v>
      </c>
      <c r="F84" s="7">
        <v>33.07</v>
      </c>
      <c r="G84" s="7">
        <v>32.22</v>
      </c>
    </row>
    <row r="85" spans="1:8" ht="16" x14ac:dyDescent="0.2">
      <c r="A85" s="19" t="s">
        <v>20</v>
      </c>
      <c r="B85" s="20">
        <v>0.28000000000000003</v>
      </c>
      <c r="C85" s="20">
        <v>0.49</v>
      </c>
      <c r="D85" s="20">
        <v>0.27</v>
      </c>
      <c r="E85" s="20">
        <v>0.38</v>
      </c>
      <c r="F85" s="21">
        <f t="shared" ref="F85:G85" si="17">F83-F84</f>
        <v>0.29999999999999716</v>
      </c>
      <c r="G85" s="21">
        <f t="shared" si="17"/>
        <v>0.39000000000000057</v>
      </c>
      <c r="H85" s="75"/>
    </row>
    <row r="86" spans="1:8" ht="16" x14ac:dyDescent="0.2">
      <c r="A86" s="19" t="s">
        <v>49</v>
      </c>
      <c r="B86" s="20">
        <f>B85/B83</f>
        <v>8.8607594936708865E-3</v>
      </c>
      <c r="C86" s="20">
        <f t="shared" ref="C86:G86" si="18">C85/C83</f>
        <v>1.5336463223787167E-2</v>
      </c>
      <c r="D86" s="20">
        <f t="shared" si="18"/>
        <v>8.9940039973351107E-3</v>
      </c>
      <c r="E86" s="20">
        <f t="shared" si="18"/>
        <v>1.1098130841121495E-2</v>
      </c>
      <c r="F86" s="20">
        <f t="shared" si="18"/>
        <v>8.9901108780340785E-3</v>
      </c>
      <c r="G86" s="20">
        <f t="shared" si="18"/>
        <v>1.1959521619135252E-2</v>
      </c>
      <c r="H86" s="75"/>
    </row>
    <row r="87" spans="1:8" ht="16" x14ac:dyDescent="0.2">
      <c r="A87" s="55" t="s">
        <v>54</v>
      </c>
      <c r="B87" s="22">
        <v>9</v>
      </c>
      <c r="C87" s="22">
        <v>22</v>
      </c>
      <c r="D87" s="22">
        <v>19</v>
      </c>
      <c r="E87" s="22">
        <v>30</v>
      </c>
      <c r="F87" s="23">
        <v>13</v>
      </c>
      <c r="G87" s="23">
        <v>23</v>
      </c>
      <c r="H87" s="76"/>
    </row>
    <row r="88" spans="1:8" ht="16" x14ac:dyDescent="0.2">
      <c r="A88" s="5"/>
      <c r="B88" s="6"/>
      <c r="C88" s="6"/>
      <c r="D88" s="6"/>
      <c r="E88" s="6"/>
      <c r="F88" s="7"/>
      <c r="G88" s="7"/>
    </row>
    <row r="89" spans="1:8" ht="16" x14ac:dyDescent="0.2">
      <c r="A89" s="24" t="s">
        <v>26</v>
      </c>
      <c r="B89" s="6"/>
      <c r="C89" s="6"/>
      <c r="D89" s="6"/>
      <c r="E89" s="6"/>
      <c r="F89" s="7"/>
      <c r="G89" s="7"/>
    </row>
    <row r="90" spans="1:8" ht="16" x14ac:dyDescent="0.2">
      <c r="A90" s="5" t="s">
        <v>8</v>
      </c>
      <c r="B90" s="6">
        <v>22.9</v>
      </c>
      <c r="C90" s="6">
        <v>19.399999999999999</v>
      </c>
      <c r="D90" s="6">
        <v>22.7</v>
      </c>
      <c r="E90" s="6">
        <v>24.8</v>
      </c>
      <c r="F90" s="7">
        <v>27.1</v>
      </c>
      <c r="G90" s="7">
        <v>24.2</v>
      </c>
    </row>
    <row r="91" spans="1:8" ht="16" x14ac:dyDescent="0.2">
      <c r="A91" s="5" t="s">
        <v>9</v>
      </c>
      <c r="B91" s="8">
        <v>0.47</v>
      </c>
      <c r="C91" s="25">
        <v>0.52</v>
      </c>
      <c r="D91" s="8">
        <v>0.57999999999999996</v>
      </c>
      <c r="E91" s="25">
        <v>0.52500000000000002</v>
      </c>
      <c r="F91" s="11">
        <v>0.37</v>
      </c>
      <c r="G91" s="10">
        <v>0.44500000000000001</v>
      </c>
      <c r="H91" s="81"/>
    </row>
    <row r="92" spans="1:8" ht="16" x14ac:dyDescent="0.2">
      <c r="A92" s="5" t="s">
        <v>10</v>
      </c>
      <c r="B92" s="6">
        <v>30.1</v>
      </c>
      <c r="C92" s="6">
        <v>30.1</v>
      </c>
      <c r="D92" s="6">
        <v>29.9</v>
      </c>
      <c r="E92" s="6">
        <v>29.8</v>
      </c>
      <c r="F92" s="7">
        <v>30.1</v>
      </c>
      <c r="G92" s="7">
        <v>30</v>
      </c>
    </row>
    <row r="93" spans="1:8" ht="16" x14ac:dyDescent="0.2">
      <c r="A93" s="5" t="s">
        <v>11</v>
      </c>
      <c r="B93" s="6">
        <v>33.200000000000003</v>
      </c>
      <c r="C93" s="6">
        <v>28.9</v>
      </c>
      <c r="D93" s="6">
        <v>34.799999999999997</v>
      </c>
      <c r="E93" s="6">
        <v>30.6</v>
      </c>
      <c r="F93" s="7"/>
      <c r="G93" s="7">
        <v>30.5</v>
      </c>
    </row>
    <row r="94" spans="1:8" ht="16" x14ac:dyDescent="0.2">
      <c r="A94" s="5" t="s">
        <v>12</v>
      </c>
      <c r="B94" s="6">
        <v>21.1</v>
      </c>
      <c r="C94" s="6">
        <v>20</v>
      </c>
      <c r="D94" s="6">
        <v>18</v>
      </c>
      <c r="E94" s="6">
        <v>20.9</v>
      </c>
      <c r="F94" s="7">
        <v>17.7</v>
      </c>
      <c r="G94" s="7">
        <v>19.899999999999999</v>
      </c>
    </row>
    <row r="95" spans="1:8" ht="16" x14ac:dyDescent="0.2">
      <c r="A95" s="5" t="s">
        <v>13</v>
      </c>
      <c r="B95" s="6">
        <v>23.7</v>
      </c>
      <c r="C95" s="6">
        <v>24</v>
      </c>
      <c r="D95" s="6"/>
      <c r="E95" s="6">
        <v>23.6</v>
      </c>
      <c r="F95" s="7">
        <v>25.4</v>
      </c>
      <c r="G95" s="7">
        <v>24.6</v>
      </c>
    </row>
    <row r="96" spans="1:8" ht="16" x14ac:dyDescent="0.2">
      <c r="A96" s="13" t="s">
        <v>14</v>
      </c>
      <c r="B96" s="14">
        <f>B95-B94</f>
        <v>2.5999999999999979</v>
      </c>
      <c r="C96" s="14">
        <f t="shared" ref="C96:G96" si="19">C95-C94</f>
        <v>4</v>
      </c>
      <c r="D96" s="14"/>
      <c r="E96" s="14">
        <v>2.7</v>
      </c>
      <c r="F96" s="14">
        <f t="shared" si="19"/>
        <v>7.6999999999999993</v>
      </c>
      <c r="G96" s="14">
        <f t="shared" si="19"/>
        <v>4.7000000000000028</v>
      </c>
      <c r="H96" s="72"/>
    </row>
    <row r="97" spans="1:8" ht="16" x14ac:dyDescent="0.2">
      <c r="A97" s="5" t="s">
        <v>15</v>
      </c>
      <c r="B97" s="6">
        <v>20</v>
      </c>
      <c r="C97" s="6">
        <v>19.8</v>
      </c>
      <c r="D97" s="6">
        <v>20</v>
      </c>
      <c r="E97" s="6">
        <v>20</v>
      </c>
      <c r="F97" s="7">
        <v>20.100000000000001</v>
      </c>
      <c r="G97" s="7">
        <v>20.100000000000001</v>
      </c>
    </row>
    <row r="98" spans="1:8" ht="16" x14ac:dyDescent="0.2">
      <c r="A98" s="5" t="s">
        <v>16</v>
      </c>
      <c r="B98" s="6">
        <v>25.1</v>
      </c>
      <c r="C98" s="6">
        <v>25.1</v>
      </c>
      <c r="D98" s="6">
        <v>25.2</v>
      </c>
      <c r="E98" s="43">
        <v>23.4</v>
      </c>
      <c r="F98" s="7">
        <v>25.1</v>
      </c>
      <c r="G98" s="7">
        <v>25.1</v>
      </c>
    </row>
    <row r="99" spans="1:8" ht="16" x14ac:dyDescent="0.2">
      <c r="A99" s="15" t="s">
        <v>17</v>
      </c>
      <c r="B99" s="16">
        <v>5.0999999999999996</v>
      </c>
      <c r="C99" s="16">
        <v>5.3</v>
      </c>
      <c r="D99" s="16">
        <v>5.2</v>
      </c>
      <c r="E99" s="44">
        <v>3.4</v>
      </c>
      <c r="F99" s="17">
        <f>F98-F97</f>
        <v>5</v>
      </c>
      <c r="G99" s="17">
        <f>G98-G97</f>
        <v>5</v>
      </c>
      <c r="H99" s="73"/>
    </row>
    <row r="100" spans="1:8" ht="16" x14ac:dyDescent="0.2">
      <c r="A100" s="5" t="s">
        <v>18</v>
      </c>
      <c r="B100" s="6">
        <v>32.79</v>
      </c>
      <c r="C100" s="6">
        <v>30.02</v>
      </c>
      <c r="D100" s="6">
        <v>30.49</v>
      </c>
      <c r="E100" s="40">
        <v>36.43</v>
      </c>
      <c r="F100" s="7">
        <v>32.44</v>
      </c>
      <c r="G100" s="7">
        <v>30.53</v>
      </c>
    </row>
    <row r="101" spans="1:8" ht="16" x14ac:dyDescent="0.2">
      <c r="A101" s="5" t="s">
        <v>19</v>
      </c>
      <c r="B101" s="6">
        <v>32.56</v>
      </c>
      <c r="C101" s="6">
        <v>29.7</v>
      </c>
      <c r="D101" s="6">
        <v>30.15</v>
      </c>
      <c r="E101" s="6">
        <v>35.99</v>
      </c>
      <c r="F101" s="7">
        <v>32.18</v>
      </c>
      <c r="G101" s="7">
        <v>30.01</v>
      </c>
    </row>
    <row r="102" spans="1:8" ht="16" x14ac:dyDescent="0.2">
      <c r="A102" s="19" t="s">
        <v>20</v>
      </c>
      <c r="B102" s="20">
        <v>0.23</v>
      </c>
      <c r="C102" s="20">
        <v>0.32</v>
      </c>
      <c r="D102" s="20">
        <v>0.34</v>
      </c>
      <c r="E102" s="20">
        <v>0.44</v>
      </c>
      <c r="F102" s="21">
        <f>F100-F101</f>
        <v>0.25999999999999801</v>
      </c>
      <c r="G102" s="21">
        <f t="shared" ref="G102" si="20">G100-G101</f>
        <v>0.51999999999999957</v>
      </c>
      <c r="H102" s="75"/>
    </row>
    <row r="103" spans="1:8" ht="16" x14ac:dyDescent="0.2">
      <c r="A103" s="19" t="s">
        <v>49</v>
      </c>
      <c r="B103" s="20">
        <f>B102/B100</f>
        <v>7.0143336383043618E-3</v>
      </c>
      <c r="C103" s="20">
        <f t="shared" ref="C103:G103" si="21">C102/C100</f>
        <v>1.0659560293137908E-2</v>
      </c>
      <c r="D103" s="20">
        <f t="shared" si="21"/>
        <v>1.1151197113807807E-2</v>
      </c>
      <c r="E103" s="20">
        <f t="shared" si="21"/>
        <v>1.2077957727147955E-2</v>
      </c>
      <c r="F103" s="20">
        <f t="shared" si="21"/>
        <v>8.0147965474721954E-3</v>
      </c>
      <c r="G103" s="20">
        <f t="shared" si="21"/>
        <v>1.703242712086471E-2</v>
      </c>
      <c r="H103" s="75"/>
    </row>
    <row r="104" spans="1:8" ht="16" x14ac:dyDescent="0.2">
      <c r="A104" s="55" t="s">
        <v>54</v>
      </c>
      <c r="B104" s="22">
        <v>9</v>
      </c>
      <c r="C104" s="22">
        <v>17</v>
      </c>
      <c r="D104" s="22">
        <v>20</v>
      </c>
      <c r="E104" s="22">
        <v>30</v>
      </c>
      <c r="F104" s="23">
        <v>11</v>
      </c>
      <c r="G104" s="23">
        <v>29</v>
      </c>
      <c r="H104" s="76"/>
    </row>
    <row r="105" spans="1:8" ht="16" x14ac:dyDescent="0.2">
      <c r="A105" s="5"/>
      <c r="B105" s="6"/>
      <c r="C105" s="6"/>
      <c r="D105" s="6"/>
      <c r="E105" s="6"/>
      <c r="F105" s="7"/>
      <c r="G105" s="7"/>
    </row>
    <row r="106" spans="1:8" ht="16" x14ac:dyDescent="0.2">
      <c r="A106" s="24" t="s">
        <v>27</v>
      </c>
      <c r="B106" s="6"/>
      <c r="C106" s="6"/>
      <c r="D106" s="6"/>
      <c r="E106" s="6"/>
      <c r="F106" s="7"/>
      <c r="G106" s="7"/>
    </row>
    <row r="107" spans="1:8" ht="16" x14ac:dyDescent="0.2">
      <c r="A107" s="5" t="s">
        <v>8</v>
      </c>
      <c r="B107" s="6">
        <v>21.6</v>
      </c>
      <c r="C107" s="6">
        <v>19.3</v>
      </c>
      <c r="D107" s="6">
        <v>24.3</v>
      </c>
      <c r="E107" s="6">
        <v>26.8</v>
      </c>
      <c r="F107" s="7">
        <v>27.9</v>
      </c>
      <c r="G107" s="7">
        <v>24.8</v>
      </c>
    </row>
    <row r="108" spans="1:8" ht="16" x14ac:dyDescent="0.2">
      <c r="A108" s="5" t="s">
        <v>9</v>
      </c>
      <c r="B108" s="8">
        <v>0.62</v>
      </c>
      <c r="C108" s="9">
        <v>0.51500000000000001</v>
      </c>
      <c r="D108" s="8">
        <v>0.55000000000000004</v>
      </c>
      <c r="E108" s="8">
        <v>0.51</v>
      </c>
      <c r="F108" s="10">
        <v>0.435</v>
      </c>
      <c r="G108" s="11">
        <v>0.37</v>
      </c>
      <c r="H108" s="71"/>
    </row>
    <row r="109" spans="1:8" ht="16" x14ac:dyDescent="0.2">
      <c r="A109" s="5" t="s">
        <v>10</v>
      </c>
      <c r="B109" s="6">
        <v>29.8</v>
      </c>
      <c r="C109" s="6">
        <v>29.8</v>
      </c>
      <c r="D109" s="6">
        <v>30.1</v>
      </c>
      <c r="E109" s="6">
        <v>30.1</v>
      </c>
      <c r="F109" s="7">
        <v>30</v>
      </c>
      <c r="G109" s="7">
        <v>30.1</v>
      </c>
    </row>
    <row r="110" spans="1:8" ht="16" x14ac:dyDescent="0.2">
      <c r="A110" s="5" t="s">
        <v>11</v>
      </c>
      <c r="B110" s="6">
        <v>30.9</v>
      </c>
      <c r="C110" s="6">
        <v>29.7</v>
      </c>
      <c r="D110" s="6">
        <v>33</v>
      </c>
      <c r="E110" s="6">
        <v>26.2</v>
      </c>
      <c r="F110" s="7">
        <v>29.2</v>
      </c>
      <c r="G110" s="7">
        <v>26.6</v>
      </c>
    </row>
    <row r="111" spans="1:8" ht="16" x14ac:dyDescent="0.2">
      <c r="A111" s="5" t="s">
        <v>12</v>
      </c>
      <c r="B111" s="6">
        <v>20.5</v>
      </c>
      <c r="C111" s="6">
        <v>21.3</v>
      </c>
      <c r="D111" s="6">
        <v>20.100000000000001</v>
      </c>
      <c r="E111" s="6">
        <v>20</v>
      </c>
      <c r="F111" s="7">
        <v>19.5</v>
      </c>
      <c r="G111" s="7">
        <v>18</v>
      </c>
    </row>
    <row r="112" spans="1:8" ht="16" x14ac:dyDescent="0.2">
      <c r="A112" s="5" t="s">
        <v>13</v>
      </c>
      <c r="B112" s="6">
        <v>25.5</v>
      </c>
      <c r="C112" s="6">
        <v>21.7</v>
      </c>
      <c r="D112" s="6">
        <v>23.8</v>
      </c>
      <c r="E112" s="6">
        <v>24.6</v>
      </c>
      <c r="F112" s="7">
        <v>27.8</v>
      </c>
      <c r="G112" s="7">
        <v>23.2</v>
      </c>
    </row>
    <row r="113" spans="1:8" ht="16" x14ac:dyDescent="0.2">
      <c r="A113" s="13" t="s">
        <v>14</v>
      </c>
      <c r="B113" s="14">
        <f>B112-B111</f>
        <v>5</v>
      </c>
      <c r="C113" s="14">
        <f t="shared" ref="C113:G113" si="22">C112-C111</f>
        <v>0.39999999999999858</v>
      </c>
      <c r="D113" s="14">
        <f t="shared" si="22"/>
        <v>3.6999999999999993</v>
      </c>
      <c r="E113" s="14">
        <f t="shared" si="22"/>
        <v>4.6000000000000014</v>
      </c>
      <c r="F113" s="14">
        <f t="shared" si="22"/>
        <v>8.3000000000000007</v>
      </c>
      <c r="G113" s="14">
        <f t="shared" si="22"/>
        <v>5.1999999999999993</v>
      </c>
      <c r="H113" s="72"/>
    </row>
    <row r="114" spans="1:8" ht="16" x14ac:dyDescent="0.2">
      <c r="A114" s="5" t="s">
        <v>15</v>
      </c>
      <c r="B114" s="6">
        <v>20.2</v>
      </c>
      <c r="C114" s="6">
        <v>20.100000000000001</v>
      </c>
      <c r="D114" s="6">
        <v>20.2</v>
      </c>
      <c r="E114" s="6">
        <v>19.899999999999999</v>
      </c>
      <c r="F114" s="7">
        <v>20.100000000000001</v>
      </c>
      <c r="G114" s="7">
        <v>20</v>
      </c>
    </row>
    <row r="115" spans="1:8" ht="16" x14ac:dyDescent="0.2">
      <c r="A115" s="5" t="s">
        <v>16</v>
      </c>
      <c r="B115" s="6">
        <v>25.2</v>
      </c>
      <c r="C115" s="6">
        <v>25.1</v>
      </c>
      <c r="D115" s="6">
        <v>25.4</v>
      </c>
      <c r="E115" s="6">
        <v>25</v>
      </c>
      <c r="F115" s="7">
        <v>25.1</v>
      </c>
      <c r="G115" s="7">
        <v>25</v>
      </c>
    </row>
    <row r="116" spans="1:8" ht="16" x14ac:dyDescent="0.2">
      <c r="A116" s="15" t="s">
        <v>17</v>
      </c>
      <c r="B116" s="16">
        <v>5</v>
      </c>
      <c r="C116" s="16">
        <v>5</v>
      </c>
      <c r="D116" s="16">
        <v>5.2</v>
      </c>
      <c r="E116" s="16">
        <v>5.0999999999999996</v>
      </c>
      <c r="F116" s="17">
        <f>F115-F114</f>
        <v>5</v>
      </c>
      <c r="G116" s="17">
        <f>G115-G114</f>
        <v>5</v>
      </c>
      <c r="H116" s="73"/>
    </row>
    <row r="117" spans="1:8" ht="16" x14ac:dyDescent="0.2">
      <c r="A117" s="5" t="s">
        <v>18</v>
      </c>
      <c r="B117" s="6">
        <v>31.95</v>
      </c>
      <c r="C117" s="6">
        <v>33.950000000000003</v>
      </c>
      <c r="D117" s="6">
        <v>28.43</v>
      </c>
      <c r="E117" s="6">
        <v>29.57</v>
      </c>
      <c r="F117" s="7">
        <v>33.4</v>
      </c>
      <c r="G117" s="7">
        <v>32.15</v>
      </c>
    </row>
    <row r="118" spans="1:8" ht="16" x14ac:dyDescent="0.2">
      <c r="A118" s="5" t="s">
        <v>19</v>
      </c>
      <c r="B118" s="6">
        <v>31.75</v>
      </c>
      <c r="C118" s="6">
        <v>33.549999999999997</v>
      </c>
      <c r="D118" s="6">
        <v>28.2</v>
      </c>
      <c r="E118" s="6">
        <v>29.21</v>
      </c>
      <c r="F118" s="7">
        <v>33.07</v>
      </c>
      <c r="G118" s="7">
        <v>31.61</v>
      </c>
    </row>
    <row r="119" spans="1:8" ht="16" x14ac:dyDescent="0.2">
      <c r="A119" s="19" t="s">
        <v>20</v>
      </c>
      <c r="B119" s="20">
        <v>0.2</v>
      </c>
      <c r="C119" s="20">
        <v>0.4</v>
      </c>
      <c r="D119" s="20">
        <v>0.23</v>
      </c>
      <c r="E119" s="20">
        <f>E117-E118</f>
        <v>0.35999999999999943</v>
      </c>
      <c r="F119" s="21">
        <f>F117-F118</f>
        <v>0.32999999999999829</v>
      </c>
      <c r="G119" s="21">
        <f>G117-G118</f>
        <v>0.53999999999999915</v>
      </c>
      <c r="H119" s="75"/>
    </row>
    <row r="120" spans="1:8" ht="16" x14ac:dyDescent="0.2">
      <c r="A120" s="19" t="s">
        <v>49</v>
      </c>
      <c r="B120" s="20">
        <f>B119/B117</f>
        <v>6.2597809076682318E-3</v>
      </c>
      <c r="C120" s="20">
        <f t="shared" ref="C120:G120" si="23">C119/C117</f>
        <v>1.1782032400589101E-2</v>
      </c>
      <c r="D120" s="20">
        <f t="shared" si="23"/>
        <v>8.0900457263454097E-3</v>
      </c>
      <c r="E120" s="20">
        <f t="shared" si="23"/>
        <v>1.2174501183632041E-2</v>
      </c>
      <c r="F120" s="20">
        <f>F119/F117</f>
        <v>9.8802395209580327E-3</v>
      </c>
      <c r="G120" s="20">
        <f t="shared" si="23"/>
        <v>1.679626749611195E-2</v>
      </c>
      <c r="H120" s="75"/>
    </row>
    <row r="121" spans="1:8" ht="16" x14ac:dyDescent="0.2">
      <c r="A121" s="55" t="s">
        <v>54</v>
      </c>
      <c r="B121" s="22">
        <v>8</v>
      </c>
      <c r="C121" s="22">
        <v>16</v>
      </c>
      <c r="D121" s="22">
        <v>17</v>
      </c>
      <c r="E121" s="22">
        <v>29</v>
      </c>
      <c r="F121" s="23">
        <v>13</v>
      </c>
      <c r="G121" s="23">
        <v>26</v>
      </c>
      <c r="H121" s="76"/>
    </row>
    <row r="122" spans="1:8" ht="16" x14ac:dyDescent="0.2">
      <c r="A122" s="5"/>
      <c r="B122" s="6"/>
      <c r="C122" s="6"/>
      <c r="D122" s="6"/>
      <c r="E122" s="6"/>
      <c r="F122" s="7"/>
      <c r="G122" s="7"/>
    </row>
    <row r="123" spans="1:8" ht="16" x14ac:dyDescent="0.2">
      <c r="A123" s="24" t="s">
        <v>28</v>
      </c>
      <c r="B123" s="6"/>
      <c r="C123" s="6"/>
      <c r="D123" s="6"/>
      <c r="E123" s="6"/>
      <c r="F123" s="7"/>
      <c r="G123" s="7"/>
    </row>
    <row r="124" spans="1:8" ht="16" x14ac:dyDescent="0.2">
      <c r="A124" s="5" t="s">
        <v>8</v>
      </c>
      <c r="B124" s="6">
        <v>21.6</v>
      </c>
      <c r="C124" s="6">
        <v>19.5</v>
      </c>
      <c r="D124" s="6">
        <v>24.5</v>
      </c>
      <c r="E124" s="6">
        <v>23.2</v>
      </c>
      <c r="F124" s="7">
        <v>26.6</v>
      </c>
      <c r="G124" s="7">
        <v>24.5</v>
      </c>
    </row>
    <row r="125" spans="1:8" ht="16" x14ac:dyDescent="0.2">
      <c r="A125" s="5" t="s">
        <v>9</v>
      </c>
      <c r="B125" s="25">
        <v>0.59</v>
      </c>
      <c r="C125" s="25">
        <v>0.53</v>
      </c>
      <c r="D125" s="25">
        <v>0.56499999999999995</v>
      </c>
      <c r="E125" s="25">
        <v>0.56499999999999995</v>
      </c>
      <c r="F125" s="11">
        <v>0.41</v>
      </c>
      <c r="G125" s="10">
        <v>0.35499999999999998</v>
      </c>
      <c r="H125" s="81"/>
    </row>
    <row r="126" spans="1:8" ht="16" x14ac:dyDescent="0.2">
      <c r="A126" s="5" t="s">
        <v>10</v>
      </c>
      <c r="B126" s="6">
        <v>29.9</v>
      </c>
      <c r="C126" s="6">
        <v>30.1</v>
      </c>
      <c r="D126" s="6">
        <v>30.3</v>
      </c>
      <c r="E126" s="6">
        <v>30.1</v>
      </c>
      <c r="F126" s="7">
        <v>30.1</v>
      </c>
      <c r="G126" s="7">
        <v>29.8</v>
      </c>
    </row>
    <row r="127" spans="1:8" ht="16" x14ac:dyDescent="0.2">
      <c r="A127" s="5" t="s">
        <v>11</v>
      </c>
      <c r="B127" s="6">
        <v>30.3</v>
      </c>
      <c r="C127" s="6">
        <v>28.8</v>
      </c>
      <c r="D127" s="6">
        <v>31.2</v>
      </c>
      <c r="E127" s="6">
        <v>30.3</v>
      </c>
      <c r="F127" s="7">
        <v>31</v>
      </c>
      <c r="G127" s="7">
        <v>27.3</v>
      </c>
    </row>
    <row r="128" spans="1:8" ht="16" x14ac:dyDescent="0.2">
      <c r="A128" s="5" t="s">
        <v>12</v>
      </c>
      <c r="B128" s="6">
        <v>19.100000000000001</v>
      </c>
      <c r="C128" s="6">
        <v>22.3</v>
      </c>
      <c r="D128" s="6">
        <v>20.100000000000001</v>
      </c>
      <c r="E128" s="6">
        <v>20.8</v>
      </c>
      <c r="F128" s="7">
        <v>18.899999999999999</v>
      </c>
      <c r="G128" s="7">
        <v>18.3</v>
      </c>
    </row>
    <row r="129" spans="1:8" ht="16" x14ac:dyDescent="0.2">
      <c r="A129" s="5" t="s">
        <v>13</v>
      </c>
      <c r="B129" s="6">
        <v>24.5</v>
      </c>
      <c r="C129" s="6">
        <v>22.8</v>
      </c>
      <c r="D129" s="6">
        <v>24</v>
      </c>
      <c r="E129" s="6">
        <v>23.4</v>
      </c>
      <c r="F129" s="7">
        <v>26.2</v>
      </c>
      <c r="G129" s="7">
        <v>23.4</v>
      </c>
    </row>
    <row r="130" spans="1:8" ht="16" x14ac:dyDescent="0.2">
      <c r="A130" s="13" t="s">
        <v>14</v>
      </c>
      <c r="B130" s="14">
        <f>B129-B128</f>
        <v>5.3999999999999986</v>
      </c>
      <c r="C130" s="14">
        <f t="shared" ref="C130:G130" si="24">C129-C128</f>
        <v>0.5</v>
      </c>
      <c r="D130" s="14">
        <f t="shared" si="24"/>
        <v>3.8999999999999986</v>
      </c>
      <c r="E130" s="14">
        <v>2.6</v>
      </c>
      <c r="F130" s="14">
        <f t="shared" si="24"/>
        <v>7.3000000000000007</v>
      </c>
      <c r="G130" s="14">
        <f t="shared" si="24"/>
        <v>5.0999999999999979</v>
      </c>
      <c r="H130" s="72"/>
    </row>
    <row r="131" spans="1:8" ht="16" x14ac:dyDescent="0.2">
      <c r="A131" s="5" t="s">
        <v>15</v>
      </c>
      <c r="B131" s="6">
        <v>19.899999999999999</v>
      </c>
      <c r="C131" s="6">
        <v>20.100000000000001</v>
      </c>
      <c r="D131" s="6">
        <v>20</v>
      </c>
      <c r="E131" s="6">
        <v>20</v>
      </c>
      <c r="F131" s="7">
        <v>20.2</v>
      </c>
      <c r="G131" s="7">
        <v>20</v>
      </c>
    </row>
    <row r="132" spans="1:8" ht="16" x14ac:dyDescent="0.2">
      <c r="A132" s="5" t="s">
        <v>16</v>
      </c>
      <c r="B132" s="6">
        <v>24.9</v>
      </c>
      <c r="C132" s="6">
        <v>25.2</v>
      </c>
      <c r="D132" s="6">
        <v>25.1</v>
      </c>
      <c r="E132" s="6">
        <v>23.7</v>
      </c>
      <c r="F132" s="7">
        <v>25.3</v>
      </c>
      <c r="G132" s="7">
        <v>25</v>
      </c>
    </row>
    <row r="133" spans="1:8" ht="16" x14ac:dyDescent="0.2">
      <c r="A133" s="15" t="s">
        <v>17</v>
      </c>
      <c r="B133" s="16">
        <v>5</v>
      </c>
      <c r="C133" s="16">
        <v>5.0999999999999996</v>
      </c>
      <c r="D133" s="16">
        <v>5.0999999999999996</v>
      </c>
      <c r="E133" s="84">
        <v>3.7</v>
      </c>
      <c r="F133" s="17">
        <f t="shared" ref="F133:G133" si="25">F132-F131</f>
        <v>5.1000000000000014</v>
      </c>
      <c r="G133" s="17">
        <f t="shared" si="25"/>
        <v>5</v>
      </c>
      <c r="H133" s="73"/>
    </row>
    <row r="134" spans="1:8" ht="16" x14ac:dyDescent="0.2">
      <c r="A134" s="5" t="s">
        <v>18</v>
      </c>
      <c r="B134" s="65">
        <v>29.65</v>
      </c>
      <c r="C134" s="6">
        <v>32.07</v>
      </c>
      <c r="D134" s="6">
        <v>31.21</v>
      </c>
      <c r="E134" s="6">
        <v>32.65</v>
      </c>
      <c r="F134" s="7">
        <v>32.880000000000003</v>
      </c>
      <c r="G134" s="7">
        <v>31.63</v>
      </c>
    </row>
    <row r="135" spans="1:8" ht="16" x14ac:dyDescent="0.2">
      <c r="A135" s="5" t="s">
        <v>19</v>
      </c>
      <c r="B135" s="6">
        <v>29.47</v>
      </c>
      <c r="C135" s="6">
        <v>31.67</v>
      </c>
      <c r="D135" s="6">
        <v>31</v>
      </c>
      <c r="E135" s="6">
        <v>32.28</v>
      </c>
      <c r="F135" s="7">
        <v>32.54</v>
      </c>
      <c r="G135" s="7">
        <v>31.16</v>
      </c>
    </row>
    <row r="136" spans="1:8" ht="16" x14ac:dyDescent="0.2">
      <c r="A136" s="19" t="s">
        <v>20</v>
      </c>
      <c r="B136" s="20">
        <v>0.18</v>
      </c>
      <c r="C136" s="20">
        <v>0.4</v>
      </c>
      <c r="D136" s="20">
        <v>0.21</v>
      </c>
      <c r="E136" s="20">
        <v>0.37</v>
      </c>
      <c r="F136" s="21">
        <f t="shared" ref="F136:G136" si="26">F134-F135</f>
        <v>0.34000000000000341</v>
      </c>
      <c r="G136" s="21">
        <f t="shared" si="26"/>
        <v>0.46999999999999886</v>
      </c>
      <c r="H136" s="75"/>
    </row>
    <row r="137" spans="1:8" ht="16" x14ac:dyDescent="0.2">
      <c r="A137" s="19" t="s">
        <v>49</v>
      </c>
      <c r="B137" s="20">
        <f>B136/B134</f>
        <v>6.0708263069139965E-3</v>
      </c>
      <c r="C137" s="20">
        <f t="shared" ref="C137:G137" si="27">C136/C134</f>
        <v>1.2472715933894606E-2</v>
      </c>
      <c r="D137" s="20">
        <f t="shared" si="27"/>
        <v>6.7286126241589226E-3</v>
      </c>
      <c r="E137" s="20">
        <f t="shared" si="27"/>
        <v>1.1332312404287902E-2</v>
      </c>
      <c r="F137" s="20">
        <f>F136/F134</f>
        <v>1.034063260340643E-2</v>
      </c>
      <c r="G137" s="20">
        <f t="shared" si="27"/>
        <v>1.485931078090417E-2</v>
      </c>
      <c r="H137" s="75"/>
    </row>
    <row r="138" spans="1:8" ht="16" x14ac:dyDescent="0.2">
      <c r="A138" s="55" t="s">
        <v>54</v>
      </c>
      <c r="B138" s="22">
        <v>8</v>
      </c>
      <c r="C138" s="22">
        <v>20</v>
      </c>
      <c r="D138" s="22">
        <v>17</v>
      </c>
      <c r="E138" s="22">
        <v>30</v>
      </c>
      <c r="F138" s="23">
        <v>13</v>
      </c>
      <c r="G138" s="23">
        <v>27</v>
      </c>
      <c r="H138" s="76"/>
    </row>
    <row r="139" spans="1:8" ht="16" x14ac:dyDescent="0.2">
      <c r="A139" s="5"/>
      <c r="B139" s="6"/>
      <c r="C139" s="6"/>
      <c r="D139" s="6"/>
      <c r="E139" s="6"/>
      <c r="F139" s="7"/>
      <c r="G139" s="7"/>
    </row>
    <row r="140" spans="1:8" ht="16" x14ac:dyDescent="0.2">
      <c r="A140" s="24" t="s">
        <v>29</v>
      </c>
      <c r="B140" s="6"/>
      <c r="C140" s="6"/>
      <c r="D140" s="6"/>
      <c r="E140" s="6"/>
      <c r="F140" s="7"/>
      <c r="G140" s="7"/>
    </row>
    <row r="141" spans="1:8" ht="16" x14ac:dyDescent="0.2">
      <c r="A141" s="5" t="s">
        <v>8</v>
      </c>
      <c r="B141" s="6">
        <v>20.9</v>
      </c>
      <c r="C141" s="6">
        <v>19.8</v>
      </c>
      <c r="D141" s="6">
        <v>24.6</v>
      </c>
      <c r="E141" s="6">
        <v>23.5</v>
      </c>
      <c r="F141" s="7">
        <v>26.7</v>
      </c>
      <c r="G141" s="7">
        <v>24.7</v>
      </c>
    </row>
    <row r="142" spans="1:8" ht="16" x14ac:dyDescent="0.2">
      <c r="A142" s="5" t="s">
        <v>9</v>
      </c>
      <c r="B142" s="9">
        <v>0.58499999999999996</v>
      </c>
      <c r="C142" s="25">
        <v>0.56499999999999995</v>
      </c>
      <c r="D142" s="9">
        <v>0.59499999999999997</v>
      </c>
      <c r="E142" s="6">
        <v>55.5</v>
      </c>
      <c r="F142" s="10">
        <v>0.42</v>
      </c>
      <c r="G142" s="10">
        <v>0.35499999999999998</v>
      </c>
      <c r="H142" s="81"/>
    </row>
    <row r="143" spans="1:8" ht="16" x14ac:dyDescent="0.2">
      <c r="A143" s="5" t="s">
        <v>10</v>
      </c>
      <c r="B143" s="6">
        <v>30.1</v>
      </c>
      <c r="C143" s="6">
        <v>29.9</v>
      </c>
      <c r="D143" s="6">
        <v>30</v>
      </c>
      <c r="E143" s="6">
        <v>30.3</v>
      </c>
      <c r="F143" s="7">
        <v>30.1</v>
      </c>
      <c r="G143" s="7">
        <v>30.3</v>
      </c>
    </row>
    <row r="144" spans="1:8" ht="16" x14ac:dyDescent="0.2">
      <c r="A144" s="5" t="s">
        <v>11</v>
      </c>
      <c r="B144" s="6">
        <v>33.1</v>
      </c>
      <c r="C144" s="6">
        <v>27.1</v>
      </c>
      <c r="D144" s="6">
        <v>35.1</v>
      </c>
      <c r="E144" s="6">
        <v>31.2</v>
      </c>
      <c r="F144" s="7">
        <v>27</v>
      </c>
      <c r="G144" s="7">
        <v>25.7</v>
      </c>
    </row>
    <row r="145" spans="1:8" ht="16" x14ac:dyDescent="0.2">
      <c r="A145" s="5" t="s">
        <v>12</v>
      </c>
      <c r="B145" s="6">
        <v>18.899999999999999</v>
      </c>
      <c r="C145" s="6">
        <v>22.1</v>
      </c>
      <c r="D145" s="6">
        <v>20.6</v>
      </c>
      <c r="E145" s="6">
        <v>20.7</v>
      </c>
      <c r="F145" s="7">
        <v>18.399999999999999</v>
      </c>
      <c r="G145" s="7">
        <v>18.100000000000001</v>
      </c>
    </row>
    <row r="146" spans="1:8" ht="16" x14ac:dyDescent="0.2">
      <c r="A146" s="5" t="s">
        <v>13</v>
      </c>
      <c r="B146" s="6">
        <v>24.8</v>
      </c>
      <c r="C146" s="6">
        <v>23.3</v>
      </c>
      <c r="D146" s="6">
        <v>24.4</v>
      </c>
      <c r="E146" s="6">
        <v>23.2</v>
      </c>
      <c r="F146" s="7">
        <v>25.4</v>
      </c>
      <c r="G146" s="7">
        <v>23</v>
      </c>
    </row>
    <row r="147" spans="1:8" ht="16" x14ac:dyDescent="0.2">
      <c r="A147" s="13" t="s">
        <v>14</v>
      </c>
      <c r="B147" s="14">
        <f>B146-B145</f>
        <v>5.9000000000000021</v>
      </c>
      <c r="C147" s="14">
        <f t="shared" ref="C147:G147" si="28">C146-C145</f>
        <v>1.1999999999999993</v>
      </c>
      <c r="D147" s="14">
        <f t="shared" si="28"/>
        <v>3.7999999999999972</v>
      </c>
      <c r="E147" s="14">
        <v>2.5</v>
      </c>
      <c r="F147" s="14">
        <f t="shared" si="28"/>
        <v>7</v>
      </c>
      <c r="G147" s="14">
        <f t="shared" si="28"/>
        <v>4.8999999999999986</v>
      </c>
      <c r="H147" s="72"/>
    </row>
    <row r="148" spans="1:8" ht="16" x14ac:dyDescent="0.2">
      <c r="A148" s="5" t="s">
        <v>15</v>
      </c>
      <c r="B148" s="6">
        <v>20</v>
      </c>
      <c r="C148" s="6">
        <v>20.100000000000001</v>
      </c>
      <c r="D148" s="6">
        <v>20.100000000000001</v>
      </c>
      <c r="E148" s="6">
        <v>20</v>
      </c>
      <c r="F148" s="7">
        <v>20.100000000000001</v>
      </c>
      <c r="G148" s="7">
        <v>19.899999999999999</v>
      </c>
    </row>
    <row r="149" spans="1:8" ht="16" x14ac:dyDescent="0.2">
      <c r="A149" s="5" t="s">
        <v>16</v>
      </c>
      <c r="B149" s="6">
        <v>25.5</v>
      </c>
      <c r="C149" s="6">
        <v>25.1</v>
      </c>
      <c r="D149" s="6">
        <v>25.2</v>
      </c>
      <c r="E149" s="6">
        <v>23.7</v>
      </c>
      <c r="F149" s="7">
        <v>25.1</v>
      </c>
      <c r="G149" s="7">
        <v>24.9</v>
      </c>
    </row>
    <row r="150" spans="1:8" ht="16" x14ac:dyDescent="0.2">
      <c r="A150" s="15" t="s">
        <v>22</v>
      </c>
      <c r="B150" s="16">
        <v>5.5</v>
      </c>
      <c r="C150" s="16">
        <v>5</v>
      </c>
      <c r="D150" s="16">
        <v>5.0999999999999996</v>
      </c>
      <c r="E150" s="35">
        <v>3.7</v>
      </c>
      <c r="F150" s="17">
        <f t="shared" ref="F150:G150" si="29">F149-F148</f>
        <v>5</v>
      </c>
      <c r="G150" s="17">
        <f t="shared" si="29"/>
        <v>5</v>
      </c>
      <c r="H150" s="73"/>
    </row>
    <row r="151" spans="1:8" ht="16" x14ac:dyDescent="0.2">
      <c r="A151" s="5" t="s">
        <v>18</v>
      </c>
      <c r="B151" s="6">
        <v>34</v>
      </c>
      <c r="C151" s="6">
        <v>29.37</v>
      </c>
      <c r="D151" s="6">
        <v>29.8</v>
      </c>
      <c r="E151" s="6">
        <v>31.32</v>
      </c>
      <c r="F151" s="7">
        <v>33.380000000000003</v>
      </c>
      <c r="G151" s="7">
        <v>32.83</v>
      </c>
    </row>
    <row r="152" spans="1:8" ht="16" x14ac:dyDescent="0.2">
      <c r="A152" s="5" t="s">
        <v>19</v>
      </c>
      <c r="B152" s="6">
        <v>33.78</v>
      </c>
      <c r="C152" s="6">
        <v>29.11</v>
      </c>
      <c r="D152" s="6">
        <v>29.54</v>
      </c>
      <c r="E152" s="6">
        <v>30.97</v>
      </c>
      <c r="F152" s="7">
        <v>33.06</v>
      </c>
      <c r="G152" s="7">
        <v>32.33</v>
      </c>
    </row>
    <row r="153" spans="1:8" ht="16" x14ac:dyDescent="0.2">
      <c r="A153" s="19" t="s">
        <v>20</v>
      </c>
      <c r="B153" s="20">
        <v>0.22</v>
      </c>
      <c r="C153" s="20">
        <v>0.26</v>
      </c>
      <c r="D153" s="20">
        <v>0.26</v>
      </c>
      <c r="E153" s="20">
        <v>0.35</v>
      </c>
      <c r="F153" s="21">
        <f t="shared" ref="F153:G153" si="30">F151-F152</f>
        <v>0.32000000000000028</v>
      </c>
      <c r="G153" s="21">
        <f t="shared" si="30"/>
        <v>0.5</v>
      </c>
      <c r="H153" s="75"/>
    </row>
    <row r="154" spans="1:8" ht="16" x14ac:dyDescent="0.2">
      <c r="A154" s="19" t="s">
        <v>49</v>
      </c>
      <c r="B154" s="20">
        <f>B153/B151</f>
        <v>6.4705882352941177E-3</v>
      </c>
      <c r="C154" s="20">
        <f t="shared" ref="C154:G154" si="31">C153/C151</f>
        <v>8.8525706503234589E-3</v>
      </c>
      <c r="D154" s="20">
        <f t="shared" si="31"/>
        <v>8.7248322147651016E-3</v>
      </c>
      <c r="E154" s="20">
        <f t="shared" si="31"/>
        <v>1.1174968071519796E-2</v>
      </c>
      <c r="F154" s="20">
        <f t="shared" si="31"/>
        <v>9.586578789694435E-3</v>
      </c>
      <c r="G154" s="20">
        <f t="shared" si="31"/>
        <v>1.5229972586049346E-2</v>
      </c>
      <c r="H154" s="75"/>
    </row>
    <row r="155" spans="1:8" ht="16" x14ac:dyDescent="0.2">
      <c r="A155" s="55" t="s">
        <v>54</v>
      </c>
      <c r="B155" s="22">
        <v>10</v>
      </c>
      <c r="C155" s="22">
        <v>15</v>
      </c>
      <c r="D155" s="22">
        <v>15</v>
      </c>
      <c r="E155" s="22">
        <v>30</v>
      </c>
      <c r="F155" s="23">
        <v>14</v>
      </c>
      <c r="G155" s="23">
        <v>25</v>
      </c>
      <c r="H155" s="76"/>
    </row>
    <row r="156" spans="1:8" ht="16" x14ac:dyDescent="0.2">
      <c r="A156" s="5"/>
      <c r="B156" s="6"/>
      <c r="C156" s="6"/>
      <c r="D156" s="6"/>
      <c r="E156" s="6"/>
      <c r="F156" s="7"/>
      <c r="G156" s="7"/>
    </row>
    <row r="157" spans="1:8" ht="16" x14ac:dyDescent="0.2">
      <c r="A157" s="24" t="s">
        <v>30</v>
      </c>
      <c r="B157" s="6"/>
      <c r="C157" s="6"/>
      <c r="D157" s="6"/>
      <c r="E157" s="6"/>
      <c r="F157" s="7"/>
      <c r="G157" s="7"/>
    </row>
    <row r="158" spans="1:8" ht="16" x14ac:dyDescent="0.2">
      <c r="A158" s="5" t="s">
        <v>8</v>
      </c>
      <c r="B158" s="6">
        <v>21.6</v>
      </c>
      <c r="C158" s="6">
        <v>20.3</v>
      </c>
      <c r="D158" s="6">
        <v>23.5</v>
      </c>
      <c r="E158" s="6">
        <v>23.4</v>
      </c>
      <c r="F158" s="7">
        <v>27</v>
      </c>
      <c r="G158" s="7">
        <v>24.6</v>
      </c>
    </row>
    <row r="159" spans="1:8" ht="16" x14ac:dyDescent="0.2">
      <c r="A159" s="5" t="s">
        <v>9</v>
      </c>
      <c r="B159" s="8">
        <v>0.56999999999999995</v>
      </c>
      <c r="C159" s="25">
        <v>0.57999999999999996</v>
      </c>
      <c r="D159" s="8">
        <v>0.43</v>
      </c>
      <c r="E159" s="25">
        <v>0.54500000000000004</v>
      </c>
      <c r="F159" s="10">
        <v>0.41</v>
      </c>
      <c r="G159" s="11">
        <v>0.36</v>
      </c>
      <c r="H159" s="71"/>
    </row>
    <row r="160" spans="1:8" ht="16" x14ac:dyDescent="0.2">
      <c r="A160" s="5" t="s">
        <v>10</v>
      </c>
      <c r="B160" s="6">
        <v>29.8</v>
      </c>
      <c r="C160" s="6">
        <v>29.8</v>
      </c>
      <c r="D160" s="6">
        <v>29.8</v>
      </c>
      <c r="E160" s="6">
        <v>29.8</v>
      </c>
      <c r="F160" s="7">
        <v>30.2</v>
      </c>
      <c r="G160" s="7">
        <v>30.2</v>
      </c>
    </row>
    <row r="161" spans="1:8" ht="16" x14ac:dyDescent="0.2">
      <c r="A161" s="5" t="s">
        <v>11</v>
      </c>
      <c r="B161" s="6">
        <v>32</v>
      </c>
      <c r="C161" s="6">
        <v>29.6</v>
      </c>
      <c r="D161" s="6">
        <v>33.6</v>
      </c>
      <c r="E161" s="6">
        <v>30</v>
      </c>
      <c r="F161" s="7"/>
      <c r="G161" s="7">
        <v>26.3</v>
      </c>
    </row>
    <row r="162" spans="1:8" ht="16" x14ac:dyDescent="0.2">
      <c r="A162" s="5" t="s">
        <v>12</v>
      </c>
      <c r="B162" s="6">
        <v>19.3</v>
      </c>
      <c r="C162" s="6">
        <v>21.5</v>
      </c>
      <c r="D162" s="6">
        <v>20.9</v>
      </c>
      <c r="E162" s="6">
        <v>20.9</v>
      </c>
      <c r="F162" s="7">
        <v>19.3</v>
      </c>
      <c r="G162" s="7">
        <v>18.7</v>
      </c>
    </row>
    <row r="163" spans="1:8" ht="16" x14ac:dyDescent="0.2">
      <c r="A163" s="5" t="s">
        <v>13</v>
      </c>
      <c r="B163" s="6">
        <v>23.8</v>
      </c>
      <c r="C163" s="6">
        <v>22.4</v>
      </c>
      <c r="D163" s="6">
        <v>22.9</v>
      </c>
      <c r="E163" s="6">
        <v>23.4</v>
      </c>
      <c r="F163" s="7">
        <v>26.3</v>
      </c>
      <c r="G163" s="7">
        <v>23.1</v>
      </c>
    </row>
    <row r="164" spans="1:8" ht="16" x14ac:dyDescent="0.2">
      <c r="A164" s="13" t="s">
        <v>14</v>
      </c>
      <c r="B164" s="14">
        <f>B163-B162</f>
        <v>4.5</v>
      </c>
      <c r="C164" s="14">
        <f t="shared" ref="C164:G164" si="32">C163-C162</f>
        <v>0.89999999999999858</v>
      </c>
      <c r="D164" s="14">
        <f t="shared" si="32"/>
        <v>2</v>
      </c>
      <c r="E164" s="14">
        <f t="shared" si="32"/>
        <v>2.5</v>
      </c>
      <c r="F164" s="14">
        <f t="shared" si="32"/>
        <v>7</v>
      </c>
      <c r="G164" s="14">
        <f t="shared" si="32"/>
        <v>4.4000000000000021</v>
      </c>
      <c r="H164" s="72"/>
    </row>
    <row r="165" spans="1:8" ht="16" x14ac:dyDescent="0.2">
      <c r="A165" s="5" t="s">
        <v>15</v>
      </c>
      <c r="B165" s="6">
        <v>20.100000000000001</v>
      </c>
      <c r="C165" s="6">
        <v>20.2</v>
      </c>
      <c r="D165" s="6">
        <v>20</v>
      </c>
      <c r="E165" s="6">
        <v>20.100000000000001</v>
      </c>
      <c r="F165" s="7">
        <v>19.899999999999999</v>
      </c>
      <c r="G165" s="7">
        <v>19.899999999999999</v>
      </c>
    </row>
    <row r="166" spans="1:8" ht="16" x14ac:dyDescent="0.2">
      <c r="A166" s="5" t="s">
        <v>16</v>
      </c>
      <c r="B166" s="6">
        <v>25.1</v>
      </c>
      <c r="C166" s="6">
        <v>25.2</v>
      </c>
      <c r="D166" s="6">
        <v>25</v>
      </c>
      <c r="E166" s="6">
        <v>24.2</v>
      </c>
      <c r="F166" s="7">
        <v>25</v>
      </c>
      <c r="G166" s="7">
        <v>24.9</v>
      </c>
    </row>
    <row r="167" spans="1:8" ht="16" x14ac:dyDescent="0.2">
      <c r="A167" s="15" t="s">
        <v>17</v>
      </c>
      <c r="B167" s="16">
        <v>5</v>
      </c>
      <c r="C167" s="16">
        <v>5</v>
      </c>
      <c r="D167" s="16">
        <v>5</v>
      </c>
      <c r="E167" s="35">
        <v>4.0999999999999996</v>
      </c>
      <c r="F167" s="17">
        <f t="shared" ref="F167:G167" si="33">F166-F165</f>
        <v>5.1000000000000014</v>
      </c>
      <c r="G167" s="17">
        <f t="shared" si="33"/>
        <v>5</v>
      </c>
      <c r="H167" s="73"/>
    </row>
    <row r="168" spans="1:8" ht="16" x14ac:dyDescent="0.2">
      <c r="A168" s="5" t="s">
        <v>18</v>
      </c>
      <c r="B168" s="6">
        <v>31.09</v>
      </c>
      <c r="C168" s="6">
        <v>28.32</v>
      </c>
      <c r="D168" s="6">
        <v>32.159999999999997</v>
      </c>
      <c r="E168" s="6">
        <v>28.82</v>
      </c>
      <c r="F168" s="7">
        <v>31.91</v>
      </c>
      <c r="G168" s="7">
        <v>32.68</v>
      </c>
    </row>
    <row r="169" spans="1:8" ht="16" x14ac:dyDescent="0.2">
      <c r="A169" s="5" t="s">
        <v>19</v>
      </c>
      <c r="B169" s="6">
        <v>30.87</v>
      </c>
      <c r="C169" s="6">
        <v>28.1</v>
      </c>
      <c r="D169" s="6">
        <v>31.73</v>
      </c>
      <c r="E169" s="6">
        <v>28.49</v>
      </c>
      <c r="F169" s="7">
        <v>31.63</v>
      </c>
      <c r="G169" s="7">
        <v>32.130000000000003</v>
      </c>
    </row>
    <row r="170" spans="1:8" ht="16" x14ac:dyDescent="0.2">
      <c r="A170" s="19" t="s">
        <v>20</v>
      </c>
      <c r="B170" s="20">
        <v>0.22</v>
      </c>
      <c r="C170" s="20">
        <v>0.22</v>
      </c>
      <c r="D170" s="20">
        <v>0.43</v>
      </c>
      <c r="E170" s="20">
        <v>0.33</v>
      </c>
      <c r="F170" s="21">
        <f t="shared" ref="F170:G170" si="34">F168-F169</f>
        <v>0.28000000000000114</v>
      </c>
      <c r="G170" s="21">
        <f t="shared" si="34"/>
        <v>0.54999999999999716</v>
      </c>
      <c r="H170" s="75"/>
    </row>
    <row r="171" spans="1:8" ht="16" x14ac:dyDescent="0.2">
      <c r="A171" s="19" t="s">
        <v>49</v>
      </c>
      <c r="B171" s="20">
        <f>B170/B168</f>
        <v>7.0762302991315539E-3</v>
      </c>
      <c r="C171" s="20">
        <f t="shared" ref="C171:G171" si="35">C170/C168</f>
        <v>7.7683615819209035E-3</v>
      </c>
      <c r="D171" s="20">
        <f t="shared" si="35"/>
        <v>1.3370646766169156E-2</v>
      </c>
      <c r="E171" s="20">
        <f t="shared" si="35"/>
        <v>1.1450381679389313E-2</v>
      </c>
      <c r="F171" s="20">
        <f>F170/F168</f>
        <v>8.7746787840802618E-3</v>
      </c>
      <c r="G171" s="20">
        <f t="shared" si="35"/>
        <v>1.6829865361077025E-2</v>
      </c>
      <c r="H171" s="75"/>
    </row>
    <row r="172" spans="1:8" ht="16" x14ac:dyDescent="0.2">
      <c r="A172" s="55" t="s">
        <v>54</v>
      </c>
      <c r="B172" s="22">
        <v>9</v>
      </c>
      <c r="C172" s="22">
        <v>11</v>
      </c>
      <c r="D172" s="22">
        <v>22</v>
      </c>
      <c r="E172" s="22">
        <v>30</v>
      </c>
      <c r="F172" s="23">
        <v>13</v>
      </c>
      <c r="G172" s="23">
        <v>28</v>
      </c>
      <c r="H172" s="76"/>
    </row>
    <row r="173" spans="1:8" ht="16" x14ac:dyDescent="0.2">
      <c r="A173" s="5"/>
      <c r="B173" s="6"/>
      <c r="C173" s="6"/>
      <c r="D173" s="6"/>
      <c r="E173" s="6"/>
      <c r="F173" s="7"/>
      <c r="G173" s="7"/>
    </row>
    <row r="174" spans="1:8" ht="16" x14ac:dyDescent="0.2">
      <c r="A174" s="24" t="s">
        <v>31</v>
      </c>
      <c r="B174" s="6"/>
      <c r="C174" s="6"/>
      <c r="D174" s="6"/>
      <c r="E174" s="6"/>
      <c r="F174" s="7"/>
      <c r="G174" s="7"/>
    </row>
    <row r="175" spans="1:8" ht="16" x14ac:dyDescent="0.2">
      <c r="A175" s="5" t="s">
        <v>8</v>
      </c>
      <c r="B175" s="6">
        <v>21.6</v>
      </c>
      <c r="C175" s="6">
        <v>20.2</v>
      </c>
      <c r="D175" s="6">
        <v>23.4</v>
      </c>
      <c r="E175" s="6">
        <v>23</v>
      </c>
      <c r="F175" s="7">
        <v>27</v>
      </c>
      <c r="G175" s="7">
        <v>24.3</v>
      </c>
    </row>
    <row r="176" spans="1:8" ht="16" x14ac:dyDescent="0.2">
      <c r="A176" s="5" t="s">
        <v>9</v>
      </c>
      <c r="B176" s="9">
        <v>0.59499999999999997</v>
      </c>
      <c r="C176" s="9">
        <v>0.52500000000000002</v>
      </c>
      <c r="D176" s="9">
        <v>0.495</v>
      </c>
      <c r="E176" s="8">
        <v>0.53</v>
      </c>
      <c r="F176" s="11">
        <v>0.44</v>
      </c>
      <c r="G176" s="10">
        <v>0.51500000000000001</v>
      </c>
      <c r="H176" s="81"/>
    </row>
    <row r="177" spans="1:8" ht="16" x14ac:dyDescent="0.2">
      <c r="A177" s="5" t="s">
        <v>10</v>
      </c>
      <c r="B177" s="6">
        <v>30</v>
      </c>
      <c r="C177" s="6">
        <v>29.9</v>
      </c>
      <c r="D177" s="6">
        <v>30</v>
      </c>
      <c r="E177" s="6">
        <v>29.9</v>
      </c>
      <c r="F177" s="7">
        <v>30.3</v>
      </c>
      <c r="G177" s="7">
        <v>30.1</v>
      </c>
    </row>
    <row r="178" spans="1:8" ht="16" x14ac:dyDescent="0.2">
      <c r="A178" s="5" t="s">
        <v>11</v>
      </c>
      <c r="B178" s="6">
        <v>24.5</v>
      </c>
      <c r="C178" s="6">
        <v>22.8</v>
      </c>
      <c r="D178" s="6">
        <v>23.5</v>
      </c>
      <c r="E178" s="6">
        <v>24.4</v>
      </c>
      <c r="F178" s="7">
        <v>22.6</v>
      </c>
      <c r="G178" s="7">
        <v>25.1</v>
      </c>
    </row>
    <row r="179" spans="1:8" ht="16" x14ac:dyDescent="0.2">
      <c r="A179" s="5" t="s">
        <v>12</v>
      </c>
      <c r="B179" s="6">
        <v>20.100000000000001</v>
      </c>
      <c r="C179" s="6">
        <v>20.7</v>
      </c>
      <c r="D179" s="6">
        <v>20.2</v>
      </c>
      <c r="E179" s="6">
        <v>21.1</v>
      </c>
      <c r="F179" s="7">
        <v>19.8</v>
      </c>
      <c r="G179" s="7">
        <v>19.399999999999999</v>
      </c>
    </row>
    <row r="180" spans="1:8" ht="16" x14ac:dyDescent="0.2">
      <c r="A180" s="5" t="s">
        <v>13</v>
      </c>
      <c r="B180" s="6">
        <v>20.2</v>
      </c>
      <c r="C180" s="6">
        <v>21.1</v>
      </c>
      <c r="D180" s="6">
        <v>21.4</v>
      </c>
      <c r="E180" s="6">
        <v>21.3</v>
      </c>
      <c r="F180" s="7">
        <v>21.2</v>
      </c>
      <c r="G180" s="7">
        <v>21.4</v>
      </c>
    </row>
    <row r="181" spans="1:8" ht="16" x14ac:dyDescent="0.2">
      <c r="A181" s="13" t="s">
        <v>14</v>
      </c>
      <c r="B181" s="14">
        <f>B180-B179</f>
        <v>9.9999999999997868E-2</v>
      </c>
      <c r="C181" s="14">
        <f t="shared" ref="C181:G181" si="36">C180-C179</f>
        <v>0.40000000000000213</v>
      </c>
      <c r="D181" s="14">
        <f t="shared" si="36"/>
        <v>1.1999999999999993</v>
      </c>
      <c r="E181" s="14">
        <f t="shared" si="36"/>
        <v>0.19999999999999929</v>
      </c>
      <c r="F181" s="14">
        <f t="shared" si="36"/>
        <v>1.3999999999999986</v>
      </c>
      <c r="G181" s="14">
        <f t="shared" si="36"/>
        <v>2</v>
      </c>
      <c r="H181" s="72"/>
    </row>
    <row r="182" spans="1:8" ht="16" x14ac:dyDescent="0.2">
      <c r="A182" s="5" t="s">
        <v>15</v>
      </c>
      <c r="B182" s="6">
        <v>19.899999999999999</v>
      </c>
      <c r="C182" s="6">
        <v>20.100000000000001</v>
      </c>
      <c r="D182" s="6">
        <v>20.2</v>
      </c>
      <c r="E182" s="6">
        <v>20</v>
      </c>
      <c r="F182" s="7">
        <v>20.2</v>
      </c>
      <c r="G182" s="7">
        <v>20</v>
      </c>
    </row>
    <row r="183" spans="1:8" ht="14.5" customHeight="1" x14ac:dyDescent="0.2">
      <c r="A183" s="5" t="s">
        <v>16</v>
      </c>
      <c r="B183" s="6">
        <v>21.6</v>
      </c>
      <c r="C183" s="6">
        <v>21</v>
      </c>
      <c r="D183" s="6">
        <v>21.4</v>
      </c>
      <c r="E183" s="6">
        <v>21.6</v>
      </c>
      <c r="F183" s="7">
        <v>22.6</v>
      </c>
      <c r="G183" s="7">
        <v>22.3</v>
      </c>
    </row>
    <row r="184" spans="1:8" ht="16" x14ac:dyDescent="0.2">
      <c r="A184" s="36" t="s">
        <v>17</v>
      </c>
      <c r="B184" s="37">
        <v>1.7</v>
      </c>
      <c r="C184" s="37">
        <v>0.9</v>
      </c>
      <c r="D184" s="37">
        <v>1.2</v>
      </c>
      <c r="E184" s="37">
        <v>1.6</v>
      </c>
      <c r="F184" s="38">
        <f>F183-F182</f>
        <v>2.4000000000000021</v>
      </c>
      <c r="G184" s="38">
        <f>G183-G182</f>
        <v>2.3000000000000007</v>
      </c>
      <c r="H184" s="82"/>
    </row>
    <row r="185" spans="1:8" ht="16" x14ac:dyDescent="0.2">
      <c r="A185" s="5" t="s">
        <v>18</v>
      </c>
      <c r="B185" s="6">
        <v>31.16</v>
      </c>
      <c r="C185" s="6">
        <v>34.4</v>
      </c>
      <c r="D185" s="6">
        <v>31.36</v>
      </c>
      <c r="E185" s="6">
        <v>36.47</v>
      </c>
      <c r="F185" s="7">
        <v>33.47</v>
      </c>
      <c r="G185" s="7">
        <v>33.07</v>
      </c>
    </row>
    <row r="186" spans="1:8" ht="16" x14ac:dyDescent="0.2">
      <c r="A186" s="5" t="s">
        <v>19</v>
      </c>
      <c r="B186" s="6">
        <v>30.89</v>
      </c>
      <c r="C186" s="6">
        <v>34.08</v>
      </c>
      <c r="D186" s="6">
        <v>31.04</v>
      </c>
      <c r="E186" s="6">
        <v>36.17</v>
      </c>
      <c r="F186" s="7">
        <v>33.119999999999997</v>
      </c>
      <c r="G186" s="7">
        <v>32.880000000000003</v>
      </c>
    </row>
    <row r="187" spans="1:8" ht="16" x14ac:dyDescent="0.2">
      <c r="A187" s="19" t="s">
        <v>20</v>
      </c>
      <c r="B187" s="20">
        <f>B185-B186</f>
        <v>0.26999999999999957</v>
      </c>
      <c r="C187" s="20">
        <f t="shared" ref="C187:G187" si="37">C185-C186</f>
        <v>0.32000000000000028</v>
      </c>
      <c r="D187" s="20">
        <f t="shared" si="37"/>
        <v>0.32000000000000028</v>
      </c>
      <c r="E187" s="20">
        <f t="shared" si="37"/>
        <v>0.29999999999999716</v>
      </c>
      <c r="F187" s="20">
        <f t="shared" si="37"/>
        <v>0.35000000000000142</v>
      </c>
      <c r="G187" s="20">
        <f t="shared" si="37"/>
        <v>0.18999999999999773</v>
      </c>
      <c r="H187" s="75"/>
    </row>
    <row r="188" spans="1:8" ht="16" x14ac:dyDescent="0.2">
      <c r="A188" s="19" t="s">
        <v>49</v>
      </c>
      <c r="B188" s="20">
        <f>B187/B185</f>
        <v>8.6649550706033238E-3</v>
      </c>
      <c r="C188" s="20">
        <f t="shared" ref="C188:G188" si="38">C187/C185</f>
        <v>9.3023255813953574E-3</v>
      </c>
      <c r="D188" s="20">
        <f t="shared" si="38"/>
        <v>1.0204081632653071E-2</v>
      </c>
      <c r="E188" s="20">
        <f t="shared" si="38"/>
        <v>8.2259391280503739E-3</v>
      </c>
      <c r="F188" s="20">
        <f>F187/F185</f>
        <v>1.0457125784284477E-2</v>
      </c>
      <c r="G188" s="20">
        <f t="shared" si="38"/>
        <v>5.7453885697005659E-3</v>
      </c>
      <c r="H188" s="75"/>
    </row>
    <row r="189" spans="1:8" ht="16" x14ac:dyDescent="0.2">
      <c r="A189" s="55" t="s">
        <v>54</v>
      </c>
      <c r="B189" s="22">
        <v>30</v>
      </c>
      <c r="C189" s="22">
        <v>30</v>
      </c>
      <c r="D189" s="22">
        <v>30</v>
      </c>
      <c r="E189" s="22">
        <v>30</v>
      </c>
      <c r="F189" s="23">
        <v>30</v>
      </c>
      <c r="G189" s="39">
        <v>30</v>
      </c>
      <c r="H189" s="83"/>
    </row>
    <row r="190" spans="1:8" ht="16" x14ac:dyDescent="0.2">
      <c r="A190" s="5"/>
      <c r="B190" s="6"/>
      <c r="C190" s="6"/>
      <c r="D190" s="6"/>
      <c r="E190" s="6"/>
      <c r="F190" s="7"/>
      <c r="G190" s="7"/>
    </row>
    <row r="191" spans="1:8" ht="16" x14ac:dyDescent="0.2">
      <c r="C191" s="87" t="s">
        <v>32</v>
      </c>
      <c r="D191" t="s">
        <v>8</v>
      </c>
      <c r="E191" s="41">
        <v>26.6</v>
      </c>
    </row>
    <row r="192" spans="1:8" ht="16" x14ac:dyDescent="0.2">
      <c r="C192" s="88"/>
      <c r="D192" t="s">
        <v>9</v>
      </c>
      <c r="E192" s="42">
        <v>0.5</v>
      </c>
    </row>
    <row r="193" spans="3:5" ht="16" x14ac:dyDescent="0.2">
      <c r="C193" s="88"/>
      <c r="D193" s="5" t="s">
        <v>10</v>
      </c>
      <c r="E193" s="41">
        <v>30</v>
      </c>
    </row>
    <row r="194" spans="3:5" ht="16" x14ac:dyDescent="0.2">
      <c r="D194" s="5"/>
      <c r="E194" s="41"/>
    </row>
    <row r="195" spans="3:5" ht="16" x14ac:dyDescent="0.2">
      <c r="D195" s="5" t="s">
        <v>12</v>
      </c>
      <c r="E195" s="41">
        <v>19.899999999999999</v>
      </c>
    </row>
    <row r="196" spans="3:5" ht="16" x14ac:dyDescent="0.2">
      <c r="D196" s="5" t="s">
        <v>13</v>
      </c>
      <c r="E196" s="41">
        <v>21.2</v>
      </c>
    </row>
    <row r="197" spans="3:5" ht="16" x14ac:dyDescent="0.2">
      <c r="D197" s="13" t="s">
        <v>14</v>
      </c>
      <c r="E197" s="41">
        <v>1.3</v>
      </c>
    </row>
    <row r="198" spans="3:5" ht="16" x14ac:dyDescent="0.2">
      <c r="D198" s="5" t="s">
        <v>15</v>
      </c>
      <c r="E198" s="33">
        <v>20.3</v>
      </c>
    </row>
    <row r="199" spans="3:5" ht="16" x14ac:dyDescent="0.2">
      <c r="D199" s="5" t="s">
        <v>16</v>
      </c>
      <c r="E199" s="33">
        <v>22.2</v>
      </c>
    </row>
    <row r="200" spans="3:5" ht="16" x14ac:dyDescent="0.2">
      <c r="D200" s="36" t="s">
        <v>17</v>
      </c>
      <c r="E200" s="33">
        <v>1.9</v>
      </c>
    </row>
    <row r="201" spans="3:5" ht="16" x14ac:dyDescent="0.2">
      <c r="D201" s="5" t="s">
        <v>18</v>
      </c>
      <c r="E201" s="33">
        <v>32.82</v>
      </c>
    </row>
    <row r="202" spans="3:5" ht="16" x14ac:dyDescent="0.2">
      <c r="D202" s="5" t="s">
        <v>19</v>
      </c>
      <c r="E202" s="33">
        <v>32.549999999999997</v>
      </c>
    </row>
    <row r="203" spans="3:5" ht="16" x14ac:dyDescent="0.2">
      <c r="D203" s="19" t="s">
        <v>20</v>
      </c>
      <c r="E203" s="33">
        <v>0.27</v>
      </c>
    </row>
    <row r="204" spans="3:5" ht="16" x14ac:dyDescent="0.2">
      <c r="D204" s="19" t="s">
        <v>49</v>
      </c>
      <c r="E204" s="33">
        <f>E203/E201</f>
        <v>8.2266910420475316E-3</v>
      </c>
    </row>
    <row r="205" spans="3:5" ht="16" x14ac:dyDescent="0.2">
      <c r="D205" s="55" t="s">
        <v>54</v>
      </c>
      <c r="E205" s="33">
        <v>30</v>
      </c>
    </row>
  </sheetData>
  <mergeCells count="14">
    <mergeCell ref="C191:C193"/>
    <mergeCell ref="A1:A2"/>
    <mergeCell ref="B1:C2"/>
    <mergeCell ref="D1:E2"/>
    <mergeCell ref="F1:G2"/>
    <mergeCell ref="B3:C3"/>
    <mergeCell ref="D3:E3"/>
    <mergeCell ref="F3:G3"/>
    <mergeCell ref="K1:K2"/>
    <mergeCell ref="L1:P1"/>
    <mergeCell ref="K18:K19"/>
    <mergeCell ref="L18:Q18"/>
    <mergeCell ref="K35:K36"/>
    <mergeCell ref="L35:Q35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9"/>
  <sheetViews>
    <sheetView topLeftCell="F1" zoomScale="69" zoomScaleNormal="52" workbookViewId="0">
      <selection activeCell="J40" sqref="J40"/>
    </sheetView>
  </sheetViews>
  <sheetFormatPr baseColWidth="10" defaultColWidth="8.83203125" defaultRowHeight="15" x14ac:dyDescent="0.2"/>
  <cols>
    <col min="1" max="1" width="35.83203125" customWidth="1"/>
    <col min="2" max="2" width="18.5" customWidth="1"/>
    <col min="3" max="3" width="15.1640625" customWidth="1"/>
    <col min="4" max="4" width="18.1640625" customWidth="1"/>
    <col min="5" max="5" width="21.83203125" customWidth="1"/>
    <col min="6" max="6" width="19.1640625" customWidth="1"/>
    <col min="7" max="7" width="20.5" customWidth="1"/>
    <col min="10" max="10" width="22.5" customWidth="1"/>
    <col min="11" max="11" width="18.33203125" customWidth="1"/>
    <col min="12" max="12" width="15.83203125" customWidth="1"/>
    <col min="13" max="13" width="16" customWidth="1"/>
    <col min="14" max="15" width="18.6640625" customWidth="1"/>
    <col min="16" max="16" width="18" customWidth="1"/>
    <col min="17" max="17" width="20.6640625" customWidth="1"/>
  </cols>
  <sheetData>
    <row r="1" spans="1:17" x14ac:dyDescent="0.2">
      <c r="A1" s="99" t="s">
        <v>33</v>
      </c>
      <c r="B1" s="100" t="s">
        <v>1</v>
      </c>
      <c r="C1" s="100"/>
      <c r="D1" s="100" t="s">
        <v>2</v>
      </c>
      <c r="E1" s="100"/>
      <c r="F1" s="100" t="s">
        <v>3</v>
      </c>
      <c r="G1" s="100"/>
      <c r="J1" s="108" t="s">
        <v>51</v>
      </c>
      <c r="K1" s="107" t="s">
        <v>52</v>
      </c>
      <c r="L1" s="109" t="s">
        <v>58</v>
      </c>
      <c r="M1" s="109"/>
      <c r="N1" s="109"/>
      <c r="O1" s="109"/>
      <c r="P1" s="109"/>
      <c r="Q1" s="109"/>
    </row>
    <row r="2" spans="1:17" x14ac:dyDescent="0.2">
      <c r="A2" s="99"/>
      <c r="B2" s="100"/>
      <c r="C2" s="100"/>
      <c r="D2" s="100"/>
      <c r="E2" s="100"/>
      <c r="F2" s="100"/>
      <c r="G2" s="100"/>
      <c r="K2" s="107"/>
      <c r="L2" s="105" t="s">
        <v>35</v>
      </c>
      <c r="M2" s="105" t="s">
        <v>36</v>
      </c>
      <c r="N2" s="105" t="s">
        <v>37</v>
      </c>
      <c r="O2" s="105" t="s">
        <v>38</v>
      </c>
      <c r="P2" s="105" t="s">
        <v>46</v>
      </c>
      <c r="Q2" s="105" t="s">
        <v>47</v>
      </c>
    </row>
    <row r="3" spans="1:17" ht="16" x14ac:dyDescent="0.2">
      <c r="A3" s="45"/>
      <c r="B3" s="101" t="s">
        <v>4</v>
      </c>
      <c r="C3" s="101"/>
      <c r="D3" s="101" t="s">
        <v>4</v>
      </c>
      <c r="E3" s="101"/>
      <c r="F3" s="102" t="s">
        <v>4</v>
      </c>
      <c r="G3" s="103"/>
      <c r="K3">
        <v>1</v>
      </c>
      <c r="L3">
        <v>9</v>
      </c>
      <c r="M3">
        <v>13</v>
      </c>
      <c r="N3">
        <v>21</v>
      </c>
      <c r="O3">
        <v>30</v>
      </c>
      <c r="P3">
        <v>14</v>
      </c>
      <c r="Q3">
        <v>30</v>
      </c>
    </row>
    <row r="4" spans="1:17" ht="16" x14ac:dyDescent="0.2">
      <c r="A4" s="46" t="s">
        <v>5</v>
      </c>
      <c r="B4" s="46" t="s">
        <v>6</v>
      </c>
      <c r="C4" s="46" t="s">
        <v>7</v>
      </c>
      <c r="D4" s="46" t="s">
        <v>6</v>
      </c>
      <c r="E4" s="46" t="s">
        <v>7</v>
      </c>
      <c r="F4" s="46" t="s">
        <v>6</v>
      </c>
      <c r="G4" s="46" t="s">
        <v>7</v>
      </c>
      <c r="K4">
        <v>2</v>
      </c>
      <c r="L4">
        <v>7</v>
      </c>
      <c r="M4">
        <v>13</v>
      </c>
      <c r="N4">
        <v>19</v>
      </c>
      <c r="O4">
        <v>30</v>
      </c>
      <c r="P4">
        <v>12</v>
      </c>
      <c r="Q4">
        <v>27</v>
      </c>
    </row>
    <row r="5" spans="1:17" ht="16" x14ac:dyDescent="0.2">
      <c r="A5" s="47" t="s">
        <v>8</v>
      </c>
      <c r="B5" s="47">
        <v>22.6</v>
      </c>
      <c r="C5" s="47">
        <v>22.7</v>
      </c>
      <c r="D5" s="47">
        <v>22.8</v>
      </c>
      <c r="E5" s="47">
        <v>22.2</v>
      </c>
      <c r="F5" s="47">
        <v>26.8</v>
      </c>
      <c r="G5" s="47">
        <v>22.4</v>
      </c>
      <c r="K5">
        <v>3</v>
      </c>
      <c r="L5">
        <v>8</v>
      </c>
      <c r="M5">
        <v>13</v>
      </c>
      <c r="N5">
        <v>17</v>
      </c>
      <c r="O5">
        <v>30</v>
      </c>
      <c r="P5">
        <v>15</v>
      </c>
      <c r="Q5">
        <v>24</v>
      </c>
    </row>
    <row r="6" spans="1:17" ht="16" x14ac:dyDescent="0.2">
      <c r="A6" s="48" t="s">
        <v>9</v>
      </c>
      <c r="B6" s="49">
        <v>0.6</v>
      </c>
      <c r="C6" s="50">
        <v>0.55500000000000005</v>
      </c>
      <c r="D6" s="49">
        <v>0.54</v>
      </c>
      <c r="E6" s="49">
        <v>0.56000000000000005</v>
      </c>
      <c r="F6" s="49">
        <v>0.45</v>
      </c>
      <c r="G6" s="49">
        <v>0.5</v>
      </c>
      <c r="K6">
        <v>4</v>
      </c>
      <c r="L6">
        <v>7</v>
      </c>
      <c r="M6">
        <v>15</v>
      </c>
      <c r="N6">
        <v>17</v>
      </c>
      <c r="O6">
        <v>30</v>
      </c>
      <c r="P6">
        <v>14</v>
      </c>
      <c r="Q6">
        <v>23</v>
      </c>
    </row>
    <row r="7" spans="1:17" ht="16" x14ac:dyDescent="0.2">
      <c r="A7" s="47" t="s">
        <v>10</v>
      </c>
      <c r="B7" s="47">
        <v>29.8</v>
      </c>
      <c r="C7" s="47">
        <v>30.3</v>
      </c>
      <c r="D7" s="47">
        <v>30.3</v>
      </c>
      <c r="E7" s="47">
        <v>29.9</v>
      </c>
      <c r="F7" s="47">
        <v>30.1</v>
      </c>
      <c r="G7" s="47">
        <v>30.2</v>
      </c>
      <c r="K7">
        <v>5</v>
      </c>
      <c r="L7">
        <v>8</v>
      </c>
      <c r="M7">
        <v>15</v>
      </c>
      <c r="N7">
        <v>20</v>
      </c>
      <c r="O7">
        <v>30</v>
      </c>
      <c r="P7">
        <v>13</v>
      </c>
      <c r="Q7">
        <v>30</v>
      </c>
    </row>
    <row r="8" spans="1:17" ht="16" x14ac:dyDescent="0.2">
      <c r="A8" s="47" t="s">
        <v>11</v>
      </c>
      <c r="B8" s="47"/>
      <c r="C8" s="47">
        <v>28.2</v>
      </c>
      <c r="D8" s="47">
        <v>33.4</v>
      </c>
      <c r="E8" s="47">
        <v>29.3</v>
      </c>
      <c r="F8" s="47">
        <v>27.6</v>
      </c>
      <c r="G8" s="47">
        <v>28.6</v>
      </c>
      <c r="K8">
        <v>6</v>
      </c>
      <c r="L8">
        <v>7</v>
      </c>
      <c r="M8">
        <v>13</v>
      </c>
      <c r="N8">
        <v>21</v>
      </c>
      <c r="O8">
        <v>30</v>
      </c>
      <c r="P8">
        <v>13</v>
      </c>
      <c r="Q8">
        <v>30</v>
      </c>
    </row>
    <row r="9" spans="1:17" ht="16" x14ac:dyDescent="0.2">
      <c r="A9" s="47" t="s">
        <v>12</v>
      </c>
      <c r="B9" s="47">
        <v>18.7</v>
      </c>
      <c r="C9" s="47">
        <v>19.3</v>
      </c>
      <c r="D9" s="47">
        <v>20.6</v>
      </c>
      <c r="E9" s="47">
        <v>20.2</v>
      </c>
      <c r="F9" s="47">
        <v>18.3</v>
      </c>
      <c r="G9" s="47">
        <v>17</v>
      </c>
      <c r="K9">
        <v>7</v>
      </c>
      <c r="L9">
        <v>8</v>
      </c>
      <c r="M9">
        <v>14</v>
      </c>
      <c r="N9">
        <v>21</v>
      </c>
      <c r="O9">
        <v>30</v>
      </c>
      <c r="P9">
        <v>14</v>
      </c>
      <c r="Q9">
        <v>24</v>
      </c>
    </row>
    <row r="10" spans="1:17" ht="16" x14ac:dyDescent="0.2">
      <c r="A10" s="47" t="s">
        <v>13</v>
      </c>
      <c r="B10" s="47">
        <v>24.8</v>
      </c>
      <c r="C10" s="47">
        <v>22.5</v>
      </c>
      <c r="D10" s="47">
        <v>24.2</v>
      </c>
      <c r="E10" s="47">
        <v>22.8</v>
      </c>
      <c r="F10" s="47">
        <v>26.6</v>
      </c>
      <c r="G10" s="47">
        <v>22.8</v>
      </c>
      <c r="K10">
        <v>8</v>
      </c>
      <c r="L10">
        <v>8</v>
      </c>
      <c r="M10">
        <v>13</v>
      </c>
      <c r="N10">
        <v>18</v>
      </c>
      <c r="O10">
        <v>30</v>
      </c>
      <c r="P10">
        <v>14</v>
      </c>
      <c r="Q10">
        <v>26</v>
      </c>
    </row>
    <row r="11" spans="1:17" ht="16" x14ac:dyDescent="0.2">
      <c r="A11" s="51" t="s">
        <v>14</v>
      </c>
      <c r="B11" s="51">
        <f>B10-B9</f>
        <v>6.1000000000000014</v>
      </c>
      <c r="C11" s="51">
        <f t="shared" ref="C11:G11" si="0">C10-C9</f>
        <v>3.1999999999999993</v>
      </c>
      <c r="D11" s="51">
        <f t="shared" si="0"/>
        <v>3.5999999999999979</v>
      </c>
      <c r="E11" s="51">
        <f t="shared" si="0"/>
        <v>2.6000000000000014</v>
      </c>
      <c r="F11" s="51">
        <f t="shared" si="0"/>
        <v>8.3000000000000007</v>
      </c>
      <c r="G11" s="51">
        <f t="shared" si="0"/>
        <v>5.8000000000000007</v>
      </c>
      <c r="K11">
        <v>9</v>
      </c>
      <c r="L11">
        <v>8</v>
      </c>
      <c r="M11">
        <v>14</v>
      </c>
      <c r="N11">
        <v>18</v>
      </c>
      <c r="O11">
        <v>30</v>
      </c>
      <c r="P11">
        <v>15</v>
      </c>
      <c r="Q11">
        <v>25</v>
      </c>
    </row>
    <row r="12" spans="1:17" ht="16" x14ac:dyDescent="0.2">
      <c r="A12" s="47" t="s">
        <v>15</v>
      </c>
      <c r="B12" s="47">
        <v>20.100000000000001</v>
      </c>
      <c r="C12" s="47">
        <v>20</v>
      </c>
      <c r="D12" s="47">
        <v>19.899999999999999</v>
      </c>
      <c r="E12" s="47">
        <v>20.2</v>
      </c>
      <c r="F12" s="47">
        <v>19.899999999999999</v>
      </c>
      <c r="G12" s="47">
        <v>20.100000000000001</v>
      </c>
      <c r="K12">
        <v>10</v>
      </c>
      <c r="L12">
        <v>7</v>
      </c>
      <c r="M12">
        <v>11</v>
      </c>
      <c r="N12">
        <v>23</v>
      </c>
      <c r="P12">
        <v>13</v>
      </c>
      <c r="Q12">
        <v>26</v>
      </c>
    </row>
    <row r="13" spans="1:17" ht="16" x14ac:dyDescent="0.2">
      <c r="A13" s="47" t="s">
        <v>16</v>
      </c>
      <c r="B13" s="47">
        <v>25.3</v>
      </c>
      <c r="C13" s="47">
        <v>25.1</v>
      </c>
      <c r="D13" s="47">
        <v>25</v>
      </c>
      <c r="E13" s="47">
        <v>23.8</v>
      </c>
      <c r="F13" s="47">
        <v>25.1</v>
      </c>
      <c r="G13" s="47">
        <v>24.5</v>
      </c>
      <c r="K13" t="s">
        <v>41</v>
      </c>
      <c r="L13">
        <f>AVERAGE(L3:L12)</f>
        <v>7.7</v>
      </c>
      <c r="M13">
        <f t="shared" ref="M13:Q13" si="1">AVERAGE(M3:M12)</f>
        <v>13.4</v>
      </c>
      <c r="N13">
        <f t="shared" si="1"/>
        <v>19.5</v>
      </c>
      <c r="O13">
        <f t="shared" si="1"/>
        <v>30</v>
      </c>
      <c r="P13">
        <f t="shared" si="1"/>
        <v>13.7</v>
      </c>
      <c r="Q13">
        <f t="shared" si="1"/>
        <v>26.5</v>
      </c>
    </row>
    <row r="14" spans="1:17" ht="16" x14ac:dyDescent="0.2">
      <c r="A14" s="52" t="s">
        <v>17</v>
      </c>
      <c r="B14" s="52">
        <f>B13-B12</f>
        <v>5.1999999999999993</v>
      </c>
      <c r="C14" s="52">
        <f t="shared" ref="C14:G14" si="2">C13-C12</f>
        <v>5.1000000000000014</v>
      </c>
      <c r="D14" s="52">
        <f t="shared" si="2"/>
        <v>5.1000000000000014</v>
      </c>
      <c r="E14" s="53">
        <f t="shared" si="2"/>
        <v>3.6000000000000014</v>
      </c>
      <c r="F14" s="52">
        <f>F13-F12</f>
        <v>5.2000000000000028</v>
      </c>
      <c r="G14" s="53">
        <f t="shared" si="2"/>
        <v>4.3999999999999986</v>
      </c>
      <c r="K14" t="s">
        <v>42</v>
      </c>
      <c r="L14">
        <f>STDEV(L3:L12)</f>
        <v>0.67494855771055284</v>
      </c>
      <c r="M14">
        <f t="shared" ref="M14:Q14" si="3">STDEV(M3:M12)</f>
        <v>1.1737877907772671</v>
      </c>
      <c r="N14">
        <f t="shared" si="3"/>
        <v>2.0138409955990952</v>
      </c>
      <c r="O14">
        <f t="shared" si="3"/>
        <v>0</v>
      </c>
      <c r="P14">
        <f t="shared" si="3"/>
        <v>0.94868329805051388</v>
      </c>
      <c r="Q14">
        <f t="shared" si="3"/>
        <v>2.6770630673681683</v>
      </c>
    </row>
    <row r="15" spans="1:17" ht="16" x14ac:dyDescent="0.2">
      <c r="A15" s="47" t="s">
        <v>18</v>
      </c>
      <c r="B15" s="47">
        <v>32.99</v>
      </c>
      <c r="C15" s="47">
        <v>29.45</v>
      </c>
      <c r="D15" s="47">
        <v>30.99</v>
      </c>
      <c r="E15" s="47">
        <v>30.93</v>
      </c>
      <c r="F15" s="47">
        <v>33.04</v>
      </c>
      <c r="G15" s="47">
        <v>33.01</v>
      </c>
    </row>
    <row r="16" spans="1:17" ht="16" x14ac:dyDescent="0.2">
      <c r="A16" s="47" t="s">
        <v>19</v>
      </c>
      <c r="B16" s="47">
        <v>32.770000000000003</v>
      </c>
      <c r="C16" s="47">
        <v>29.2</v>
      </c>
      <c r="D16" s="47">
        <v>30.62</v>
      </c>
      <c r="E16" s="47">
        <v>30.51</v>
      </c>
      <c r="F16" s="47">
        <v>32.67</v>
      </c>
      <c r="G16" s="47">
        <v>32.5</v>
      </c>
    </row>
    <row r="17" spans="1:17" ht="16" x14ac:dyDescent="0.2">
      <c r="A17" s="54" t="s">
        <v>20</v>
      </c>
      <c r="B17" s="54">
        <f>B15-B16</f>
        <v>0.21999999999999886</v>
      </c>
      <c r="C17" s="54">
        <f t="shared" ref="C17:G17" si="4">C15-C16</f>
        <v>0.25</v>
      </c>
      <c r="D17" s="54">
        <f t="shared" si="4"/>
        <v>0.36999999999999744</v>
      </c>
      <c r="E17" s="54">
        <f t="shared" si="4"/>
        <v>0.41999999999999815</v>
      </c>
      <c r="F17" s="54">
        <f t="shared" si="4"/>
        <v>0.36999999999999744</v>
      </c>
      <c r="G17" s="54">
        <f t="shared" si="4"/>
        <v>0.50999999999999801</v>
      </c>
      <c r="J17" s="108" t="s">
        <v>53</v>
      </c>
    </row>
    <row r="18" spans="1:17" ht="16" x14ac:dyDescent="0.2">
      <c r="A18" s="54" t="s">
        <v>49</v>
      </c>
      <c r="B18" s="54">
        <f>B17/B15</f>
        <v>6.6686874810548301E-3</v>
      </c>
      <c r="C18" s="54">
        <f t="shared" ref="C18:G18" si="5">C17/C15</f>
        <v>8.4889643463497456E-3</v>
      </c>
      <c r="D18" s="54">
        <f t="shared" si="5"/>
        <v>1.1939335269441673E-2</v>
      </c>
      <c r="E18" s="54">
        <f t="shared" si="5"/>
        <v>1.3579049466537282E-2</v>
      </c>
      <c r="F18" s="54">
        <f t="shared" si="5"/>
        <v>1.1198547215496291E-2</v>
      </c>
      <c r="G18" s="54">
        <f t="shared" si="5"/>
        <v>1.5449863677673373E-2</v>
      </c>
      <c r="K18" s="107" t="s">
        <v>52</v>
      </c>
      <c r="L18" s="107" t="s">
        <v>59</v>
      </c>
      <c r="M18" s="107"/>
      <c r="N18" s="107"/>
      <c r="O18" s="107"/>
      <c r="P18" s="107"/>
      <c r="Q18" s="107"/>
    </row>
    <row r="19" spans="1:17" ht="16" x14ac:dyDescent="0.2">
      <c r="A19" s="55" t="s">
        <v>57</v>
      </c>
      <c r="B19" s="55">
        <v>9</v>
      </c>
      <c r="C19" s="55">
        <v>13</v>
      </c>
      <c r="D19" s="55">
        <v>21</v>
      </c>
      <c r="E19" s="55">
        <v>30</v>
      </c>
      <c r="F19" s="55">
        <v>14</v>
      </c>
      <c r="G19" s="55">
        <v>30</v>
      </c>
      <c r="K19" s="107"/>
      <c r="L19" s="104" t="s">
        <v>35</v>
      </c>
      <c r="M19" s="104" t="s">
        <v>36</v>
      </c>
      <c r="N19" s="104" t="s">
        <v>37</v>
      </c>
      <c r="O19" s="104" t="s">
        <v>38</v>
      </c>
      <c r="P19" s="104" t="s">
        <v>46</v>
      </c>
      <c r="Q19" s="104" t="s">
        <v>47</v>
      </c>
    </row>
    <row r="20" spans="1:17" ht="16" x14ac:dyDescent="0.2">
      <c r="A20" s="47"/>
      <c r="B20" s="47"/>
      <c r="C20" s="47"/>
      <c r="D20" s="47"/>
      <c r="E20" s="47"/>
      <c r="F20" s="47"/>
      <c r="G20" s="47"/>
      <c r="K20">
        <v>1</v>
      </c>
      <c r="L20">
        <f>B18-(B187/30*B19/B185)</f>
        <v>3.7560661218315411E-3</v>
      </c>
      <c r="M20">
        <f>C18-(C187/30*C19/C185)</f>
        <v>3.9034264274784829E-3</v>
      </c>
      <c r="N20">
        <f>D18-(D187/30*D19/D185)</f>
        <v>5.4189025771339324E-3</v>
      </c>
      <c r="O20">
        <f>E18-(E187/30*E19/E185)</f>
        <v>4.4991463188376098E-3</v>
      </c>
      <c r="P20">
        <f>F18-(F187/30*F19/F185)</f>
        <v>5.9032315332152229E-3</v>
      </c>
      <c r="Q20">
        <f>G18-(G187/30*G19/G185)</f>
        <v>3.7261627904744687E-3</v>
      </c>
    </row>
    <row r="21" spans="1:17" ht="16" x14ac:dyDescent="0.2">
      <c r="A21" s="56" t="s">
        <v>21</v>
      </c>
      <c r="B21" s="47"/>
      <c r="C21" s="47"/>
      <c r="D21" s="47"/>
      <c r="E21" s="47"/>
      <c r="F21" s="47"/>
      <c r="G21" s="47"/>
      <c r="K21">
        <v>2</v>
      </c>
      <c r="L21">
        <f>B35-(B187/30*B36/B185)</f>
        <v>3.4689381216164534E-3</v>
      </c>
      <c r="M21">
        <f>C35-(C187/30*C36/C185)</f>
        <v>3.6411531231763643E-3</v>
      </c>
      <c r="N21">
        <f>D35-(D187/30*D36/D185)</f>
        <v>6.0448210168784367E-3</v>
      </c>
      <c r="O21">
        <f>E35-(E187/30*E36/E185)</f>
        <v>6.6784684872313836E-3</v>
      </c>
      <c r="P21">
        <f>F35-(F187/30*F36/F185)</f>
        <v>5.6652396192692989E-3</v>
      </c>
      <c r="Q21">
        <f>G35-(G187/30*G36/G185)</f>
        <v>4.3690936047039858E-3</v>
      </c>
    </row>
    <row r="22" spans="1:17" ht="16" x14ac:dyDescent="0.2">
      <c r="A22" s="47" t="s">
        <v>8</v>
      </c>
      <c r="B22" s="47">
        <v>22.6</v>
      </c>
      <c r="C22" s="47">
        <v>22.4</v>
      </c>
      <c r="D22" s="47">
        <v>22.7</v>
      </c>
      <c r="E22" s="47">
        <v>23.8</v>
      </c>
      <c r="F22" s="47">
        <v>26.4</v>
      </c>
      <c r="G22" s="47">
        <v>23</v>
      </c>
      <c r="K22">
        <v>3</v>
      </c>
      <c r="L22">
        <f>B52-(B187/30*B53/B185)</f>
        <v>3.264090739904228E-3</v>
      </c>
      <c r="M22">
        <f>C52-(C187/30*C53/C185)</f>
        <v>3.8723137867954175E-3</v>
      </c>
      <c r="N22">
        <f>D52-(D187/30*D53/D185)</f>
        <v>5.3299788241528119E-3</v>
      </c>
      <c r="O22">
        <f>E52-(E187/30*E53/E185)</f>
        <v>6.5686072344849807E-3</v>
      </c>
      <c r="P22">
        <f>F52-(F187/30*F53/F185)</f>
        <v>5.374606123496932E-3</v>
      </c>
      <c r="Q22">
        <f>G52-(G187/30*G53/G185)</f>
        <v>3.8896477044803642E-3</v>
      </c>
    </row>
    <row r="23" spans="1:17" ht="16" x14ac:dyDescent="0.2">
      <c r="A23" s="48" t="s">
        <v>9</v>
      </c>
      <c r="B23" s="49">
        <v>0.6</v>
      </c>
      <c r="C23" s="57">
        <v>0.51500000000000001</v>
      </c>
      <c r="D23" s="49">
        <v>0.53</v>
      </c>
      <c r="E23" s="49">
        <v>0.47</v>
      </c>
      <c r="F23" s="49">
        <v>0.43</v>
      </c>
      <c r="G23" s="49">
        <v>0.49</v>
      </c>
      <c r="K23">
        <v>4</v>
      </c>
      <c r="L23">
        <f>B69-(B187/30*B70/B185)</f>
        <v>4.244237255149841E-3</v>
      </c>
      <c r="M23">
        <f>C69-(C187/30*C70/C185)</f>
        <v>3.2979517642094548E-3</v>
      </c>
      <c r="N23">
        <f>D69-(D187/30*D70/D185)</f>
        <v>6.6300471227168653E-3</v>
      </c>
      <c r="O23">
        <f>E69-(E187/30*E70/E185)</f>
        <v>6.9276298089857649E-3</v>
      </c>
      <c r="P23">
        <f>F69-(F187/30*F70/F185)</f>
        <v>5.8660719496947235E-3</v>
      </c>
      <c r="Q23">
        <f>G69-(G187/30*G70/G185)</f>
        <v>4.0737977280766169E-3</v>
      </c>
    </row>
    <row r="24" spans="1:17" ht="16" x14ac:dyDescent="0.2">
      <c r="A24" s="47" t="s">
        <v>10</v>
      </c>
      <c r="B24" s="47">
        <v>29.8</v>
      </c>
      <c r="C24" s="47">
        <v>30.2</v>
      </c>
      <c r="D24" s="47">
        <v>30.2</v>
      </c>
      <c r="E24" s="47">
        <v>30</v>
      </c>
      <c r="F24" s="47">
        <v>30</v>
      </c>
      <c r="G24" s="47">
        <v>30.1</v>
      </c>
      <c r="K24">
        <v>5</v>
      </c>
      <c r="L24">
        <f>B86-(B187/30*B87/B185)</f>
        <v>4.2263687876709609E-3</v>
      </c>
      <c r="M24">
        <f>C86-(C187/30*C87/C185)</f>
        <v>4.3832933223452511E-3</v>
      </c>
      <c r="N24">
        <f>D86-(D187/30*D87/D185)</f>
        <v>6.392243939076352E-3</v>
      </c>
      <c r="O24">
        <f>E86-(E187/30*E87/E185)</f>
        <v>6.0528948757716666E-3</v>
      </c>
      <c r="P24">
        <f>F86-(F187/30*F87/F185)</f>
        <v>4.6752472912563181E-3</v>
      </c>
      <c r="Q24">
        <f>G86-(G187/30*G87/G185)</f>
        <v>6.0371617832737333E-3</v>
      </c>
    </row>
    <row r="25" spans="1:17" ht="16" x14ac:dyDescent="0.2">
      <c r="A25" s="47" t="s">
        <v>11</v>
      </c>
      <c r="B25" s="47">
        <v>31.3</v>
      </c>
      <c r="C25" s="47">
        <v>30.2</v>
      </c>
      <c r="D25" s="47">
        <v>32.6</v>
      </c>
      <c r="E25" s="47">
        <v>26.6</v>
      </c>
      <c r="F25" s="47"/>
      <c r="G25" s="47">
        <v>31.1</v>
      </c>
      <c r="K25">
        <v>6</v>
      </c>
      <c r="L25">
        <f>B103-(B187/30*B104/B185)</f>
        <v>3.8487582664978185E-3</v>
      </c>
      <c r="M25">
        <f>C103-(C187/30*C104/C185)</f>
        <v>4.0655354550473387E-3</v>
      </c>
      <c r="N25">
        <f>D103-(D187/30*D104/D185)</f>
        <v>6.8129006410255245E-3</v>
      </c>
      <c r="O25">
        <f>E103-(E187/30*E104/E185)</f>
        <v>5.1470965361447574E-3</v>
      </c>
      <c r="P25">
        <f>F103-(F187/30*F104/F185)</f>
        <v>4.7593650590318174E-3</v>
      </c>
      <c r="Q25">
        <f>G103-(G187/30*G104/G185)</f>
        <v>3.8292945045061404E-3</v>
      </c>
    </row>
    <row r="26" spans="1:17" ht="16" x14ac:dyDescent="0.2">
      <c r="A26" s="47" t="s">
        <v>12</v>
      </c>
      <c r="B26" s="47">
        <v>19.2</v>
      </c>
      <c r="C26" s="47"/>
      <c r="D26" s="47">
        <v>20.2</v>
      </c>
      <c r="E26" s="47">
        <v>21.2</v>
      </c>
      <c r="F26" s="47">
        <v>20.3</v>
      </c>
      <c r="G26" s="47">
        <v>18</v>
      </c>
      <c r="K26">
        <v>7</v>
      </c>
      <c r="L26">
        <f>B120-(B187/30*B121/B185)</f>
        <v>3.4250359793131131E-3</v>
      </c>
      <c r="M26">
        <f>C120-(C187/30*C121/C185)</f>
        <v>3.4623745986157714E-3</v>
      </c>
      <c r="N26">
        <f>D120-(D187/30*D121/D185)</f>
        <v>8.3910304950174201E-3</v>
      </c>
      <c r="O26">
        <f>E120-(E187/30*E121/E185)</f>
        <v>1.7054018742079877E-3</v>
      </c>
      <c r="P26">
        <f>F120-(F187/30*F121/F185)</f>
        <v>7.2164140643563605E-3</v>
      </c>
      <c r="Q26">
        <f>G120-(G187/30*G121/G185)</f>
        <v>2.8161612414602331E-3</v>
      </c>
    </row>
    <row r="27" spans="1:17" ht="16" x14ac:dyDescent="0.2">
      <c r="A27" s="47" t="s">
        <v>13</v>
      </c>
      <c r="B27" s="56">
        <v>24.4</v>
      </c>
      <c r="C27" s="56">
        <v>22.9</v>
      </c>
      <c r="D27" s="56">
        <v>23.7</v>
      </c>
      <c r="E27" s="47">
        <v>22.5</v>
      </c>
      <c r="F27" s="56">
        <v>25.8</v>
      </c>
      <c r="G27" s="56">
        <v>23.3</v>
      </c>
      <c r="K27">
        <v>8</v>
      </c>
      <c r="L27">
        <f>B137-(B187/30*B138/B185)</f>
        <v>3.2697759775348256E-3</v>
      </c>
      <c r="M27">
        <f>C137-(C187/30*C138/C185)</f>
        <v>2.5615734569475251E-3</v>
      </c>
      <c r="N27">
        <f>D137-(D187/30*D138/D185)</f>
        <v>7.2069630026084215E-3</v>
      </c>
      <c r="O27">
        <f>E137-(E187/30*E138/E185)</f>
        <v>2.504317265575217E-3</v>
      </c>
      <c r="P27">
        <f>F137-(F187/30*F138/F185)</f>
        <v>7.6466035096381295E-3</v>
      </c>
      <c r="Q27">
        <f>G137-(G187/30*G138/G185)</f>
        <v>3.8146145105974749E-3</v>
      </c>
    </row>
    <row r="28" spans="1:17" ht="16" x14ac:dyDescent="0.2">
      <c r="A28" s="51" t="s">
        <v>14</v>
      </c>
      <c r="B28" s="58">
        <f>B27-B26</f>
        <v>5.1999999999999993</v>
      </c>
      <c r="C28" s="58"/>
      <c r="D28" s="58">
        <f t="shared" ref="D28:G28" si="6">D27-D26</f>
        <v>3.5</v>
      </c>
      <c r="E28" s="58">
        <v>1.3</v>
      </c>
      <c r="F28" s="58">
        <f t="shared" si="6"/>
        <v>5.5</v>
      </c>
      <c r="G28" s="58">
        <f t="shared" si="6"/>
        <v>5.3000000000000007</v>
      </c>
      <c r="K28">
        <v>9</v>
      </c>
      <c r="L28">
        <f>B154-(B187/30*B155/B185)</f>
        <v>3.2410124415238059E-3</v>
      </c>
      <c r="M28">
        <f>C154-(C187/30*C155/C185)</f>
        <v>3.7385179829143552E-3</v>
      </c>
      <c r="N28">
        <f>D154-(D187/30*D155/D185)</f>
        <v>7.6061566555498178E-3</v>
      </c>
      <c r="O28">
        <f>E154-(E187/30*E155/E185)</f>
        <v>3.7132738245818295E-3</v>
      </c>
      <c r="P28">
        <f>F154-(F187/30*F155/F185)</f>
        <v>6.8460092986067037E-3</v>
      </c>
      <c r="Q28">
        <f>G154-(G187/30*G155/G185)</f>
        <v>4.8355941954096194E-3</v>
      </c>
    </row>
    <row r="29" spans="1:17" ht="16" x14ac:dyDescent="0.2">
      <c r="A29" s="47" t="s">
        <v>15</v>
      </c>
      <c r="B29" s="48">
        <v>20.100000000000001</v>
      </c>
      <c r="C29" s="48">
        <v>19.899999999999999</v>
      </c>
      <c r="D29" s="48">
        <v>19.8</v>
      </c>
      <c r="E29" s="48">
        <v>20.100000000000001</v>
      </c>
      <c r="F29" s="48">
        <v>19.899999999999999</v>
      </c>
      <c r="G29" s="48">
        <v>20.100000000000001</v>
      </c>
      <c r="K29">
        <v>10</v>
      </c>
      <c r="L29">
        <f>B171-(B187/30*B172/B185)</f>
        <v>3.8247618146629303E-3</v>
      </c>
      <c r="M29">
        <f>C171-(C187/30*C172/C185)</f>
        <v>3.0512464034832838E-3</v>
      </c>
      <c r="N29">
        <f>D171-(D187/30*D172/D185)</f>
        <v>8.5191659730738736E-3</v>
      </c>
      <c r="P29">
        <f>F171-(F187/30*F172/F185)</f>
        <v>4.7979470589033565E-3</v>
      </c>
      <c r="Q29">
        <f>G171-(G187/30*G172/G185)</f>
        <v>5.8118989429639337E-3</v>
      </c>
    </row>
    <row r="30" spans="1:17" ht="16" x14ac:dyDescent="0.2">
      <c r="A30" s="47" t="s">
        <v>16</v>
      </c>
      <c r="B30" s="48">
        <v>25.2</v>
      </c>
      <c r="C30" s="48">
        <v>25.4</v>
      </c>
      <c r="D30" s="48">
        <v>25.2</v>
      </c>
      <c r="E30" s="48">
        <v>23.8</v>
      </c>
      <c r="F30" s="48">
        <v>25</v>
      </c>
      <c r="G30" s="48">
        <v>25.1</v>
      </c>
      <c r="K30" t="s">
        <v>41</v>
      </c>
      <c r="L30">
        <f>AVERAGE(L20:L29)</f>
        <v>3.6569045505705521E-3</v>
      </c>
      <c r="M30">
        <f t="shared" ref="M30:Q30" si="7">AVERAGE(M20:M29)</f>
        <v>3.5977386321013245E-3</v>
      </c>
      <c r="N30">
        <f t="shared" si="7"/>
        <v>6.8352210247233465E-3</v>
      </c>
      <c r="O30">
        <f t="shared" si="7"/>
        <v>4.8663151362023545E-3</v>
      </c>
      <c r="P30">
        <f t="shared" si="7"/>
        <v>5.8750735507468862E-3</v>
      </c>
      <c r="Q30">
        <f t="shared" si="7"/>
        <v>4.3203427005946565E-3</v>
      </c>
    </row>
    <row r="31" spans="1:17" ht="16" x14ac:dyDescent="0.2">
      <c r="A31" s="52" t="s">
        <v>34</v>
      </c>
      <c r="B31" s="52">
        <f>B30-B29</f>
        <v>5.0999999999999979</v>
      </c>
      <c r="C31" s="52">
        <f t="shared" ref="C31:G31" si="8">C30-C29</f>
        <v>5.5</v>
      </c>
      <c r="D31" s="52">
        <f t="shared" si="8"/>
        <v>5.3999999999999986</v>
      </c>
      <c r="E31" s="53">
        <v>3.7</v>
      </c>
      <c r="F31" s="52">
        <f t="shared" si="8"/>
        <v>5.1000000000000014</v>
      </c>
      <c r="G31" s="52">
        <f t="shared" si="8"/>
        <v>5</v>
      </c>
      <c r="K31" t="s">
        <v>42</v>
      </c>
      <c r="L31">
        <f>STDEV(L20:L29)</f>
        <v>3.8156083407096136E-4</v>
      </c>
      <c r="M31">
        <f t="shared" ref="M31:Q31" si="9">STDEV(M20:M29)</f>
        <v>5.2777918786115288E-4</v>
      </c>
      <c r="N31">
        <f t="shared" si="9"/>
        <v>1.1117561168257251E-3</v>
      </c>
      <c r="O31">
        <f t="shared" si="9"/>
        <v>1.902375153791668E-3</v>
      </c>
      <c r="P31">
        <f t="shared" si="9"/>
        <v>1.0551561649236019E-3</v>
      </c>
      <c r="Q31">
        <f t="shared" si="9"/>
        <v>9.8876197024067177E-4</v>
      </c>
    </row>
    <row r="32" spans="1:17" ht="16" x14ac:dyDescent="0.2">
      <c r="A32" s="47" t="s">
        <v>18</v>
      </c>
      <c r="B32" s="48">
        <v>31.39</v>
      </c>
      <c r="C32" s="48">
        <v>32.82</v>
      </c>
      <c r="D32" s="48">
        <v>30.14</v>
      </c>
      <c r="E32" s="48">
        <v>30.46</v>
      </c>
      <c r="F32" s="48">
        <v>31.36</v>
      </c>
      <c r="G32" s="48">
        <v>30.16</v>
      </c>
      <c r="J32" s="86" t="s">
        <v>55</v>
      </c>
      <c r="K32" s="86"/>
      <c r="L32" s="86"/>
      <c r="M32" s="86"/>
      <c r="N32" s="86"/>
      <c r="O32" s="86"/>
      <c r="P32" s="86"/>
      <c r="Q32" s="86"/>
    </row>
    <row r="33" spans="1:17" ht="16" x14ac:dyDescent="0.2">
      <c r="A33" s="47" t="s">
        <v>19</v>
      </c>
      <c r="B33" s="48">
        <v>31.21</v>
      </c>
      <c r="C33" s="48">
        <v>32.549999999999997</v>
      </c>
      <c r="D33" s="48">
        <v>29.78</v>
      </c>
      <c r="E33" s="48">
        <v>29.98</v>
      </c>
      <c r="F33" s="48">
        <v>31.04</v>
      </c>
      <c r="G33" s="48">
        <v>29.71</v>
      </c>
    </row>
    <row r="34" spans="1:17" ht="16" x14ac:dyDescent="0.2">
      <c r="A34" s="54" t="s">
        <v>20</v>
      </c>
      <c r="B34" s="54">
        <f>B32-B33</f>
        <v>0.17999999999999972</v>
      </c>
      <c r="C34" s="54">
        <f t="shared" ref="C34:G34" si="10">C32-C33</f>
        <v>0.27000000000000313</v>
      </c>
      <c r="D34" s="54">
        <f t="shared" si="10"/>
        <v>0.35999999999999943</v>
      </c>
      <c r="E34" s="54">
        <v>0.48</v>
      </c>
      <c r="F34" s="54">
        <f t="shared" si="10"/>
        <v>0.32000000000000028</v>
      </c>
      <c r="G34" s="54">
        <f t="shared" si="10"/>
        <v>0.44999999999999929</v>
      </c>
    </row>
    <row r="35" spans="1:17" ht="16" x14ac:dyDescent="0.2">
      <c r="A35" s="54" t="s">
        <v>49</v>
      </c>
      <c r="B35" s="54">
        <f>B34/B32</f>
        <v>5.7343102899012335E-3</v>
      </c>
      <c r="C35" s="54">
        <f t="shared" ref="C35:G35" si="11">C34/C32</f>
        <v>8.2266910420476271E-3</v>
      </c>
      <c r="D35" s="54">
        <f t="shared" si="11"/>
        <v>1.1944260119442583E-2</v>
      </c>
      <c r="E35" s="54">
        <f t="shared" si="11"/>
        <v>1.5758371634931056E-2</v>
      </c>
      <c r="F35" s="54">
        <f t="shared" si="11"/>
        <v>1.0204081632653071E-2</v>
      </c>
      <c r="G35" s="54">
        <f t="shared" si="11"/>
        <v>1.4920424403183001E-2</v>
      </c>
      <c r="J35" s="111" t="s">
        <v>50</v>
      </c>
      <c r="K35" s="107" t="s">
        <v>52</v>
      </c>
      <c r="L35" s="110" t="s">
        <v>50</v>
      </c>
      <c r="M35" s="110"/>
      <c r="N35" s="110"/>
      <c r="O35" s="110"/>
      <c r="P35" s="110"/>
      <c r="Q35" s="110"/>
    </row>
    <row r="36" spans="1:17" ht="16" x14ac:dyDescent="0.2">
      <c r="A36" s="55" t="s">
        <v>57</v>
      </c>
      <c r="B36" s="55">
        <v>7</v>
      </c>
      <c r="C36" s="55">
        <v>13</v>
      </c>
      <c r="D36" s="55">
        <v>19</v>
      </c>
      <c r="E36" s="55">
        <v>30</v>
      </c>
      <c r="F36" s="55">
        <v>12</v>
      </c>
      <c r="G36" s="55">
        <v>27</v>
      </c>
      <c r="J36" s="111"/>
      <c r="K36" s="107"/>
      <c r="L36" s="105" t="s">
        <v>35</v>
      </c>
      <c r="M36" s="105" t="s">
        <v>36</v>
      </c>
      <c r="N36" s="105" t="s">
        <v>37</v>
      </c>
      <c r="O36" s="105" t="s">
        <v>38</v>
      </c>
      <c r="P36" s="105" t="s">
        <v>39</v>
      </c>
      <c r="Q36" s="105" t="s">
        <v>40</v>
      </c>
    </row>
    <row r="37" spans="1:17" ht="16" x14ac:dyDescent="0.2">
      <c r="A37" s="48"/>
      <c r="B37" s="48"/>
      <c r="C37" s="48"/>
      <c r="D37" s="48"/>
      <c r="E37" s="48"/>
      <c r="F37" s="48"/>
      <c r="G37" s="48"/>
      <c r="K37">
        <v>1</v>
      </c>
      <c r="L37">
        <f>(B11-B181/30*B19)/(B14-B184/30*B19)</f>
        <v>1.2142857142857146</v>
      </c>
      <c r="M37">
        <f>(C11-C181/30*C19)/(C14-C184/30*C19)</f>
        <v>0.60608308605341243</v>
      </c>
      <c r="N37">
        <f>(D11-D181/30*D19)/(D14-D184/30*D19)</f>
        <v>0.77045454545454461</v>
      </c>
      <c r="O37">
        <f>(E11-E181/30*E19)/(E14-E184/30*E19)</f>
        <v>1.5294117647058807</v>
      </c>
      <c r="P37">
        <f>(F11-F181/30*F19)/(F14-F184/30*F19)</f>
        <v>1.6479885057471262</v>
      </c>
      <c r="Q37">
        <f>(G11-G181/30*G19)/(G14-G184/30*G19)</f>
        <v>1.6666666666666663</v>
      </c>
    </row>
    <row r="38" spans="1:17" ht="16" x14ac:dyDescent="0.2">
      <c r="A38" s="56" t="s">
        <v>23</v>
      </c>
      <c r="B38" s="47"/>
      <c r="C38" s="47"/>
      <c r="D38" s="47"/>
      <c r="E38" s="47"/>
      <c r="F38" s="47"/>
      <c r="G38" s="47"/>
      <c r="K38">
        <v>2</v>
      </c>
      <c r="L38">
        <f>(B28-B181/30*B36)/(B31-B184/30*B36)</f>
        <v>1.044520547945206</v>
      </c>
      <c r="N38">
        <f>(D28-D181/30*D36)/(D31-D184/30*D36)</f>
        <v>0.69440559440559446</v>
      </c>
      <c r="O38">
        <f>(E28-E181/30*E36)/(E31-E184/30*E36)</f>
        <v>0.72222222222222165</v>
      </c>
      <c r="P38">
        <f>(F28-F181/30*F36)/(F31-F184/30*F36)</f>
        <v>1.0692640692640694</v>
      </c>
      <c r="Q38">
        <f>(G28-G181/30*G36)/(G31-G184/30*G36)</f>
        <v>1.2543640897755606</v>
      </c>
    </row>
    <row r="39" spans="1:17" ht="16" x14ac:dyDescent="0.2">
      <c r="A39" s="48" t="s">
        <v>8</v>
      </c>
      <c r="B39" s="48">
        <v>22.7</v>
      </c>
      <c r="C39" s="48">
        <v>23.1</v>
      </c>
      <c r="D39" s="48">
        <v>22.5</v>
      </c>
      <c r="E39" s="48">
        <v>23.8</v>
      </c>
      <c r="F39" s="56">
        <v>26.7</v>
      </c>
      <c r="G39" s="56">
        <v>22.8</v>
      </c>
      <c r="K39">
        <v>3</v>
      </c>
      <c r="L39">
        <f>(B45-B181/30*B53)/(B48-B184/30*B53)</f>
        <v>0.96478873239436669</v>
      </c>
      <c r="M39">
        <f>(C45-C181/30*C53)/(C48-C184/30*C53)</f>
        <v>0.67997097242380278</v>
      </c>
      <c r="N39">
        <f>(D45-D181/30*D53)/(D48-D184/30*D53)</f>
        <v>0.66838235294117654</v>
      </c>
      <c r="O39">
        <f>(E45-E181/30*E53)/(E48-E184/30*E53)</f>
        <v>1.4285714285714264</v>
      </c>
      <c r="P39">
        <f>(F45-F181/30*F53)/(F48-F184/30*F53)</f>
        <v>1.6363636363636367</v>
      </c>
      <c r="Q39">
        <f>(G45-G181/30*G53)/(G48-G184/30*G53)</f>
        <v>0.86407766990291224</v>
      </c>
    </row>
    <row r="40" spans="1:17" ht="16" x14ac:dyDescent="0.2">
      <c r="A40" s="48" t="s">
        <v>9</v>
      </c>
      <c r="B40" s="59">
        <v>0.59</v>
      </c>
      <c r="C40" s="60">
        <v>0.505</v>
      </c>
      <c r="D40" s="61">
        <v>0.52500000000000002</v>
      </c>
      <c r="E40" s="59">
        <v>0.45</v>
      </c>
      <c r="F40" s="59">
        <v>0.42</v>
      </c>
      <c r="G40" s="59">
        <v>0.53</v>
      </c>
      <c r="K40">
        <v>4</v>
      </c>
      <c r="L40">
        <f>(B62-B181/30*B70)/(B65-B184/30*B70)</f>
        <v>0.90268456375838979</v>
      </c>
      <c r="M40">
        <f>(C62-C181/30*C70)/(C65-C184/30*C70)</f>
        <v>0.50000000000000067</v>
      </c>
      <c r="N40">
        <f>(D62-D181/30*D70)/(D65-D184/30*D70)</f>
        <v>0.66838235294117598</v>
      </c>
      <c r="O40">
        <f>(E62-E181/30*E70)/(E65-E184/30*E70)</f>
        <v>2.6666666666666665</v>
      </c>
      <c r="P40">
        <f>(F62-F181/30*F70)/(F65-F184/30*F70)</f>
        <v>1.2717717717717725</v>
      </c>
      <c r="Q40">
        <f>(G62-G181/30*G70)/(G65-G184/30*G70)</f>
        <v>1.0266249021143292</v>
      </c>
    </row>
    <row r="41" spans="1:17" ht="16" x14ac:dyDescent="0.2">
      <c r="A41" s="48" t="s">
        <v>10</v>
      </c>
      <c r="B41" s="48">
        <v>29.8</v>
      </c>
      <c r="C41" s="48">
        <v>29</v>
      </c>
      <c r="D41" s="48">
        <v>30.2</v>
      </c>
      <c r="E41" s="48">
        <v>30</v>
      </c>
      <c r="F41" s="48">
        <v>29.9</v>
      </c>
      <c r="G41" s="48">
        <v>30</v>
      </c>
      <c r="K41">
        <v>5</v>
      </c>
      <c r="L41">
        <f>(B79-B181/30*B87)/(B82-B184/30*B87)</f>
        <v>1.028169014084507</v>
      </c>
      <c r="M41">
        <f>(C79-C181/30*C87)/(C82-C184/30*C87)</f>
        <v>3.3333333333334214E-2</v>
      </c>
      <c r="N41">
        <f>(D79-D181/30*D87)/(D82-D184/30*D87)</f>
        <v>0.99230769230769234</v>
      </c>
      <c r="O41">
        <f>(E79-E181/30*E87)/(E82-E184/30*E87)</f>
        <v>1.2352941176470575</v>
      </c>
      <c r="P41">
        <f>(F79-F181/30*F87)/(F82-F184/30*F87)</f>
        <v>1.1994177583697232</v>
      </c>
      <c r="Q41">
        <f>(G79-G181/30*G87)/(G82-G184/30*G87)</f>
        <v>0.94871794871794801</v>
      </c>
    </row>
    <row r="42" spans="1:17" ht="16" x14ac:dyDescent="0.2">
      <c r="A42" s="48" t="s">
        <v>11</v>
      </c>
      <c r="B42" s="48">
        <v>28.4</v>
      </c>
      <c r="C42" s="48">
        <v>28.8</v>
      </c>
      <c r="D42" s="48">
        <v>32.6</v>
      </c>
      <c r="E42" s="48">
        <v>29.5</v>
      </c>
      <c r="F42" s="48"/>
      <c r="G42" s="48">
        <v>28.5</v>
      </c>
      <c r="K42">
        <v>6</v>
      </c>
      <c r="L42">
        <f>(B96-B181/30*B104)/(B99-B184/30*B104)</f>
        <v>1.1061643835616437</v>
      </c>
      <c r="M42">
        <f>(C96-C181/30*C104)/(C99-C184/30*C104)</f>
        <v>0.3922610015174508</v>
      </c>
      <c r="N42">
        <f>(D96-D181/30*D104)/(D99-D184/30*D104)</f>
        <v>0.79318181818181832</v>
      </c>
      <c r="O42">
        <f>(E96-E181/30*E104)/(E99-E184/30*E104)</f>
        <v>1.2380952380952379</v>
      </c>
      <c r="P42">
        <f>(F96-F181/30*F104)/(F99-F184/30*F104)</f>
        <v>1.4832605531295497</v>
      </c>
      <c r="Q42">
        <f>(G96-G181/30*G104)/(G99-G184/30*G104)</f>
        <v>1.5312500000000011</v>
      </c>
    </row>
    <row r="43" spans="1:17" ht="16" x14ac:dyDescent="0.2">
      <c r="A43" s="48" t="s">
        <v>12</v>
      </c>
      <c r="B43" s="48">
        <v>19.399999999999999</v>
      </c>
      <c r="C43" s="48">
        <v>20.399999999999999</v>
      </c>
      <c r="D43" s="48">
        <v>20.5</v>
      </c>
      <c r="E43" s="48">
        <v>20.2</v>
      </c>
      <c r="F43" s="48">
        <v>18</v>
      </c>
      <c r="G43" s="48">
        <v>19.2</v>
      </c>
      <c r="K43">
        <v>7</v>
      </c>
      <c r="L43">
        <f>(B113-B181/30*B121)/(B116-B184/30*B121)</f>
        <v>1.1517241379310346</v>
      </c>
      <c r="M43">
        <f>(C113-C181/30*C121)/(C116-C184/30*C121)</f>
        <v>0.38450502152080385</v>
      </c>
      <c r="N43">
        <f>(D113-D181/30*D121)/(D116-D184/30*D121)</f>
        <v>0.59777777777777752</v>
      </c>
      <c r="O43">
        <f>(E113-E181/30*E121)/(E116-E184/30*E121)</f>
        <v>1</v>
      </c>
      <c r="P43">
        <f>(F113-F181/30*F121)/(F116-F184/30*F121)</f>
        <v>1.4971264367816104</v>
      </c>
      <c r="Q43">
        <f>(G113-G181/30*G121)/(G116-G184/30*G121)</f>
        <v>1.1042654028436008</v>
      </c>
    </row>
    <row r="44" spans="1:17" ht="16" x14ac:dyDescent="0.2">
      <c r="A44" s="48" t="s">
        <v>13</v>
      </c>
      <c r="B44" s="48">
        <v>24.1</v>
      </c>
      <c r="C44" s="48">
        <v>24</v>
      </c>
      <c r="D44" s="48">
        <v>23.7</v>
      </c>
      <c r="E44" s="48">
        <v>22.2</v>
      </c>
      <c r="F44" s="48">
        <v>25.9</v>
      </c>
      <c r="G44" s="48">
        <v>23</v>
      </c>
      <c r="K44">
        <v>8</v>
      </c>
      <c r="L44">
        <f>(B130-B181/30*B138)/(B133-B184/30*B138)</f>
        <v>1.6619718309859153</v>
      </c>
      <c r="M44">
        <f>(C130-C181/30*C138)/(C133-C184/30*C138)</f>
        <v>0.55159332321699628</v>
      </c>
      <c r="N44">
        <f>(D130-D181/30*D138)/(D133-D184/30*D138)</f>
        <v>0.59545454545454546</v>
      </c>
      <c r="O44">
        <f>(E130-E181/30*E138)/(E133-E184/30*E138)</f>
        <v>1.2857142857142849</v>
      </c>
      <c r="P44">
        <f>(F130-F181/30*F138)/(F133-F184/30*F138)</f>
        <v>1.4419970631424377</v>
      </c>
      <c r="Q44">
        <f>(G130-G181/30*G138)/(G133-G184/30*G138)</f>
        <v>1.0724876441515647</v>
      </c>
    </row>
    <row r="45" spans="1:17" ht="16" x14ac:dyDescent="0.2">
      <c r="A45" s="51" t="s">
        <v>14</v>
      </c>
      <c r="B45" s="51">
        <f>B44-B43</f>
        <v>4.7000000000000028</v>
      </c>
      <c r="C45" s="51">
        <f t="shared" ref="C45:G45" si="12">C44-C43</f>
        <v>3.6000000000000014</v>
      </c>
      <c r="D45" s="51">
        <f t="shared" si="12"/>
        <v>3.1999999999999993</v>
      </c>
      <c r="E45" s="51">
        <f t="shared" si="12"/>
        <v>2</v>
      </c>
      <c r="F45" s="51">
        <f t="shared" si="12"/>
        <v>7.8999999999999986</v>
      </c>
      <c r="G45" s="51">
        <f t="shared" si="12"/>
        <v>3.8000000000000007</v>
      </c>
      <c r="K45">
        <v>9</v>
      </c>
      <c r="L45">
        <f>(B147-B181/30*B155)/(B150-B184/30*B155)</f>
        <v>1.6830985915492953</v>
      </c>
      <c r="M45">
        <f>(C147-C181/30*C155)/(C150-C184/30*C155)</f>
        <v>0.59559834938101786</v>
      </c>
      <c r="N45">
        <f>(D147-D181/30*D155)/(D150-D184/30*D155)</f>
        <v>0.26046511627906993</v>
      </c>
      <c r="O45">
        <f>(E147-E181/30*E155)/(E150-E184/30*E155)</f>
        <v>1.0967741935483861</v>
      </c>
      <c r="P45">
        <f>(F147-F181/30*F155)/(F150-F184/30*F155)</f>
        <v>1.3111111111111127</v>
      </c>
      <c r="Q45">
        <f>(G147-G181/30*G155)/(G150-G184/30*G155)</f>
        <v>1.1832669322709151</v>
      </c>
    </row>
    <row r="46" spans="1:17" ht="16" x14ac:dyDescent="0.2">
      <c r="A46" s="48" t="s">
        <v>15</v>
      </c>
      <c r="B46" s="48">
        <v>20</v>
      </c>
      <c r="C46" s="48">
        <v>19.899999999999999</v>
      </c>
      <c r="D46" s="48">
        <v>20.100000000000001</v>
      </c>
      <c r="E46" s="48">
        <v>20</v>
      </c>
      <c r="F46" s="48">
        <v>20</v>
      </c>
      <c r="G46" s="48">
        <v>20.100000000000001</v>
      </c>
      <c r="K46">
        <v>10</v>
      </c>
      <c r="L46">
        <f>(B164-B181/30*B172)/(B167-B184/30*B172)</f>
        <v>1.4650349650349654</v>
      </c>
      <c r="M46">
        <f>(C164-C181/30*C172)/(C167-C184/30*C172)</f>
        <v>0.26090116279069814</v>
      </c>
      <c r="N46">
        <f>(D164-D181/30*D172)/(D167-D184/30*D172)</f>
        <v>0.64596774193548367</v>
      </c>
      <c r="P46">
        <f>(F164-F181/30*F172)/(F167-F184/30*F172)</f>
        <v>1.4630404463040456</v>
      </c>
      <c r="Q46">
        <f>(G164-G181/30*G172)/(G167-G184/30*G172)</f>
        <v>0.57825370675452947</v>
      </c>
    </row>
    <row r="47" spans="1:17" ht="16" x14ac:dyDescent="0.2">
      <c r="A47" s="48" t="s">
        <v>16</v>
      </c>
      <c r="B47" s="48">
        <v>25</v>
      </c>
      <c r="C47" s="48">
        <v>25.1</v>
      </c>
      <c r="D47" s="48">
        <v>25.2</v>
      </c>
      <c r="E47" s="48">
        <v>23.3</v>
      </c>
      <c r="F47" s="48">
        <v>25</v>
      </c>
      <c r="G47" s="48">
        <v>25.1</v>
      </c>
      <c r="K47" t="s">
        <v>41</v>
      </c>
      <c r="L47">
        <f>AVERAGE(L37:L46)</f>
        <v>1.2222442481531037</v>
      </c>
      <c r="M47">
        <f t="shared" ref="M47:Q47" si="13">AVERAGE(M37:M46)</f>
        <v>0.44491625002639068</v>
      </c>
      <c r="N47">
        <f t="shared" si="13"/>
        <v>0.66867795376788774</v>
      </c>
      <c r="O47">
        <f t="shared" si="13"/>
        <v>1.3558611019079068</v>
      </c>
      <c r="P47">
        <f t="shared" si="13"/>
        <v>1.4021341351985082</v>
      </c>
      <c r="Q47">
        <f t="shared" si="13"/>
        <v>1.1229974963198026</v>
      </c>
    </row>
    <row r="48" spans="1:17" ht="16" x14ac:dyDescent="0.2">
      <c r="A48" s="52" t="s">
        <v>22</v>
      </c>
      <c r="B48" s="52">
        <f>B47-B46</f>
        <v>5</v>
      </c>
      <c r="C48" s="52">
        <f t="shared" ref="C48:G48" si="14">C47-C46</f>
        <v>5.2000000000000028</v>
      </c>
      <c r="D48" s="52">
        <f t="shared" si="14"/>
        <v>5.0999999999999979</v>
      </c>
      <c r="E48" s="53">
        <f t="shared" si="14"/>
        <v>3.3000000000000007</v>
      </c>
      <c r="F48" s="52">
        <f t="shared" si="14"/>
        <v>5</v>
      </c>
      <c r="G48" s="52">
        <f t="shared" si="14"/>
        <v>5</v>
      </c>
      <c r="K48" t="s">
        <v>45</v>
      </c>
      <c r="L48">
        <f>STDEV(L37:L46)</f>
        <v>0.28301119115783108</v>
      </c>
      <c r="M48">
        <f t="shared" ref="M48:Q48" si="15">STDEV(M37:M46)</f>
        <v>0.20249349540383013</v>
      </c>
      <c r="N48">
        <f t="shared" si="15"/>
        <v>0.18523257383377834</v>
      </c>
      <c r="O48">
        <f t="shared" si="15"/>
        <v>0.54568821280365776</v>
      </c>
      <c r="P48">
        <f t="shared" si="15"/>
        <v>0.18660339477650775</v>
      </c>
      <c r="Q48">
        <f t="shared" si="15"/>
        <v>0.31437491899407466</v>
      </c>
    </row>
    <row r="49" spans="1:17" ht="16" x14ac:dyDescent="0.2">
      <c r="A49" s="48" t="s">
        <v>18</v>
      </c>
      <c r="B49" s="48">
        <v>34.17</v>
      </c>
      <c r="C49" s="48">
        <v>35.47</v>
      </c>
      <c r="D49" s="48">
        <v>32.049999999999997</v>
      </c>
      <c r="E49" s="48">
        <v>33.229999999999997</v>
      </c>
      <c r="F49" s="48">
        <v>35.299999999999997</v>
      </c>
      <c r="G49" s="48">
        <v>30.9</v>
      </c>
      <c r="J49" s="86" t="s">
        <v>56</v>
      </c>
      <c r="K49" s="86"/>
      <c r="L49" s="86"/>
      <c r="M49" s="86"/>
      <c r="N49" s="86"/>
      <c r="O49" s="86"/>
      <c r="P49" s="86"/>
      <c r="Q49" s="86"/>
    </row>
    <row r="50" spans="1:17" ht="16" x14ac:dyDescent="0.2">
      <c r="A50" s="48" t="s">
        <v>19</v>
      </c>
      <c r="B50" s="47">
        <v>33.97</v>
      </c>
      <c r="C50" s="47">
        <v>35.17</v>
      </c>
      <c r="D50" s="47">
        <v>31.71</v>
      </c>
      <c r="E50" s="47">
        <v>32.71</v>
      </c>
      <c r="F50" s="47">
        <v>34.909999999999997</v>
      </c>
      <c r="G50" s="47">
        <v>30.49</v>
      </c>
    </row>
    <row r="51" spans="1:17" ht="16" x14ac:dyDescent="0.2">
      <c r="A51" s="54" t="s">
        <v>20</v>
      </c>
      <c r="B51" s="62">
        <f>B49-B50</f>
        <v>0.20000000000000284</v>
      </c>
      <c r="C51" s="62">
        <f t="shared" ref="C51:G51" si="16">C49-C50</f>
        <v>0.29999999999999716</v>
      </c>
      <c r="D51" s="62">
        <f t="shared" si="16"/>
        <v>0.33999999999999631</v>
      </c>
      <c r="E51" s="62">
        <f t="shared" si="16"/>
        <v>0.51999999999999602</v>
      </c>
      <c r="F51" s="62">
        <f>F49-F50</f>
        <v>0.39000000000000057</v>
      </c>
      <c r="G51" s="62">
        <f t="shared" si="16"/>
        <v>0.41000000000000014</v>
      </c>
      <c r="J51" t="s">
        <v>60</v>
      </c>
    </row>
    <row r="52" spans="1:17" ht="16" x14ac:dyDescent="0.2">
      <c r="A52" s="54" t="s">
        <v>49</v>
      </c>
      <c r="B52" s="62">
        <f>B51/B49</f>
        <v>5.8530875036582625E-3</v>
      </c>
      <c r="C52" s="62">
        <f t="shared" ref="C52:G52" si="17">C51/C49</f>
        <v>8.4578517056666802E-3</v>
      </c>
      <c r="D52" s="62">
        <f t="shared" si="17"/>
        <v>1.0608424336973364E-2</v>
      </c>
      <c r="E52" s="62">
        <f t="shared" si="17"/>
        <v>1.5648510382184653E-2</v>
      </c>
      <c r="F52" s="62">
        <f t="shared" si="17"/>
        <v>1.1048158640226647E-2</v>
      </c>
      <c r="G52" s="62">
        <f t="shared" si="17"/>
        <v>1.3268608414239488E-2</v>
      </c>
    </row>
    <row r="53" spans="1:17" ht="16" x14ac:dyDescent="0.2">
      <c r="A53" s="55" t="s">
        <v>57</v>
      </c>
      <c r="B53" s="55">
        <v>8</v>
      </c>
      <c r="C53" s="55">
        <v>13</v>
      </c>
      <c r="D53" s="55">
        <v>17</v>
      </c>
      <c r="E53" s="55">
        <v>30</v>
      </c>
      <c r="F53" s="55">
        <v>15</v>
      </c>
      <c r="G53" s="55">
        <v>24</v>
      </c>
    </row>
    <row r="54" spans="1:17" ht="16" x14ac:dyDescent="0.2">
      <c r="A54" s="48"/>
      <c r="B54" s="48"/>
      <c r="C54" s="48"/>
      <c r="D54" s="48"/>
      <c r="E54" s="48"/>
      <c r="F54" s="48"/>
      <c r="G54" s="48"/>
    </row>
    <row r="55" spans="1:17" ht="16" x14ac:dyDescent="0.2">
      <c r="A55" s="56" t="s">
        <v>24</v>
      </c>
      <c r="B55" s="48"/>
      <c r="C55" s="48"/>
      <c r="D55" s="48"/>
      <c r="E55" s="48"/>
      <c r="F55" s="48"/>
      <c r="G55" s="48"/>
    </row>
    <row r="56" spans="1:17" ht="16" x14ac:dyDescent="0.2">
      <c r="A56" s="48" t="s">
        <v>8</v>
      </c>
      <c r="B56" s="63">
        <v>22.8</v>
      </c>
      <c r="C56" s="48">
        <v>23</v>
      </c>
      <c r="D56" s="48">
        <v>22.5</v>
      </c>
      <c r="E56" s="48">
        <v>22.7</v>
      </c>
      <c r="F56" s="48">
        <v>26.1</v>
      </c>
      <c r="G56" s="48">
        <v>23.5</v>
      </c>
    </row>
    <row r="57" spans="1:17" ht="16" x14ac:dyDescent="0.2">
      <c r="A57" s="48" t="s">
        <v>9</v>
      </c>
      <c r="B57" s="59">
        <v>0.59</v>
      </c>
      <c r="C57" s="59">
        <v>0.49</v>
      </c>
      <c r="D57" s="61">
        <v>0.53500000000000003</v>
      </c>
      <c r="E57" s="59">
        <v>0.43</v>
      </c>
      <c r="F57" s="61">
        <v>0.41499999999999998</v>
      </c>
      <c r="G57" s="59">
        <v>0.51</v>
      </c>
    </row>
    <row r="58" spans="1:17" ht="16" x14ac:dyDescent="0.2">
      <c r="A58" s="48" t="s">
        <v>10</v>
      </c>
      <c r="B58" s="48">
        <v>29.8</v>
      </c>
      <c r="C58" s="48">
        <v>30.2</v>
      </c>
      <c r="D58" s="48">
        <v>30.2</v>
      </c>
      <c r="E58" s="48">
        <v>29.9</v>
      </c>
      <c r="F58" s="48">
        <v>30.2</v>
      </c>
      <c r="G58" s="48">
        <v>30</v>
      </c>
    </row>
    <row r="59" spans="1:17" ht="16" x14ac:dyDescent="0.2">
      <c r="A59" s="48" t="s">
        <v>11</v>
      </c>
      <c r="B59" s="48">
        <v>31.1</v>
      </c>
      <c r="C59" s="48">
        <v>28.4</v>
      </c>
      <c r="D59" s="48">
        <v>32.299999999999997</v>
      </c>
      <c r="E59" s="48">
        <v>27.4</v>
      </c>
      <c r="F59" s="48">
        <v>26.1</v>
      </c>
      <c r="G59" s="48">
        <v>30.6</v>
      </c>
    </row>
    <row r="60" spans="1:17" ht="16" x14ac:dyDescent="0.2">
      <c r="A60" s="48" t="s">
        <v>12</v>
      </c>
      <c r="B60" s="47">
        <v>19.399999999999999</v>
      </c>
      <c r="C60" s="47">
        <v>21.2</v>
      </c>
      <c r="D60" s="47">
        <v>20.6</v>
      </c>
      <c r="E60" s="47">
        <v>19.100000000000001</v>
      </c>
      <c r="F60" s="47">
        <v>18.8</v>
      </c>
      <c r="G60" s="47">
        <v>19.8</v>
      </c>
    </row>
    <row r="61" spans="1:17" ht="16" x14ac:dyDescent="0.2">
      <c r="A61" s="48" t="s">
        <v>13</v>
      </c>
      <c r="B61" s="56">
        <v>24</v>
      </c>
      <c r="C61" s="56">
        <v>23.8</v>
      </c>
      <c r="D61" s="56">
        <v>23.8</v>
      </c>
      <c r="E61" s="48">
        <v>23.1</v>
      </c>
      <c r="F61" s="56">
        <v>25.1</v>
      </c>
      <c r="G61" s="56">
        <v>24.4</v>
      </c>
    </row>
    <row r="62" spans="1:17" ht="16" x14ac:dyDescent="0.2">
      <c r="A62" s="51" t="s">
        <v>14</v>
      </c>
      <c r="B62" s="58">
        <f>B61-B60</f>
        <v>4.6000000000000014</v>
      </c>
      <c r="C62" s="58">
        <f t="shared" ref="C62:G62" si="18">C61-C60</f>
        <v>2.6000000000000014</v>
      </c>
      <c r="D62" s="58">
        <f t="shared" si="18"/>
        <v>3.1999999999999993</v>
      </c>
      <c r="E62" s="58">
        <f t="shared" si="18"/>
        <v>4</v>
      </c>
      <c r="F62" s="58">
        <f t="shared" si="18"/>
        <v>6.3000000000000007</v>
      </c>
      <c r="G62" s="58">
        <f t="shared" si="18"/>
        <v>4.5999999999999979</v>
      </c>
    </row>
    <row r="63" spans="1:17" ht="16" x14ac:dyDescent="0.2">
      <c r="A63" s="48" t="s">
        <v>15</v>
      </c>
      <c r="B63" s="48">
        <v>20</v>
      </c>
      <c r="C63" s="48">
        <v>20.2</v>
      </c>
      <c r="D63" s="48">
        <v>20</v>
      </c>
      <c r="E63" s="48">
        <v>20</v>
      </c>
      <c r="F63" s="48">
        <v>20.100000000000001</v>
      </c>
      <c r="G63" s="48">
        <v>20</v>
      </c>
    </row>
    <row r="64" spans="1:17" ht="16" x14ac:dyDescent="0.2">
      <c r="A64" s="48" t="s">
        <v>16</v>
      </c>
      <c r="B64" s="48">
        <v>25.2</v>
      </c>
      <c r="C64" s="48">
        <v>25</v>
      </c>
      <c r="D64" s="48">
        <v>25.1</v>
      </c>
      <c r="E64" s="48">
        <v>23.4</v>
      </c>
      <c r="F64" s="48">
        <v>25.1</v>
      </c>
      <c r="G64" s="48">
        <v>25.1</v>
      </c>
    </row>
    <row r="65" spans="1:7" ht="16" x14ac:dyDescent="0.2">
      <c r="A65" s="52" t="s">
        <v>22</v>
      </c>
      <c r="B65" s="52">
        <f>B64-B63</f>
        <v>5.1999999999999993</v>
      </c>
      <c r="C65" s="52">
        <f t="shared" ref="C65:G65" si="19">C64-C63</f>
        <v>4.8000000000000007</v>
      </c>
      <c r="D65" s="52">
        <f t="shared" si="19"/>
        <v>5.1000000000000014</v>
      </c>
      <c r="E65" s="53">
        <f t="shared" si="19"/>
        <v>3.3999999999999986</v>
      </c>
      <c r="F65" s="52">
        <f t="shared" si="19"/>
        <v>5</v>
      </c>
      <c r="G65" s="52">
        <f t="shared" si="19"/>
        <v>5.1000000000000014</v>
      </c>
    </row>
    <row r="66" spans="1:7" ht="16" x14ac:dyDescent="0.2">
      <c r="A66" s="48" t="s">
        <v>18</v>
      </c>
      <c r="B66" s="48">
        <v>32.26</v>
      </c>
      <c r="C66" s="48">
        <v>32.6</v>
      </c>
      <c r="D66" s="48">
        <v>31.91</v>
      </c>
      <c r="E66" s="48">
        <v>31.86</v>
      </c>
      <c r="F66" s="48">
        <v>33.15</v>
      </c>
      <c r="G66" s="48">
        <v>32.92</v>
      </c>
    </row>
    <row r="67" spans="1:7" ht="16" x14ac:dyDescent="0.2">
      <c r="A67" s="48" t="s">
        <v>19</v>
      </c>
      <c r="B67" s="48">
        <v>32.049999999999997</v>
      </c>
      <c r="C67" s="48">
        <v>32.32</v>
      </c>
      <c r="D67" s="48">
        <v>31.53</v>
      </c>
      <c r="E67" s="48">
        <v>31.35</v>
      </c>
      <c r="F67" s="48">
        <v>32.78</v>
      </c>
      <c r="G67" s="48">
        <v>32.49</v>
      </c>
    </row>
    <row r="68" spans="1:7" ht="16" x14ac:dyDescent="0.2">
      <c r="A68" s="54" t="s">
        <v>20</v>
      </c>
      <c r="B68" s="54">
        <f>B66-B67</f>
        <v>0.21000000000000085</v>
      </c>
      <c r="C68" s="54">
        <f t="shared" ref="C68:G68" si="20">C66-C67</f>
        <v>0.28000000000000114</v>
      </c>
      <c r="D68" s="54">
        <f t="shared" si="20"/>
        <v>0.37999999999999901</v>
      </c>
      <c r="E68" s="54">
        <f t="shared" si="20"/>
        <v>0.50999999999999801</v>
      </c>
      <c r="F68" s="54">
        <f t="shared" si="20"/>
        <v>0.36999999999999744</v>
      </c>
      <c r="G68" s="54">
        <f t="shared" si="20"/>
        <v>0.42999999999999972</v>
      </c>
    </row>
    <row r="69" spans="1:7" ht="16" x14ac:dyDescent="0.2">
      <c r="A69" s="54" t="s">
        <v>49</v>
      </c>
      <c r="B69" s="54">
        <f>B68/B66</f>
        <v>6.5096094234346211E-3</v>
      </c>
      <c r="C69" s="54">
        <f t="shared" ref="C69:G69" si="21">C68/C66</f>
        <v>8.5889570552147576E-3</v>
      </c>
      <c r="D69" s="54">
        <f t="shared" si="21"/>
        <v>1.1908492635537418E-2</v>
      </c>
      <c r="E69" s="54">
        <f t="shared" si="21"/>
        <v>1.6007532956685437E-2</v>
      </c>
      <c r="F69" s="54">
        <f t="shared" si="21"/>
        <v>1.1161387631975791E-2</v>
      </c>
      <c r="G69" s="54">
        <f t="shared" si="21"/>
        <v>1.3061968408262445E-2</v>
      </c>
    </row>
    <row r="70" spans="1:7" ht="16" x14ac:dyDescent="0.2">
      <c r="A70" s="55" t="s">
        <v>57</v>
      </c>
      <c r="B70" s="55">
        <v>7</v>
      </c>
      <c r="C70" s="55">
        <v>15</v>
      </c>
      <c r="D70" s="55">
        <v>17</v>
      </c>
      <c r="E70" s="55">
        <v>30</v>
      </c>
      <c r="F70" s="55">
        <v>14</v>
      </c>
      <c r="G70" s="55">
        <v>23</v>
      </c>
    </row>
    <row r="71" spans="1:7" ht="16" x14ac:dyDescent="0.2">
      <c r="A71" s="48"/>
      <c r="B71" s="48"/>
      <c r="C71" s="48"/>
      <c r="D71" s="48"/>
      <c r="E71" s="48"/>
      <c r="F71" s="48"/>
      <c r="G71" s="48"/>
    </row>
    <row r="72" spans="1:7" ht="16" x14ac:dyDescent="0.2">
      <c r="A72" s="56" t="s">
        <v>25</v>
      </c>
      <c r="B72" s="47"/>
      <c r="C72" s="47"/>
      <c r="D72" s="47"/>
      <c r="E72" s="47"/>
      <c r="F72" s="47"/>
      <c r="G72" s="47"/>
    </row>
    <row r="73" spans="1:7" ht="16" x14ac:dyDescent="0.2">
      <c r="A73" s="48" t="s">
        <v>8</v>
      </c>
      <c r="B73" s="56">
        <v>22.8</v>
      </c>
      <c r="C73" s="56">
        <v>22.6</v>
      </c>
      <c r="D73" s="56">
        <v>22.5</v>
      </c>
      <c r="E73" s="48">
        <v>22.7</v>
      </c>
      <c r="F73" s="56">
        <v>25.9</v>
      </c>
      <c r="G73" s="56">
        <v>22.3</v>
      </c>
    </row>
    <row r="74" spans="1:7" ht="16" x14ac:dyDescent="0.2">
      <c r="A74" s="48" t="s">
        <v>9</v>
      </c>
      <c r="B74" s="59">
        <v>0.59</v>
      </c>
      <c r="C74" s="60">
        <v>0.47499999999999998</v>
      </c>
      <c r="D74" s="61">
        <v>0.54500000000000004</v>
      </c>
      <c r="E74" s="60">
        <v>0.48</v>
      </c>
      <c r="F74" s="61">
        <v>0.48499999999999999</v>
      </c>
      <c r="G74" s="59">
        <v>0.5</v>
      </c>
    </row>
    <row r="75" spans="1:7" ht="16" x14ac:dyDescent="0.2">
      <c r="A75" s="48" t="s">
        <v>10</v>
      </c>
      <c r="B75" s="48">
        <v>30.1</v>
      </c>
      <c r="C75" s="48">
        <v>30</v>
      </c>
      <c r="D75" s="48">
        <v>29.9</v>
      </c>
      <c r="E75" s="48">
        <v>30.3</v>
      </c>
      <c r="F75" s="48">
        <v>30.1</v>
      </c>
      <c r="G75" s="48">
        <v>30</v>
      </c>
    </row>
    <row r="76" spans="1:7" ht="16" x14ac:dyDescent="0.2">
      <c r="A76" s="48" t="s">
        <v>11</v>
      </c>
      <c r="B76" s="48">
        <v>27.9</v>
      </c>
      <c r="C76" s="48">
        <v>28.9</v>
      </c>
      <c r="D76" s="48">
        <v>32.200000000000003</v>
      </c>
      <c r="E76" s="48">
        <v>28.4</v>
      </c>
      <c r="F76" s="48">
        <v>26.5</v>
      </c>
      <c r="G76" s="48">
        <v>29.2</v>
      </c>
    </row>
    <row r="77" spans="1:7" ht="16" x14ac:dyDescent="0.2">
      <c r="A77" s="48" t="s">
        <v>12</v>
      </c>
      <c r="B77" s="48">
        <v>19.7</v>
      </c>
      <c r="C77" s="48">
        <v>22.9</v>
      </c>
      <c r="D77" s="48">
        <v>19.5</v>
      </c>
      <c r="E77" s="48">
        <v>20.5</v>
      </c>
      <c r="F77" s="48">
        <v>19.100000000000001</v>
      </c>
      <c r="G77" s="48">
        <v>19.100000000000001</v>
      </c>
    </row>
    <row r="78" spans="1:7" ht="16" x14ac:dyDescent="0.2">
      <c r="A78" s="48" t="s">
        <v>13</v>
      </c>
      <c r="B78" s="48">
        <v>24.7</v>
      </c>
      <c r="C78" s="48">
        <v>23.6</v>
      </c>
      <c r="D78" s="48">
        <v>24</v>
      </c>
      <c r="E78" s="48">
        <v>22.6</v>
      </c>
      <c r="F78" s="48">
        <v>25.2</v>
      </c>
      <c r="G78" s="48">
        <v>23.1</v>
      </c>
    </row>
    <row r="79" spans="1:7" ht="16" x14ac:dyDescent="0.2">
      <c r="A79" s="51" t="s">
        <v>14</v>
      </c>
      <c r="B79" s="51">
        <f>B78-B77</f>
        <v>5</v>
      </c>
      <c r="C79" s="51">
        <f t="shared" ref="C79:G79" si="22">C78-C77</f>
        <v>0.70000000000000284</v>
      </c>
      <c r="D79" s="51">
        <f t="shared" si="22"/>
        <v>4.5</v>
      </c>
      <c r="E79" s="51">
        <f t="shared" si="22"/>
        <v>2.1000000000000014</v>
      </c>
      <c r="F79" s="51">
        <f t="shared" si="22"/>
        <v>6.0999999999999979</v>
      </c>
      <c r="G79" s="51">
        <f t="shared" si="22"/>
        <v>4</v>
      </c>
    </row>
    <row r="80" spans="1:7" ht="16" x14ac:dyDescent="0.2">
      <c r="A80" s="48" t="s">
        <v>15</v>
      </c>
      <c r="B80" s="48">
        <v>20</v>
      </c>
      <c r="C80" s="48">
        <v>20.100000000000001</v>
      </c>
      <c r="D80" s="48">
        <v>20.100000000000001</v>
      </c>
      <c r="E80" s="48">
        <v>20</v>
      </c>
      <c r="F80" s="48">
        <v>19.899999999999999</v>
      </c>
      <c r="G80" s="48">
        <v>20.100000000000001</v>
      </c>
    </row>
    <row r="81" spans="1:7" ht="16" x14ac:dyDescent="0.2">
      <c r="A81" s="48" t="s">
        <v>16</v>
      </c>
      <c r="B81" s="48">
        <v>25</v>
      </c>
      <c r="C81" s="48">
        <v>25.3</v>
      </c>
      <c r="D81" s="48">
        <v>25.1</v>
      </c>
      <c r="E81" s="48">
        <v>23.6</v>
      </c>
      <c r="F81" s="48">
        <v>25</v>
      </c>
      <c r="G81" s="48">
        <v>25.1</v>
      </c>
    </row>
    <row r="82" spans="1:7" ht="16" x14ac:dyDescent="0.2">
      <c r="A82" s="52" t="s">
        <v>22</v>
      </c>
      <c r="B82" s="52">
        <f>B81-B80</f>
        <v>5</v>
      </c>
      <c r="C82" s="52">
        <f t="shared" ref="C82:G82" si="23">C81-C80</f>
        <v>5.1999999999999993</v>
      </c>
      <c r="D82" s="52">
        <f t="shared" si="23"/>
        <v>5</v>
      </c>
      <c r="E82" s="53">
        <f t="shared" si="23"/>
        <v>3.6000000000000014</v>
      </c>
      <c r="F82" s="52">
        <f t="shared" si="23"/>
        <v>5.1000000000000014</v>
      </c>
      <c r="G82" s="52">
        <f t="shared" si="23"/>
        <v>5</v>
      </c>
    </row>
    <row r="83" spans="1:7" ht="16" x14ac:dyDescent="0.2">
      <c r="A83" s="48" t="s">
        <v>18</v>
      </c>
      <c r="B83" s="48">
        <v>32.28</v>
      </c>
      <c r="C83" s="48">
        <v>31.01</v>
      </c>
      <c r="D83" s="48">
        <v>29.36</v>
      </c>
      <c r="E83" s="48">
        <v>32.380000000000003</v>
      </c>
      <c r="F83" s="48">
        <v>33.36</v>
      </c>
      <c r="G83" s="48">
        <v>31.53</v>
      </c>
    </row>
    <row r="84" spans="1:7" ht="16" x14ac:dyDescent="0.2">
      <c r="A84" s="48" t="s">
        <v>19</v>
      </c>
      <c r="B84" s="47">
        <v>32.06</v>
      </c>
      <c r="C84" s="47">
        <v>30.71</v>
      </c>
      <c r="D84" s="47">
        <v>28.99</v>
      </c>
      <c r="E84" s="47">
        <v>31.89</v>
      </c>
      <c r="F84" s="47">
        <v>33.04</v>
      </c>
      <c r="G84" s="47">
        <v>30.97</v>
      </c>
    </row>
    <row r="85" spans="1:7" ht="16" x14ac:dyDescent="0.2">
      <c r="A85" s="54" t="s">
        <v>20</v>
      </c>
      <c r="B85" s="54">
        <f>B83-B84</f>
        <v>0.21999999999999886</v>
      </c>
      <c r="C85" s="54">
        <f t="shared" ref="C85:G85" si="24">C83-C84</f>
        <v>0.30000000000000071</v>
      </c>
      <c r="D85" s="54">
        <f t="shared" si="24"/>
        <v>0.37000000000000099</v>
      </c>
      <c r="E85" s="54">
        <f t="shared" si="24"/>
        <v>0.49000000000000199</v>
      </c>
      <c r="F85" s="54">
        <f t="shared" si="24"/>
        <v>0.32000000000000028</v>
      </c>
      <c r="G85" s="54">
        <f t="shared" si="24"/>
        <v>0.56000000000000227</v>
      </c>
    </row>
    <row r="86" spans="1:7" ht="16" x14ac:dyDescent="0.2">
      <c r="A86" s="54" t="s">
        <v>49</v>
      </c>
      <c r="B86" s="54">
        <f>B85/B83</f>
        <v>6.8153655514249954E-3</v>
      </c>
      <c r="C86" s="54">
        <f t="shared" ref="C86:G86" si="25">C85/C83</f>
        <v>9.674298613350554E-3</v>
      </c>
      <c r="D86" s="54">
        <f t="shared" si="25"/>
        <v>1.2602179836512295E-2</v>
      </c>
      <c r="E86" s="54">
        <f t="shared" si="25"/>
        <v>1.5132798023471339E-2</v>
      </c>
      <c r="F86" s="54">
        <f t="shared" si="25"/>
        <v>9.592326139088737E-3</v>
      </c>
      <c r="G86" s="54">
        <f t="shared" si="25"/>
        <v>1.7760862670472638E-2</v>
      </c>
    </row>
    <row r="87" spans="1:7" ht="16" x14ac:dyDescent="0.2">
      <c r="A87" s="55" t="s">
        <v>57</v>
      </c>
      <c r="B87" s="55">
        <v>8</v>
      </c>
      <c r="C87" s="55">
        <v>15</v>
      </c>
      <c r="D87" s="55">
        <v>20</v>
      </c>
      <c r="E87" s="55">
        <v>30</v>
      </c>
      <c r="F87" s="55">
        <v>13</v>
      </c>
      <c r="G87" s="55">
        <v>30</v>
      </c>
    </row>
    <row r="88" spans="1:7" ht="16" x14ac:dyDescent="0.2">
      <c r="A88" s="47"/>
      <c r="B88" s="47"/>
      <c r="C88" s="47"/>
      <c r="D88" s="47"/>
      <c r="E88" s="47"/>
      <c r="F88" s="47"/>
      <c r="G88" s="47"/>
    </row>
    <row r="89" spans="1:7" ht="16" x14ac:dyDescent="0.2">
      <c r="A89" s="56" t="s">
        <v>26</v>
      </c>
      <c r="B89" s="47"/>
      <c r="C89" s="47"/>
      <c r="D89" s="47"/>
      <c r="E89" s="47"/>
      <c r="F89" s="47"/>
      <c r="G89" s="47"/>
    </row>
    <row r="90" spans="1:7" ht="16" x14ac:dyDescent="0.2">
      <c r="A90" s="48" t="s">
        <v>8</v>
      </c>
      <c r="B90" s="47">
        <v>22.4</v>
      </c>
      <c r="C90" s="47">
        <v>22.2</v>
      </c>
      <c r="D90" s="47">
        <v>22.8</v>
      </c>
      <c r="E90" s="47">
        <v>22.9</v>
      </c>
      <c r="F90" s="47">
        <v>26.7</v>
      </c>
      <c r="G90" s="47">
        <v>22.5</v>
      </c>
    </row>
    <row r="91" spans="1:7" ht="16" x14ac:dyDescent="0.2">
      <c r="A91" s="48" t="s">
        <v>9</v>
      </c>
      <c r="B91" s="49">
        <v>0.57999999999999996</v>
      </c>
      <c r="C91" s="57">
        <v>0.47499999999999998</v>
      </c>
      <c r="D91" s="57">
        <v>0.55500000000000005</v>
      </c>
      <c r="E91" s="50">
        <v>0.47499999999999998</v>
      </c>
      <c r="F91" s="49">
        <v>0.48</v>
      </c>
      <c r="G91" s="57">
        <v>0.47499999999999998</v>
      </c>
    </row>
    <row r="92" spans="1:7" ht="16" x14ac:dyDescent="0.2">
      <c r="A92" s="48" t="s">
        <v>10</v>
      </c>
      <c r="B92" s="47">
        <v>30.2</v>
      </c>
      <c r="C92" s="47">
        <v>29.8</v>
      </c>
      <c r="D92" s="47">
        <v>30.1</v>
      </c>
      <c r="E92" s="47">
        <v>30.1</v>
      </c>
      <c r="F92" s="47">
        <v>30.1</v>
      </c>
      <c r="G92" s="47">
        <v>30.2</v>
      </c>
    </row>
    <row r="93" spans="1:7" ht="16" x14ac:dyDescent="0.2">
      <c r="A93" s="48" t="s">
        <v>11</v>
      </c>
      <c r="B93" s="47">
        <v>27.3</v>
      </c>
      <c r="C93" s="47">
        <v>28.7</v>
      </c>
      <c r="D93" s="47">
        <v>33.5</v>
      </c>
      <c r="E93" s="47">
        <v>29.2</v>
      </c>
      <c r="F93" s="47">
        <v>27.8</v>
      </c>
      <c r="G93" s="47">
        <v>30</v>
      </c>
    </row>
    <row r="94" spans="1:7" ht="16" x14ac:dyDescent="0.2">
      <c r="A94" s="48" t="s">
        <v>12</v>
      </c>
      <c r="B94" s="47">
        <v>19.100000000000001</v>
      </c>
      <c r="C94" s="47">
        <v>21.5</v>
      </c>
      <c r="D94" s="47">
        <v>20.100000000000001</v>
      </c>
      <c r="E94" s="47">
        <v>20.5</v>
      </c>
      <c r="F94" s="47">
        <v>19</v>
      </c>
      <c r="G94" s="47">
        <v>17.399999999999999</v>
      </c>
    </row>
    <row r="95" spans="1:7" ht="16" x14ac:dyDescent="0.2">
      <c r="A95" s="48" t="s">
        <v>13</v>
      </c>
      <c r="B95" s="47">
        <v>24.6</v>
      </c>
      <c r="C95" s="47">
        <v>23.7</v>
      </c>
      <c r="D95" s="47">
        <v>23.8</v>
      </c>
      <c r="E95" s="47">
        <v>23.1</v>
      </c>
      <c r="F95" s="47">
        <v>26.4</v>
      </c>
      <c r="G95" s="47">
        <v>22.6</v>
      </c>
    </row>
    <row r="96" spans="1:7" ht="16" x14ac:dyDescent="0.2">
      <c r="A96" s="51" t="s">
        <v>14</v>
      </c>
      <c r="B96" s="51">
        <f>B95-B94</f>
        <v>5.5</v>
      </c>
      <c r="C96" s="51">
        <f t="shared" ref="C96:G96" si="26">C95-C94</f>
        <v>2.1999999999999993</v>
      </c>
      <c r="D96" s="51">
        <f t="shared" si="26"/>
        <v>3.6999999999999993</v>
      </c>
      <c r="E96" s="51">
        <f t="shared" si="26"/>
        <v>2.6000000000000014</v>
      </c>
      <c r="F96" s="51">
        <f t="shared" si="26"/>
        <v>7.3999999999999986</v>
      </c>
      <c r="G96" s="51">
        <f t="shared" si="26"/>
        <v>5.2000000000000028</v>
      </c>
    </row>
    <row r="97" spans="1:14" ht="16" x14ac:dyDescent="0.2">
      <c r="A97" s="48" t="s">
        <v>15</v>
      </c>
      <c r="B97" s="47">
        <v>19.899999999999999</v>
      </c>
      <c r="C97" s="47">
        <v>20</v>
      </c>
      <c r="D97" s="47">
        <v>20.100000000000001</v>
      </c>
      <c r="E97" s="47">
        <v>20</v>
      </c>
      <c r="F97" s="47">
        <v>20.100000000000001</v>
      </c>
      <c r="G97" s="47">
        <v>20.100000000000001</v>
      </c>
    </row>
    <row r="98" spans="1:14" ht="16" x14ac:dyDescent="0.2">
      <c r="A98" s="48" t="s">
        <v>16</v>
      </c>
      <c r="B98" s="47">
        <v>25</v>
      </c>
      <c r="C98" s="47">
        <v>25</v>
      </c>
      <c r="D98" s="47">
        <v>25.2</v>
      </c>
      <c r="E98" s="47">
        <v>24</v>
      </c>
      <c r="F98" s="47">
        <v>25.2</v>
      </c>
      <c r="G98" s="47">
        <v>24.4</v>
      </c>
    </row>
    <row r="99" spans="1:14" ht="16" x14ac:dyDescent="0.2">
      <c r="A99" s="52" t="s">
        <v>22</v>
      </c>
      <c r="B99" s="52">
        <f>B98-B97</f>
        <v>5.1000000000000014</v>
      </c>
      <c r="C99" s="52">
        <f t="shared" ref="C99:G99" si="27">C98-C97</f>
        <v>5</v>
      </c>
      <c r="D99" s="52">
        <f t="shared" si="27"/>
        <v>5.0999999999999979</v>
      </c>
      <c r="E99" s="53">
        <f t="shared" si="27"/>
        <v>4</v>
      </c>
      <c r="F99" s="52">
        <f t="shared" si="27"/>
        <v>5.0999999999999979</v>
      </c>
      <c r="G99" s="53">
        <f t="shared" si="27"/>
        <v>4.2999999999999972</v>
      </c>
    </row>
    <row r="100" spans="1:14" ht="16" x14ac:dyDescent="0.2">
      <c r="A100" s="48" t="s">
        <v>18</v>
      </c>
      <c r="B100" s="47">
        <v>29.44</v>
      </c>
      <c r="C100" s="47">
        <v>31.21</v>
      </c>
      <c r="D100" s="47">
        <v>33</v>
      </c>
      <c r="E100" s="47">
        <v>31.63</v>
      </c>
      <c r="F100" s="47">
        <v>33.07</v>
      </c>
      <c r="G100" s="47">
        <v>34.72</v>
      </c>
    </row>
    <row r="101" spans="1:14" ht="16" x14ac:dyDescent="0.2">
      <c r="A101" s="48" t="s">
        <v>19</v>
      </c>
      <c r="B101" s="47">
        <v>29.26</v>
      </c>
      <c r="C101" s="47">
        <v>30.94</v>
      </c>
      <c r="D101" s="47">
        <v>32.56</v>
      </c>
      <c r="E101" s="47">
        <v>31.18</v>
      </c>
      <c r="F101" s="47">
        <v>32.75</v>
      </c>
      <c r="G101" s="47">
        <v>34.18</v>
      </c>
    </row>
    <row r="102" spans="1:14" ht="16" x14ac:dyDescent="0.2">
      <c r="A102" s="54" t="s">
        <v>20</v>
      </c>
      <c r="B102" s="54">
        <f>B100-B101</f>
        <v>0.17999999999999972</v>
      </c>
      <c r="C102" s="54">
        <f t="shared" ref="C102:G102" si="28">C100-C101</f>
        <v>0.26999999999999957</v>
      </c>
      <c r="D102" s="54">
        <f t="shared" si="28"/>
        <v>0.43999999999999773</v>
      </c>
      <c r="E102" s="54">
        <f t="shared" si="28"/>
        <v>0.44999999999999929</v>
      </c>
      <c r="F102" s="54">
        <f t="shared" si="28"/>
        <v>0.32000000000000028</v>
      </c>
      <c r="G102" s="54">
        <f t="shared" si="28"/>
        <v>0.53999999999999915</v>
      </c>
    </row>
    <row r="103" spans="1:14" ht="16" x14ac:dyDescent="0.2">
      <c r="A103" s="54" t="s">
        <v>49</v>
      </c>
      <c r="B103" s="54">
        <f>B102/B100</f>
        <v>6.1141304347825986E-3</v>
      </c>
      <c r="C103" s="54">
        <f t="shared" ref="C103:G103" si="29">C102/C100</f>
        <v>8.6510733739186014E-3</v>
      </c>
      <c r="D103" s="54">
        <f t="shared" si="29"/>
        <v>1.3333333333333265E-2</v>
      </c>
      <c r="E103" s="54">
        <f t="shared" si="29"/>
        <v>1.422699968384443E-2</v>
      </c>
      <c r="F103" s="54">
        <f t="shared" si="29"/>
        <v>9.6764439068642363E-3</v>
      </c>
      <c r="G103" s="54">
        <f t="shared" si="29"/>
        <v>1.5552995391705045E-2</v>
      </c>
    </row>
    <row r="104" spans="1:14" ht="16" x14ac:dyDescent="0.2">
      <c r="A104" s="55" t="s">
        <v>57</v>
      </c>
      <c r="B104" s="55">
        <v>7</v>
      </c>
      <c r="C104" s="55">
        <v>13</v>
      </c>
      <c r="D104" s="55">
        <v>21</v>
      </c>
      <c r="E104" s="55">
        <v>30</v>
      </c>
      <c r="F104" s="55">
        <v>13</v>
      </c>
      <c r="G104" s="55">
        <v>30</v>
      </c>
    </row>
    <row r="105" spans="1:14" ht="16" x14ac:dyDescent="0.2">
      <c r="A105" s="48"/>
      <c r="B105" s="47"/>
      <c r="C105" s="47"/>
      <c r="D105" s="47"/>
      <c r="E105" s="47"/>
      <c r="F105" s="47"/>
      <c r="G105" s="47"/>
    </row>
    <row r="106" spans="1:14" ht="16" x14ac:dyDescent="0.2">
      <c r="A106" s="56" t="s">
        <v>27</v>
      </c>
      <c r="B106" s="47"/>
      <c r="C106" s="47"/>
      <c r="D106" s="47"/>
      <c r="E106" s="47"/>
      <c r="F106" s="47"/>
      <c r="G106" s="47"/>
      <c r="N106">
        <v>7</v>
      </c>
    </row>
    <row r="107" spans="1:14" ht="16" x14ac:dyDescent="0.2">
      <c r="A107" s="48" t="s">
        <v>8</v>
      </c>
      <c r="B107" s="47">
        <v>22.2</v>
      </c>
      <c r="C107" s="47">
        <v>23.2</v>
      </c>
      <c r="D107" s="47">
        <v>22.9</v>
      </c>
      <c r="E107" s="47">
        <v>22.9</v>
      </c>
      <c r="F107" s="47">
        <v>27.5</v>
      </c>
      <c r="G107" s="47">
        <v>23.6</v>
      </c>
    </row>
    <row r="108" spans="1:14" ht="16" x14ac:dyDescent="0.2">
      <c r="A108" s="48" t="s">
        <v>9</v>
      </c>
      <c r="B108" s="49">
        <v>0.57999999999999996</v>
      </c>
      <c r="C108" s="50">
        <v>0.54500000000000004</v>
      </c>
      <c r="D108" s="57">
        <v>0.51500000000000001</v>
      </c>
      <c r="E108" s="49">
        <v>0.59</v>
      </c>
      <c r="F108" s="57">
        <v>0.40500000000000003</v>
      </c>
      <c r="G108" s="57">
        <v>0.53500000000000003</v>
      </c>
    </row>
    <row r="109" spans="1:14" ht="16" x14ac:dyDescent="0.2">
      <c r="A109" s="48" t="s">
        <v>10</v>
      </c>
      <c r="B109" s="47">
        <v>30.2</v>
      </c>
      <c r="C109" s="47">
        <v>29.9</v>
      </c>
      <c r="D109" s="47">
        <v>30.2</v>
      </c>
      <c r="E109" s="47">
        <v>30</v>
      </c>
      <c r="F109" s="47">
        <v>30.1</v>
      </c>
      <c r="G109" s="47">
        <v>30.2</v>
      </c>
    </row>
    <row r="110" spans="1:14" ht="16" x14ac:dyDescent="0.2">
      <c r="A110" s="48" t="s">
        <v>11</v>
      </c>
      <c r="B110" s="47">
        <v>28.5</v>
      </c>
      <c r="C110" s="47">
        <v>29.2</v>
      </c>
      <c r="D110" s="47">
        <v>30.6</v>
      </c>
      <c r="E110" s="47">
        <v>28.5</v>
      </c>
      <c r="F110" s="47">
        <v>27.7</v>
      </c>
      <c r="G110" s="47">
        <v>30.4</v>
      </c>
    </row>
    <row r="111" spans="1:14" ht="16" x14ac:dyDescent="0.2">
      <c r="A111" s="48" t="s">
        <v>12</v>
      </c>
      <c r="B111" s="47">
        <v>18.899999999999999</v>
      </c>
      <c r="C111" s="47">
        <v>22.8</v>
      </c>
      <c r="D111" s="47">
        <v>20.100000000000001</v>
      </c>
      <c r="E111" s="47">
        <v>21.4</v>
      </c>
      <c r="F111" s="47">
        <v>18.7</v>
      </c>
      <c r="G111" s="47">
        <v>19.8</v>
      </c>
    </row>
    <row r="112" spans="1:14" ht="16" x14ac:dyDescent="0.2">
      <c r="A112" s="48" t="s">
        <v>13</v>
      </c>
      <c r="B112" s="47">
        <v>24.6</v>
      </c>
      <c r="C112" s="47">
        <v>25.1</v>
      </c>
      <c r="D112" s="47">
        <v>23</v>
      </c>
      <c r="E112" s="47">
        <v>23.9</v>
      </c>
      <c r="F112" s="47">
        <v>26.3</v>
      </c>
      <c r="G112" s="47">
        <v>24.7</v>
      </c>
    </row>
    <row r="113" spans="1:7" ht="16" x14ac:dyDescent="0.2">
      <c r="A113" s="51" t="s">
        <v>14</v>
      </c>
      <c r="B113" s="51">
        <f>B112-B111</f>
        <v>5.7000000000000028</v>
      </c>
      <c r="C113" s="51">
        <f t="shared" ref="C113:G113" si="30">C112-C111</f>
        <v>2.3000000000000007</v>
      </c>
      <c r="D113" s="51">
        <f t="shared" si="30"/>
        <v>2.8999999999999986</v>
      </c>
      <c r="E113" s="51">
        <f t="shared" si="30"/>
        <v>2.5</v>
      </c>
      <c r="F113" s="51">
        <f t="shared" si="30"/>
        <v>7.6000000000000014</v>
      </c>
      <c r="G113" s="51">
        <f t="shared" si="30"/>
        <v>4.8999999999999986</v>
      </c>
    </row>
    <row r="114" spans="1:7" ht="16" x14ac:dyDescent="0.2">
      <c r="A114" s="48" t="s">
        <v>15</v>
      </c>
      <c r="B114" s="47">
        <v>20</v>
      </c>
      <c r="C114" s="47">
        <v>20.2</v>
      </c>
      <c r="D114" s="47">
        <v>20.100000000000001</v>
      </c>
      <c r="E114" s="47">
        <v>20</v>
      </c>
      <c r="F114" s="47">
        <v>20</v>
      </c>
      <c r="G114" s="47">
        <v>20.2</v>
      </c>
    </row>
    <row r="115" spans="1:7" ht="16" x14ac:dyDescent="0.2">
      <c r="A115" s="48" t="s">
        <v>16</v>
      </c>
      <c r="B115" s="47">
        <v>25.1</v>
      </c>
      <c r="C115" s="47">
        <v>25.5</v>
      </c>
      <c r="D115" s="47">
        <v>25.3</v>
      </c>
      <c r="E115" s="47">
        <v>24.4</v>
      </c>
      <c r="F115" s="47">
        <v>25.2</v>
      </c>
      <c r="G115" s="47">
        <v>25.3</v>
      </c>
    </row>
    <row r="116" spans="1:7" ht="16" x14ac:dyDescent="0.2">
      <c r="A116" s="52" t="s">
        <v>22</v>
      </c>
      <c r="B116" s="52">
        <f>B115-B114</f>
        <v>5.1000000000000014</v>
      </c>
      <c r="C116" s="52">
        <f t="shared" ref="C116:G116" si="31">C115-C114</f>
        <v>5.3000000000000007</v>
      </c>
      <c r="D116" s="52">
        <f t="shared" si="31"/>
        <v>5.1999999999999993</v>
      </c>
      <c r="E116" s="53">
        <f t="shared" si="31"/>
        <v>4.3999999999999986</v>
      </c>
      <c r="F116" s="52">
        <f t="shared" si="31"/>
        <v>5.1999999999999993</v>
      </c>
      <c r="G116" s="52">
        <f t="shared" si="31"/>
        <v>5.1000000000000014</v>
      </c>
    </row>
    <row r="117" spans="1:7" ht="16" x14ac:dyDescent="0.2">
      <c r="A117" s="48" t="s">
        <v>18</v>
      </c>
      <c r="B117" s="47">
        <v>29.93</v>
      </c>
      <c r="C117" s="47">
        <v>30.95</v>
      </c>
      <c r="D117" s="47">
        <v>32.19</v>
      </c>
      <c r="E117" s="47">
        <v>29.67</v>
      </c>
      <c r="F117" s="47">
        <v>31.97</v>
      </c>
      <c r="G117" s="47">
        <v>34.44</v>
      </c>
    </row>
    <row r="118" spans="1:7" ht="16" x14ac:dyDescent="0.2">
      <c r="A118" s="48" t="s">
        <v>19</v>
      </c>
      <c r="B118" s="47">
        <v>29.75</v>
      </c>
      <c r="C118" s="47">
        <v>30.69</v>
      </c>
      <c r="D118" s="47">
        <v>31.71</v>
      </c>
      <c r="E118" s="47">
        <v>29.35</v>
      </c>
      <c r="F118" s="47">
        <v>31.57</v>
      </c>
      <c r="G118" s="47">
        <v>34.020000000000003</v>
      </c>
    </row>
    <row r="119" spans="1:7" ht="16" x14ac:dyDescent="0.2">
      <c r="A119" s="54" t="s">
        <v>20</v>
      </c>
      <c r="B119" s="54">
        <f>B117-B118</f>
        <v>0.17999999999999972</v>
      </c>
      <c r="C119" s="54">
        <f t="shared" ref="C119:G119" si="32">C117-C118</f>
        <v>0.25999999999999801</v>
      </c>
      <c r="D119" s="54">
        <f t="shared" si="32"/>
        <v>0.47999999999999687</v>
      </c>
      <c r="E119" s="54">
        <f t="shared" si="32"/>
        <v>0.32000000000000028</v>
      </c>
      <c r="F119" s="54">
        <f t="shared" si="32"/>
        <v>0.39999999999999858</v>
      </c>
      <c r="G119" s="54">
        <f t="shared" si="32"/>
        <v>0.4199999999999946</v>
      </c>
    </row>
    <row r="120" spans="1:7" ht="16" x14ac:dyDescent="0.2">
      <c r="A120" s="54" t="s">
        <v>49</v>
      </c>
      <c r="B120" s="54">
        <f>B119/B117</f>
        <v>6.0140327430671476E-3</v>
      </c>
      <c r="C120" s="54">
        <f t="shared" ref="C120:G120" si="33">C119/C117</f>
        <v>8.400646203554055E-3</v>
      </c>
      <c r="D120" s="54">
        <f t="shared" si="33"/>
        <v>1.491146318732516E-2</v>
      </c>
      <c r="E120" s="54">
        <f t="shared" si="33"/>
        <v>1.078530502190766E-2</v>
      </c>
      <c r="F120" s="54">
        <f t="shared" si="33"/>
        <v>1.2511729746637428E-2</v>
      </c>
      <c r="G120" s="54">
        <f t="shared" si="33"/>
        <v>1.2195121951219356E-2</v>
      </c>
    </row>
    <row r="121" spans="1:7" ht="16" x14ac:dyDescent="0.2">
      <c r="A121" s="55" t="s">
        <v>57</v>
      </c>
      <c r="B121" s="55">
        <v>8</v>
      </c>
      <c r="C121" s="55">
        <v>14</v>
      </c>
      <c r="D121" s="55">
        <v>21</v>
      </c>
      <c r="E121" s="55">
        <v>30</v>
      </c>
      <c r="F121" s="55">
        <v>14</v>
      </c>
      <c r="G121" s="55">
        <v>24</v>
      </c>
    </row>
    <row r="122" spans="1:7" ht="16" x14ac:dyDescent="0.2">
      <c r="A122" s="47"/>
      <c r="B122" s="47"/>
      <c r="C122" s="47"/>
      <c r="D122" s="47"/>
      <c r="E122" s="47"/>
      <c r="F122" s="47"/>
      <c r="G122" s="47"/>
    </row>
    <row r="123" spans="1:7" ht="16" x14ac:dyDescent="0.2">
      <c r="A123" s="56" t="s">
        <v>28</v>
      </c>
      <c r="B123" s="47"/>
      <c r="C123" s="47"/>
      <c r="D123" s="47"/>
      <c r="E123" s="47"/>
      <c r="F123" s="47"/>
      <c r="G123" s="47"/>
    </row>
    <row r="124" spans="1:7" ht="16" x14ac:dyDescent="0.2">
      <c r="A124" s="48" t="s">
        <v>8</v>
      </c>
      <c r="B124" s="47">
        <v>23.1</v>
      </c>
      <c r="C124" s="47">
        <v>24</v>
      </c>
      <c r="D124" s="47">
        <v>23</v>
      </c>
      <c r="E124" s="47">
        <v>22.9</v>
      </c>
      <c r="F124" s="47">
        <v>26.9</v>
      </c>
      <c r="G124" s="47">
        <v>23.8</v>
      </c>
    </row>
    <row r="125" spans="1:7" ht="16" x14ac:dyDescent="0.2">
      <c r="A125" s="48" t="s">
        <v>9</v>
      </c>
      <c r="B125" s="50">
        <v>0.6</v>
      </c>
      <c r="C125" s="57">
        <v>0.53500000000000003</v>
      </c>
      <c r="D125" s="49">
        <v>0.51</v>
      </c>
      <c r="E125" s="57">
        <v>0.59499999999999997</v>
      </c>
      <c r="F125" s="49">
        <v>0.4</v>
      </c>
      <c r="G125" s="57">
        <v>0.48499999999999999</v>
      </c>
    </row>
    <row r="126" spans="1:7" ht="16" x14ac:dyDescent="0.2">
      <c r="A126" s="48" t="s">
        <v>10</v>
      </c>
      <c r="B126" s="47">
        <v>29.8</v>
      </c>
      <c r="C126" s="47">
        <v>29.8</v>
      </c>
      <c r="D126" s="47">
        <v>29.9</v>
      </c>
      <c r="E126" s="47">
        <v>30.2</v>
      </c>
      <c r="F126" s="47">
        <v>30</v>
      </c>
      <c r="G126" s="47">
        <v>29.8</v>
      </c>
    </row>
    <row r="127" spans="1:7" ht="16" x14ac:dyDescent="0.2">
      <c r="A127" s="48" t="s">
        <v>11</v>
      </c>
      <c r="B127" s="47">
        <v>30.9</v>
      </c>
      <c r="C127" s="47">
        <v>28.7</v>
      </c>
      <c r="D127" s="47">
        <v>31.2</v>
      </c>
      <c r="E127" s="47">
        <v>30.1</v>
      </c>
      <c r="F127" s="47">
        <v>27.7</v>
      </c>
      <c r="G127" s="47">
        <v>29.6</v>
      </c>
    </row>
    <row r="128" spans="1:7" ht="16" x14ac:dyDescent="0.2">
      <c r="A128" s="48" t="s">
        <v>12</v>
      </c>
      <c r="B128" s="47">
        <v>19</v>
      </c>
      <c r="C128" s="47">
        <v>21.9</v>
      </c>
      <c r="D128" s="47">
        <v>20.9</v>
      </c>
      <c r="E128" s="47">
        <v>20.100000000000001</v>
      </c>
      <c r="F128" s="47">
        <v>18.3</v>
      </c>
      <c r="G128" s="47">
        <v>19</v>
      </c>
    </row>
    <row r="129" spans="1:7" ht="16" x14ac:dyDescent="0.2">
      <c r="A129" s="48" t="s">
        <v>13</v>
      </c>
      <c r="B129" s="47">
        <v>27</v>
      </c>
      <c r="C129" s="47">
        <v>24.8</v>
      </c>
      <c r="D129" s="47">
        <v>23.7</v>
      </c>
      <c r="E129" s="47">
        <v>22.8</v>
      </c>
      <c r="F129" s="47">
        <v>25.5</v>
      </c>
      <c r="G129" s="47">
        <v>23.6</v>
      </c>
    </row>
    <row r="130" spans="1:7" ht="16" x14ac:dyDescent="0.2">
      <c r="A130" s="51" t="s">
        <v>14</v>
      </c>
      <c r="B130" s="51">
        <f>B129-B128</f>
        <v>8</v>
      </c>
      <c r="C130" s="51">
        <f t="shared" ref="C130:G130" si="34">C129-C128</f>
        <v>2.9000000000000021</v>
      </c>
      <c r="D130" s="51">
        <f t="shared" si="34"/>
        <v>2.8000000000000007</v>
      </c>
      <c r="E130" s="51">
        <v>2.7</v>
      </c>
      <c r="F130" s="51">
        <f t="shared" si="34"/>
        <v>7.1999999999999993</v>
      </c>
      <c r="G130" s="51">
        <f t="shared" si="34"/>
        <v>4.6000000000000014</v>
      </c>
    </row>
    <row r="131" spans="1:7" ht="16" x14ac:dyDescent="0.2">
      <c r="A131" s="48" t="s">
        <v>15</v>
      </c>
      <c r="B131" s="47">
        <v>20.100000000000001</v>
      </c>
      <c r="C131" s="47">
        <v>20.100000000000001</v>
      </c>
      <c r="D131" s="47">
        <v>20.100000000000001</v>
      </c>
      <c r="E131" s="47">
        <v>20</v>
      </c>
      <c r="F131" s="47">
        <v>19.899999999999999</v>
      </c>
      <c r="G131" s="47">
        <v>20.2</v>
      </c>
    </row>
    <row r="132" spans="1:7" ht="16" x14ac:dyDescent="0.2">
      <c r="A132" s="48" t="s">
        <v>16</v>
      </c>
      <c r="B132" s="47">
        <v>25.1</v>
      </c>
      <c r="C132" s="47">
        <v>25.1</v>
      </c>
      <c r="D132" s="47">
        <v>25.1</v>
      </c>
      <c r="E132" s="47">
        <v>24</v>
      </c>
      <c r="F132" s="47">
        <v>25</v>
      </c>
      <c r="G132" s="47">
        <v>25.2</v>
      </c>
    </row>
    <row r="133" spans="1:7" ht="16" x14ac:dyDescent="0.2">
      <c r="A133" s="52" t="s">
        <v>17</v>
      </c>
      <c r="B133" s="52">
        <f>B132-B131</f>
        <v>5</v>
      </c>
      <c r="C133" s="52">
        <f t="shared" ref="C133:G133" si="35">C132-C131</f>
        <v>5</v>
      </c>
      <c r="D133" s="52">
        <f t="shared" si="35"/>
        <v>5</v>
      </c>
      <c r="E133" s="85">
        <f t="shared" si="35"/>
        <v>4</v>
      </c>
      <c r="F133" s="52">
        <f t="shared" si="35"/>
        <v>5.1000000000000014</v>
      </c>
      <c r="G133" s="52">
        <f t="shared" si="35"/>
        <v>5</v>
      </c>
    </row>
    <row r="134" spans="1:7" ht="16" x14ac:dyDescent="0.2">
      <c r="A134" s="48" t="s">
        <v>18</v>
      </c>
      <c r="B134" s="47">
        <v>32.43</v>
      </c>
      <c r="C134" s="47">
        <v>33.58</v>
      </c>
      <c r="D134" s="47">
        <v>31.26</v>
      </c>
      <c r="E134" s="47">
        <v>31.94</v>
      </c>
      <c r="F134" s="47">
        <v>31.68</v>
      </c>
      <c r="G134" s="47">
        <v>32.200000000000003</v>
      </c>
    </row>
    <row r="135" spans="1:7" ht="16" x14ac:dyDescent="0.2">
      <c r="A135" s="48" t="s">
        <v>19</v>
      </c>
      <c r="B135" s="47">
        <v>32.24</v>
      </c>
      <c r="C135" s="47">
        <v>33.340000000000003</v>
      </c>
      <c r="D135" s="47">
        <v>30.86</v>
      </c>
      <c r="E135" s="47">
        <v>31.57</v>
      </c>
      <c r="F135" s="47">
        <v>31.27</v>
      </c>
      <c r="G135" s="47">
        <v>31.75</v>
      </c>
    </row>
    <row r="136" spans="1:7" ht="16" x14ac:dyDescent="0.2">
      <c r="A136" s="54" t="s">
        <v>20</v>
      </c>
      <c r="B136" s="54">
        <f>B134-B135</f>
        <v>0.18999999999999773</v>
      </c>
      <c r="C136" s="54">
        <f t="shared" ref="C136:G136" si="36">C134-C135</f>
        <v>0.23999999999999488</v>
      </c>
      <c r="D136" s="54">
        <f t="shared" si="36"/>
        <v>0.40000000000000213</v>
      </c>
      <c r="E136" s="54">
        <v>0.37</v>
      </c>
      <c r="F136" s="54">
        <f t="shared" si="36"/>
        <v>0.41000000000000014</v>
      </c>
      <c r="G136" s="54">
        <f t="shared" si="36"/>
        <v>0.45000000000000284</v>
      </c>
    </row>
    <row r="137" spans="1:7" ht="16" x14ac:dyDescent="0.2">
      <c r="A137" s="54" t="s">
        <v>49</v>
      </c>
      <c r="B137" s="54">
        <f>B136/B134</f>
        <v>5.8587727412888601E-3</v>
      </c>
      <c r="C137" s="54">
        <f t="shared" ref="C137:G137" si="37">C136/C134</f>
        <v>7.1471113758187878E-3</v>
      </c>
      <c r="D137" s="54">
        <f t="shared" si="37"/>
        <v>1.2795905310300771E-2</v>
      </c>
      <c r="E137" s="54">
        <f t="shared" si="37"/>
        <v>1.1584220413274889E-2</v>
      </c>
      <c r="F137" s="54">
        <f t="shared" si="37"/>
        <v>1.2941919191919197E-2</v>
      </c>
      <c r="G137" s="54">
        <f t="shared" si="37"/>
        <v>1.3975155279503193E-2</v>
      </c>
    </row>
    <row r="138" spans="1:7" ht="16" x14ac:dyDescent="0.2">
      <c r="A138" s="55" t="s">
        <v>57</v>
      </c>
      <c r="B138" s="55">
        <v>8</v>
      </c>
      <c r="C138" s="55">
        <v>13</v>
      </c>
      <c r="D138" s="55">
        <v>18</v>
      </c>
      <c r="E138" s="55">
        <v>30</v>
      </c>
      <c r="F138" s="55">
        <v>14</v>
      </c>
      <c r="G138" s="55">
        <v>26</v>
      </c>
    </row>
    <row r="139" spans="1:7" ht="16" x14ac:dyDescent="0.2">
      <c r="A139" s="48"/>
      <c r="B139" s="47"/>
      <c r="C139" s="47"/>
      <c r="D139" s="47"/>
      <c r="E139" s="47"/>
      <c r="F139" s="47"/>
      <c r="G139" s="47"/>
    </row>
    <row r="140" spans="1:7" ht="16" x14ac:dyDescent="0.2">
      <c r="A140" s="56" t="s">
        <v>29</v>
      </c>
      <c r="B140" s="47"/>
      <c r="C140" s="47"/>
      <c r="D140" s="47"/>
      <c r="E140" s="47"/>
      <c r="F140" s="47"/>
      <c r="G140" s="47"/>
    </row>
    <row r="141" spans="1:7" ht="16" x14ac:dyDescent="0.2">
      <c r="A141" s="48" t="s">
        <v>8</v>
      </c>
      <c r="B141" s="47">
        <v>23.1</v>
      </c>
      <c r="C141" s="47">
        <v>23.7</v>
      </c>
      <c r="D141" s="47">
        <v>23</v>
      </c>
      <c r="E141" s="47">
        <v>23.4</v>
      </c>
      <c r="F141" s="47">
        <v>26.2</v>
      </c>
      <c r="G141" s="47">
        <v>24.3</v>
      </c>
    </row>
    <row r="142" spans="1:7" ht="16" x14ac:dyDescent="0.2">
      <c r="A142" s="48" t="s">
        <v>9</v>
      </c>
      <c r="B142" s="50">
        <v>0.59499999999999997</v>
      </c>
      <c r="C142" s="57">
        <v>0.51500000000000001</v>
      </c>
      <c r="D142" s="57">
        <v>0.46500000000000002</v>
      </c>
      <c r="E142" s="49">
        <v>0.59</v>
      </c>
      <c r="F142" s="57">
        <v>0.36499999999999999</v>
      </c>
      <c r="G142" s="49">
        <v>0.42</v>
      </c>
    </row>
    <row r="143" spans="1:7" ht="16" x14ac:dyDescent="0.2">
      <c r="A143" s="48" t="s">
        <v>10</v>
      </c>
      <c r="B143" s="47">
        <v>29.9</v>
      </c>
      <c r="C143" s="47">
        <v>30.2</v>
      </c>
      <c r="D143" s="47">
        <v>29.9</v>
      </c>
      <c r="E143" s="47">
        <v>30.2</v>
      </c>
      <c r="F143" s="47">
        <v>30.1</v>
      </c>
      <c r="G143" s="47">
        <v>30.1</v>
      </c>
    </row>
    <row r="144" spans="1:7" ht="16" x14ac:dyDescent="0.2">
      <c r="A144" s="48" t="s">
        <v>11</v>
      </c>
      <c r="B144" s="47">
        <v>29.6</v>
      </c>
      <c r="C144" s="47">
        <v>29.2</v>
      </c>
      <c r="D144" s="47">
        <v>31.6</v>
      </c>
      <c r="E144" s="47">
        <v>28.6</v>
      </c>
      <c r="F144" s="47"/>
      <c r="G144" s="47">
        <v>29.7</v>
      </c>
    </row>
    <row r="145" spans="1:7" ht="16" x14ac:dyDescent="0.2">
      <c r="A145" s="48" t="s">
        <v>12</v>
      </c>
      <c r="B145" s="47">
        <v>18.8</v>
      </c>
      <c r="C145" s="47">
        <v>21.6</v>
      </c>
      <c r="D145" s="47">
        <v>21.7</v>
      </c>
      <c r="E145" s="47">
        <v>19.8</v>
      </c>
      <c r="F145" s="47">
        <v>19</v>
      </c>
      <c r="G145" s="47">
        <v>18</v>
      </c>
    </row>
    <row r="146" spans="1:7" ht="16" x14ac:dyDescent="0.2">
      <c r="A146" s="48" t="s">
        <v>13</v>
      </c>
      <c r="B146" s="47">
        <v>26.9</v>
      </c>
      <c r="C146" s="47">
        <v>25</v>
      </c>
      <c r="D146" s="47">
        <v>23</v>
      </c>
      <c r="E146" s="47">
        <v>23.2</v>
      </c>
      <c r="F146" s="47">
        <v>25.6</v>
      </c>
      <c r="G146" s="47">
        <v>23.2</v>
      </c>
    </row>
    <row r="147" spans="1:7" ht="16" x14ac:dyDescent="0.2">
      <c r="A147" s="51" t="s">
        <v>14</v>
      </c>
      <c r="B147" s="51">
        <f>B146-B145</f>
        <v>8.0999999999999979</v>
      </c>
      <c r="C147" s="51">
        <f t="shared" ref="C147:G147" si="38">C146-C145</f>
        <v>3.3999999999999986</v>
      </c>
      <c r="D147" s="51">
        <f t="shared" si="38"/>
        <v>1.3000000000000007</v>
      </c>
      <c r="E147" s="51">
        <f t="shared" si="38"/>
        <v>3.3999999999999986</v>
      </c>
      <c r="F147" s="51">
        <f t="shared" si="38"/>
        <v>6.6000000000000014</v>
      </c>
      <c r="G147" s="51">
        <f t="shared" si="38"/>
        <v>5.1999999999999993</v>
      </c>
    </row>
    <row r="148" spans="1:7" ht="16" x14ac:dyDescent="0.2">
      <c r="A148" s="48" t="s">
        <v>15</v>
      </c>
      <c r="B148" s="47">
        <v>20.100000000000001</v>
      </c>
      <c r="C148" s="47">
        <v>20</v>
      </c>
      <c r="D148" s="47">
        <v>20.100000000000001</v>
      </c>
      <c r="E148" s="47">
        <v>20</v>
      </c>
      <c r="F148" s="47">
        <v>20.100000000000001</v>
      </c>
      <c r="G148" s="47">
        <v>19.899999999999999</v>
      </c>
    </row>
    <row r="149" spans="1:7" ht="16" x14ac:dyDescent="0.2">
      <c r="A149" s="48" t="s">
        <v>16</v>
      </c>
      <c r="B149" s="47">
        <v>25.1</v>
      </c>
      <c r="C149" s="47">
        <v>25.5</v>
      </c>
      <c r="D149" s="47">
        <v>25</v>
      </c>
      <c r="E149" s="47">
        <v>25</v>
      </c>
      <c r="F149" s="47">
        <v>25.2</v>
      </c>
      <c r="G149" s="47">
        <v>25</v>
      </c>
    </row>
    <row r="150" spans="1:7" ht="16" x14ac:dyDescent="0.2">
      <c r="A150" s="52" t="s">
        <v>22</v>
      </c>
      <c r="B150" s="52">
        <f>B149-B148</f>
        <v>5</v>
      </c>
      <c r="C150" s="52">
        <f t="shared" ref="C150:G150" si="39">C149-C148</f>
        <v>5.5</v>
      </c>
      <c r="D150" s="52">
        <f t="shared" si="39"/>
        <v>4.8999999999999986</v>
      </c>
      <c r="E150" s="52">
        <f t="shared" si="39"/>
        <v>5</v>
      </c>
      <c r="F150" s="52">
        <f t="shared" si="39"/>
        <v>5.0999999999999979</v>
      </c>
      <c r="G150" s="52">
        <f t="shared" si="39"/>
        <v>5.1000000000000014</v>
      </c>
    </row>
    <row r="151" spans="1:7" ht="16" x14ac:dyDescent="0.2">
      <c r="A151" s="48" t="s">
        <v>18</v>
      </c>
      <c r="B151" s="47">
        <v>32.590000000000003</v>
      </c>
      <c r="C151" s="47">
        <v>32.270000000000003</v>
      </c>
      <c r="D151" s="47">
        <v>31.83</v>
      </c>
      <c r="E151" s="47">
        <v>32.83</v>
      </c>
      <c r="F151" s="47">
        <v>31.95</v>
      </c>
      <c r="G151" s="47">
        <v>32.18</v>
      </c>
    </row>
    <row r="152" spans="1:7" ht="16" x14ac:dyDescent="0.2">
      <c r="A152" s="48" t="s">
        <v>19</v>
      </c>
      <c r="B152" s="47">
        <v>32.4</v>
      </c>
      <c r="C152" s="47">
        <v>31.99</v>
      </c>
      <c r="D152" s="47">
        <v>31.41</v>
      </c>
      <c r="E152" s="47">
        <v>32.409999999999997</v>
      </c>
      <c r="F152" s="47">
        <v>31.55</v>
      </c>
      <c r="G152" s="47">
        <v>31.71</v>
      </c>
    </row>
    <row r="153" spans="1:7" ht="16" x14ac:dyDescent="0.2">
      <c r="A153" s="54" t="s">
        <v>20</v>
      </c>
      <c r="B153" s="54">
        <f>B151-B152</f>
        <v>0.19000000000000483</v>
      </c>
      <c r="C153" s="54">
        <f t="shared" ref="C153:G153" si="40">C151-C152</f>
        <v>0.28000000000000469</v>
      </c>
      <c r="D153" s="54">
        <f t="shared" si="40"/>
        <v>0.41999999999999815</v>
      </c>
      <c r="E153" s="54">
        <f t="shared" si="40"/>
        <v>0.42000000000000171</v>
      </c>
      <c r="F153" s="54">
        <f t="shared" si="40"/>
        <v>0.39999999999999858</v>
      </c>
      <c r="G153" s="54">
        <f t="shared" si="40"/>
        <v>0.46999999999999886</v>
      </c>
    </row>
    <row r="154" spans="1:7" ht="16" x14ac:dyDescent="0.2">
      <c r="A154" s="54" t="s">
        <v>49</v>
      </c>
      <c r="B154" s="54">
        <f>B153/B151</f>
        <v>5.8300092052778404E-3</v>
      </c>
      <c r="C154" s="54">
        <f t="shared" ref="C154:G154" si="41">C153/C151</f>
        <v>8.6767895878526388E-3</v>
      </c>
      <c r="D154" s="54">
        <f t="shared" si="41"/>
        <v>1.3195098963242167E-2</v>
      </c>
      <c r="E154" s="54">
        <f t="shared" si="41"/>
        <v>1.2793176972281502E-2</v>
      </c>
      <c r="F154" s="54">
        <f t="shared" si="41"/>
        <v>1.2519561815336418E-2</v>
      </c>
      <c r="G154" s="54">
        <f t="shared" si="41"/>
        <v>1.460534493474204E-2</v>
      </c>
    </row>
    <row r="155" spans="1:7" ht="16" x14ac:dyDescent="0.2">
      <c r="A155" s="55" t="s">
        <v>57</v>
      </c>
      <c r="B155" s="55">
        <v>8</v>
      </c>
      <c r="C155" s="55">
        <v>14</v>
      </c>
      <c r="D155" s="55">
        <v>18</v>
      </c>
      <c r="E155" s="55">
        <v>30</v>
      </c>
      <c r="F155" s="55">
        <v>15</v>
      </c>
      <c r="G155" s="55">
        <v>25</v>
      </c>
    </row>
    <row r="156" spans="1:7" ht="16" x14ac:dyDescent="0.2">
      <c r="A156" s="47"/>
      <c r="B156" s="47"/>
      <c r="C156" s="47"/>
      <c r="D156" s="47"/>
      <c r="E156" s="47"/>
      <c r="F156" s="47"/>
      <c r="G156" s="47"/>
    </row>
    <row r="157" spans="1:7" ht="16" x14ac:dyDescent="0.2">
      <c r="A157" s="56" t="s">
        <v>30</v>
      </c>
      <c r="B157" s="47"/>
      <c r="C157" s="47"/>
      <c r="D157" s="47"/>
      <c r="E157" s="47"/>
      <c r="F157" s="47"/>
      <c r="G157" s="47"/>
    </row>
    <row r="158" spans="1:7" ht="16" x14ac:dyDescent="0.2">
      <c r="A158" s="48" t="s">
        <v>8</v>
      </c>
      <c r="B158" s="47">
        <v>23.1</v>
      </c>
      <c r="C158" s="47">
        <v>23.2</v>
      </c>
      <c r="D158" s="47">
        <v>22.6</v>
      </c>
      <c r="E158" s="47">
        <v>23.5</v>
      </c>
      <c r="F158" s="47">
        <v>26.5</v>
      </c>
      <c r="G158" s="47">
        <v>24.2</v>
      </c>
    </row>
    <row r="159" spans="1:7" ht="16" x14ac:dyDescent="0.2">
      <c r="A159" s="48" t="s">
        <v>9</v>
      </c>
      <c r="B159" s="50">
        <v>0.56499999999999995</v>
      </c>
      <c r="C159" s="57">
        <v>0.505</v>
      </c>
      <c r="D159" s="49">
        <v>0.45</v>
      </c>
      <c r="E159" s="49">
        <v>0.56000000000000005</v>
      </c>
      <c r="F159" s="49">
        <v>0.44</v>
      </c>
      <c r="G159" s="49">
        <v>0.39</v>
      </c>
    </row>
    <row r="160" spans="1:7" ht="16" x14ac:dyDescent="0.2">
      <c r="A160" s="48" t="s">
        <v>10</v>
      </c>
      <c r="B160" s="47">
        <v>29.8</v>
      </c>
      <c r="C160" s="47">
        <v>30.2</v>
      </c>
      <c r="D160" s="47">
        <v>30.2</v>
      </c>
      <c r="E160" s="47">
        <v>29.8</v>
      </c>
      <c r="F160" s="47">
        <v>29.9</v>
      </c>
      <c r="G160" s="47">
        <v>30</v>
      </c>
    </row>
    <row r="161" spans="1:7" ht="16" x14ac:dyDescent="0.2">
      <c r="A161" s="48" t="s">
        <v>11</v>
      </c>
      <c r="B161" s="47">
        <v>30.8</v>
      </c>
      <c r="C161" s="47">
        <v>31.1</v>
      </c>
      <c r="D161" s="47">
        <v>30</v>
      </c>
      <c r="E161" s="47">
        <v>29.4</v>
      </c>
      <c r="F161" s="47">
        <v>30.3</v>
      </c>
      <c r="G161" s="47">
        <v>30.9</v>
      </c>
    </row>
    <row r="162" spans="1:7" ht="16" x14ac:dyDescent="0.2">
      <c r="A162" s="48" t="s">
        <v>12</v>
      </c>
      <c r="B162" s="47">
        <v>18.2</v>
      </c>
      <c r="C162" s="47">
        <v>23.5</v>
      </c>
      <c r="D162" s="47">
        <v>20.8</v>
      </c>
      <c r="E162" s="47">
        <v>20.8</v>
      </c>
      <c r="F162" s="47">
        <v>19.8</v>
      </c>
      <c r="G162" s="47">
        <v>19.8</v>
      </c>
    </row>
    <row r="163" spans="1:7" ht="16" x14ac:dyDescent="0.2">
      <c r="A163" s="48" t="s">
        <v>13</v>
      </c>
      <c r="B163" s="47">
        <v>25.3</v>
      </c>
      <c r="C163" s="47">
        <v>25.1</v>
      </c>
      <c r="D163" s="47">
        <v>23.7</v>
      </c>
      <c r="E163" s="47">
        <v>24.2</v>
      </c>
      <c r="F163" s="47">
        <v>27.4</v>
      </c>
      <c r="G163" s="47">
        <v>22.4</v>
      </c>
    </row>
    <row r="164" spans="1:7" ht="16" x14ac:dyDescent="0.2">
      <c r="A164" s="51" t="s">
        <v>14</v>
      </c>
      <c r="B164" s="51">
        <f>B163-B162</f>
        <v>7.1000000000000014</v>
      </c>
      <c r="C164" s="51">
        <f t="shared" ref="C164:G164" si="42">C163-C162</f>
        <v>1.6000000000000014</v>
      </c>
      <c r="D164" s="51">
        <f t="shared" si="42"/>
        <v>2.8999999999999986</v>
      </c>
      <c r="E164" s="51">
        <f t="shared" si="42"/>
        <v>3.3999999999999986</v>
      </c>
      <c r="F164" s="51">
        <f t="shared" si="42"/>
        <v>7.5999999999999979</v>
      </c>
      <c r="G164" s="51">
        <f t="shared" si="42"/>
        <v>2.5999999999999979</v>
      </c>
    </row>
    <row r="165" spans="1:7" ht="16" x14ac:dyDescent="0.2">
      <c r="A165" s="48" t="s">
        <v>15</v>
      </c>
      <c r="B165" s="47">
        <v>20.100000000000001</v>
      </c>
      <c r="C165" s="47">
        <v>20</v>
      </c>
      <c r="D165" s="47">
        <v>20.3</v>
      </c>
      <c r="E165" s="47">
        <v>20</v>
      </c>
      <c r="F165" s="47">
        <v>20.100000000000001</v>
      </c>
      <c r="G165" s="47">
        <v>20.100000000000001</v>
      </c>
    </row>
    <row r="166" spans="1:7" ht="16" x14ac:dyDescent="0.2">
      <c r="A166" s="48" t="s">
        <v>16</v>
      </c>
      <c r="B166" s="47">
        <v>25.1</v>
      </c>
      <c r="C166" s="47">
        <v>25.1</v>
      </c>
      <c r="D166" s="47">
        <v>25.2</v>
      </c>
      <c r="E166" s="47">
        <v>25.2</v>
      </c>
      <c r="F166" s="47">
        <v>25.4</v>
      </c>
      <c r="G166" s="47">
        <v>25.1</v>
      </c>
    </row>
    <row r="167" spans="1:7" ht="16" x14ac:dyDescent="0.2">
      <c r="A167" s="52" t="s">
        <v>17</v>
      </c>
      <c r="B167" s="52">
        <f>B166-B165</f>
        <v>5</v>
      </c>
      <c r="C167" s="52">
        <f t="shared" ref="C167:G167" si="43">C166-C165</f>
        <v>5.1000000000000014</v>
      </c>
      <c r="D167" s="52">
        <f t="shared" si="43"/>
        <v>4.8999999999999986</v>
      </c>
      <c r="E167" s="52">
        <f t="shared" si="43"/>
        <v>5.1999999999999993</v>
      </c>
      <c r="F167" s="52">
        <f t="shared" si="43"/>
        <v>5.2999999999999972</v>
      </c>
      <c r="G167" s="52">
        <f t="shared" si="43"/>
        <v>5</v>
      </c>
    </row>
    <row r="168" spans="1:7" ht="16" x14ac:dyDescent="0.2">
      <c r="A168" s="48" t="s">
        <v>18</v>
      </c>
      <c r="B168" s="47">
        <v>32.840000000000003</v>
      </c>
      <c r="C168" s="47">
        <v>31.74</v>
      </c>
      <c r="D168" s="47">
        <v>35.119999999999997</v>
      </c>
      <c r="E168" s="64">
        <v>27.13</v>
      </c>
      <c r="F168" s="47">
        <v>30.88</v>
      </c>
      <c r="G168" s="47">
        <v>31.93</v>
      </c>
    </row>
    <row r="169" spans="1:7" ht="16" x14ac:dyDescent="0.2">
      <c r="A169" s="48" t="s">
        <v>19</v>
      </c>
      <c r="B169" s="47">
        <v>32.64</v>
      </c>
      <c r="C169" s="47">
        <v>31.52</v>
      </c>
      <c r="D169" s="47">
        <v>34.57</v>
      </c>
      <c r="E169" s="47">
        <v>26.74</v>
      </c>
      <c r="F169" s="47">
        <v>30.58</v>
      </c>
      <c r="G169" s="47">
        <v>31.42</v>
      </c>
    </row>
    <row r="170" spans="1:7" ht="16" x14ac:dyDescent="0.2">
      <c r="A170" s="54" t="s">
        <v>20</v>
      </c>
      <c r="B170" s="54">
        <f>B168-B169</f>
        <v>0.20000000000000284</v>
      </c>
      <c r="C170" s="54">
        <f t="shared" ref="C170:E170" si="44">C168-C169</f>
        <v>0.21999999999999886</v>
      </c>
      <c r="D170" s="54">
        <f t="shared" si="44"/>
        <v>0.54999999999999716</v>
      </c>
      <c r="E170" s="54">
        <f t="shared" si="44"/>
        <v>0.39000000000000057</v>
      </c>
      <c r="F170" s="54">
        <f>F168-F169</f>
        <v>0.30000000000000071</v>
      </c>
      <c r="G170" s="54">
        <f>G168-G169</f>
        <v>0.50999999999999801</v>
      </c>
    </row>
    <row r="171" spans="1:7" ht="16" x14ac:dyDescent="0.2">
      <c r="A171" s="54" t="s">
        <v>49</v>
      </c>
      <c r="B171" s="54">
        <f>B170/B168</f>
        <v>6.0901339829477104E-3</v>
      </c>
      <c r="C171" s="54">
        <f>C170/C168</f>
        <v>6.9313169502205063E-3</v>
      </c>
      <c r="D171" s="54">
        <f t="shared" ref="D171:G171" si="45">D170/D168</f>
        <v>1.5660592255125207E-2</v>
      </c>
      <c r="E171" s="54">
        <f t="shared" si="45"/>
        <v>1.4375230372281628E-2</v>
      </c>
      <c r="F171" s="54">
        <f t="shared" si="45"/>
        <v>9.7150259067357754E-3</v>
      </c>
      <c r="G171" s="54">
        <f t="shared" si="45"/>
        <v>1.5972439711869652E-2</v>
      </c>
    </row>
    <row r="172" spans="1:7" ht="16" x14ac:dyDescent="0.2">
      <c r="A172" s="55" t="s">
        <v>57</v>
      </c>
      <c r="B172" s="55">
        <v>7</v>
      </c>
      <c r="C172" s="55">
        <v>11</v>
      </c>
      <c r="D172" s="55">
        <v>23</v>
      </c>
      <c r="E172" s="55">
        <v>30</v>
      </c>
      <c r="F172" s="55">
        <v>13</v>
      </c>
      <c r="G172" s="55">
        <v>26</v>
      </c>
    </row>
    <row r="173" spans="1:7" ht="16" x14ac:dyDescent="0.2">
      <c r="A173" s="47"/>
      <c r="B173" s="47"/>
      <c r="C173" s="47"/>
      <c r="D173" s="47"/>
      <c r="E173" s="47"/>
      <c r="F173" s="47"/>
      <c r="G173" s="47"/>
    </row>
    <row r="174" spans="1:7" ht="16" x14ac:dyDescent="0.2">
      <c r="A174" s="56" t="s">
        <v>31</v>
      </c>
      <c r="B174" s="47"/>
      <c r="C174" s="47"/>
      <c r="D174" s="47"/>
      <c r="E174" s="47"/>
      <c r="F174" s="47"/>
      <c r="G174" s="47"/>
    </row>
    <row r="175" spans="1:7" ht="16" x14ac:dyDescent="0.2">
      <c r="A175" s="48" t="s">
        <v>8</v>
      </c>
      <c r="B175" s="47">
        <v>22.7</v>
      </c>
      <c r="C175" s="47">
        <v>23.3</v>
      </c>
      <c r="D175" s="47">
        <v>21.4</v>
      </c>
      <c r="E175" s="47">
        <v>22.2</v>
      </c>
      <c r="F175" s="47">
        <v>26.5</v>
      </c>
      <c r="G175" s="47">
        <v>24.2</v>
      </c>
    </row>
    <row r="176" spans="1:7" ht="16" x14ac:dyDescent="0.2">
      <c r="A176" s="48" t="s">
        <v>9</v>
      </c>
      <c r="B176" s="50">
        <v>0.51500000000000001</v>
      </c>
      <c r="C176" s="57">
        <v>0.48499999999999999</v>
      </c>
      <c r="D176" s="49">
        <v>0.51</v>
      </c>
      <c r="E176" s="49">
        <v>0.57999999999999996</v>
      </c>
      <c r="F176" s="49">
        <v>0.4</v>
      </c>
      <c r="G176" s="57">
        <v>0.40500000000000003</v>
      </c>
    </row>
    <row r="177" spans="1:7" ht="16" x14ac:dyDescent="0.2">
      <c r="A177" s="48" t="s">
        <v>10</v>
      </c>
      <c r="B177" s="47">
        <v>30.1</v>
      </c>
      <c r="C177" s="47">
        <v>30.1</v>
      </c>
      <c r="D177" s="47">
        <v>30.4</v>
      </c>
      <c r="E177" s="47">
        <v>30</v>
      </c>
      <c r="F177" s="47">
        <v>29.8</v>
      </c>
      <c r="G177" s="47">
        <v>30</v>
      </c>
    </row>
    <row r="178" spans="1:7" ht="16" x14ac:dyDescent="0.2">
      <c r="A178" s="48" t="s">
        <v>11</v>
      </c>
      <c r="B178" s="47">
        <v>23.9</v>
      </c>
      <c r="C178" s="47">
        <v>21.6</v>
      </c>
      <c r="D178" s="47">
        <v>23.6</v>
      </c>
      <c r="E178" s="47">
        <v>23.6</v>
      </c>
      <c r="F178" s="47">
        <v>22.92</v>
      </c>
      <c r="G178" s="47">
        <v>24.6</v>
      </c>
    </row>
    <row r="179" spans="1:7" ht="16" x14ac:dyDescent="0.2">
      <c r="A179" s="48" t="s">
        <v>12</v>
      </c>
      <c r="B179" s="47">
        <v>19</v>
      </c>
      <c r="C179" s="47">
        <v>22.8</v>
      </c>
      <c r="D179" s="47">
        <v>20.5</v>
      </c>
      <c r="E179" s="47">
        <v>21.5</v>
      </c>
      <c r="F179" s="47">
        <v>18.600000000000001</v>
      </c>
      <c r="G179" s="47">
        <v>19.3</v>
      </c>
    </row>
    <row r="180" spans="1:7" ht="16" x14ac:dyDescent="0.2">
      <c r="A180" s="48" t="s">
        <v>13</v>
      </c>
      <c r="B180" s="47">
        <v>19.5</v>
      </c>
      <c r="C180" s="47">
        <v>23.9</v>
      </c>
      <c r="D180" s="47">
        <v>20.8</v>
      </c>
      <c r="E180" s="47">
        <v>21.4</v>
      </c>
      <c r="F180" s="47">
        <v>20</v>
      </c>
      <c r="G180" s="47">
        <v>19.600000000000001</v>
      </c>
    </row>
    <row r="181" spans="1:7" ht="16" x14ac:dyDescent="0.2">
      <c r="A181" s="51" t="s">
        <v>14</v>
      </c>
      <c r="B181" s="51">
        <f>B180-B179</f>
        <v>0.5</v>
      </c>
      <c r="C181" s="51">
        <f t="shared" ref="C181:G181" si="46">C180-C179</f>
        <v>1.0999999999999979</v>
      </c>
      <c r="D181" s="51">
        <f t="shared" si="46"/>
        <v>0.30000000000000071</v>
      </c>
      <c r="E181" s="51">
        <v>0</v>
      </c>
      <c r="F181" s="51">
        <f t="shared" si="46"/>
        <v>1.3999999999999986</v>
      </c>
      <c r="G181" s="51">
        <f t="shared" si="46"/>
        <v>0.30000000000000071</v>
      </c>
    </row>
    <row r="182" spans="1:7" ht="16" x14ac:dyDescent="0.2">
      <c r="A182" s="48" t="s">
        <v>15</v>
      </c>
      <c r="B182" s="47">
        <v>20.2</v>
      </c>
      <c r="C182" s="47">
        <v>19.899999999999999</v>
      </c>
      <c r="D182" s="47">
        <v>20.100000000000001</v>
      </c>
      <c r="E182" s="47">
        <v>20.100000000000001</v>
      </c>
      <c r="F182" s="47">
        <v>19.899999999999999</v>
      </c>
      <c r="G182" s="47">
        <v>20.100000000000001</v>
      </c>
    </row>
    <row r="183" spans="1:7" ht="16" x14ac:dyDescent="0.2">
      <c r="A183" s="48" t="s">
        <v>16</v>
      </c>
      <c r="B183" s="47">
        <v>21.2</v>
      </c>
      <c r="C183" s="47">
        <v>21.3</v>
      </c>
      <c r="D183" s="47">
        <v>21.1</v>
      </c>
      <c r="E183" s="47">
        <v>22</v>
      </c>
      <c r="F183" s="47">
        <v>21.1</v>
      </c>
      <c r="G183" s="47">
        <v>21.2</v>
      </c>
    </row>
    <row r="184" spans="1:7" ht="16" x14ac:dyDescent="0.2">
      <c r="A184" s="52" t="s">
        <v>17</v>
      </c>
      <c r="B184" s="52">
        <f>B183-B182</f>
        <v>1</v>
      </c>
      <c r="C184" s="52">
        <f t="shared" ref="C184:G184" si="47">C183-C182</f>
        <v>1.4000000000000021</v>
      </c>
      <c r="D184" s="52">
        <f t="shared" si="47"/>
        <v>1</v>
      </c>
      <c r="E184" s="52">
        <f t="shared" si="47"/>
        <v>1.8999999999999986</v>
      </c>
      <c r="F184" s="52">
        <f t="shared" si="47"/>
        <v>1.2000000000000028</v>
      </c>
      <c r="G184" s="52">
        <f t="shared" si="47"/>
        <v>1.0999999999999979</v>
      </c>
    </row>
    <row r="185" spans="1:7" ht="16" x14ac:dyDescent="0.2">
      <c r="A185" s="48" t="s">
        <v>18</v>
      </c>
      <c r="B185" s="47">
        <v>31.93</v>
      </c>
      <c r="C185" s="47">
        <v>28.35</v>
      </c>
      <c r="D185" s="47">
        <v>33.28</v>
      </c>
      <c r="E185" s="47">
        <v>33.04</v>
      </c>
      <c r="F185" s="47">
        <v>34.369999999999997</v>
      </c>
      <c r="G185" s="47">
        <v>31.56</v>
      </c>
    </row>
    <row r="186" spans="1:7" ht="16" x14ac:dyDescent="0.2">
      <c r="A186" s="48" t="s">
        <v>19</v>
      </c>
      <c r="B186" s="47">
        <v>31.62</v>
      </c>
      <c r="C186" s="47">
        <v>28.05</v>
      </c>
      <c r="D186" s="47">
        <v>32.97</v>
      </c>
      <c r="E186" s="47">
        <v>32.74</v>
      </c>
      <c r="F186" s="47">
        <v>33.979999999999997</v>
      </c>
      <c r="G186" s="47">
        <v>31.19</v>
      </c>
    </row>
    <row r="187" spans="1:7" ht="16" x14ac:dyDescent="0.2">
      <c r="A187" s="54" t="s">
        <v>20</v>
      </c>
      <c r="B187" s="54">
        <f>B185-B186</f>
        <v>0.30999999999999872</v>
      </c>
      <c r="C187" s="54">
        <f t="shared" ref="C187:G187" si="48">C185-C186</f>
        <v>0.30000000000000071</v>
      </c>
      <c r="D187" s="54">
        <f t="shared" si="48"/>
        <v>0.31000000000000227</v>
      </c>
      <c r="E187" s="54">
        <f t="shared" si="48"/>
        <v>0.29999999999999716</v>
      </c>
      <c r="F187" s="54">
        <f t="shared" si="48"/>
        <v>0.39000000000000057</v>
      </c>
      <c r="G187" s="54">
        <f t="shared" si="48"/>
        <v>0.36999999999999744</v>
      </c>
    </row>
    <row r="188" spans="1:7" ht="16" x14ac:dyDescent="0.2">
      <c r="A188" s="54" t="s">
        <v>49</v>
      </c>
      <c r="B188" s="54">
        <f>B187/B185</f>
        <v>9.7087378640776292E-3</v>
      </c>
      <c r="C188" s="54">
        <f t="shared" ref="C188:G188" si="49">C187/C185</f>
        <v>1.0582010582010606E-2</v>
      </c>
      <c r="D188" s="54">
        <f t="shared" si="49"/>
        <v>9.3149038461539137E-3</v>
      </c>
      <c r="E188" s="54">
        <f t="shared" si="49"/>
        <v>9.0799031476996722E-3</v>
      </c>
      <c r="F188" s="54">
        <f t="shared" si="49"/>
        <v>1.1347105033459429E-2</v>
      </c>
      <c r="G188" s="54">
        <f t="shared" si="49"/>
        <v>1.1723700887198905E-2</v>
      </c>
    </row>
    <row r="189" spans="1:7" ht="16" x14ac:dyDescent="0.2">
      <c r="A189" s="55" t="s">
        <v>57</v>
      </c>
      <c r="B189" s="55">
        <v>30</v>
      </c>
      <c r="C189" s="55">
        <v>30</v>
      </c>
      <c r="D189" s="55">
        <v>30</v>
      </c>
      <c r="E189" s="55">
        <v>30</v>
      </c>
      <c r="F189" s="55">
        <v>30</v>
      </c>
      <c r="G189" s="55">
        <v>30</v>
      </c>
    </row>
  </sheetData>
  <mergeCells count="16">
    <mergeCell ref="L35:Q35"/>
    <mergeCell ref="J49:Q49"/>
    <mergeCell ref="K35:K36"/>
    <mergeCell ref="L18:Q18"/>
    <mergeCell ref="K18:K19"/>
    <mergeCell ref="K1:K2"/>
    <mergeCell ref="L1:Q1"/>
    <mergeCell ref="J32:Q32"/>
    <mergeCell ref="J35:J36"/>
    <mergeCell ref="A1:A2"/>
    <mergeCell ref="B1:C2"/>
    <mergeCell ref="D1:E2"/>
    <mergeCell ref="F1:G2"/>
    <mergeCell ref="B3:C3"/>
    <mergeCell ref="D3:E3"/>
    <mergeCell ref="F3:G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</vt:lpstr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Choi</dc:creator>
  <cp:lastModifiedBy>Microsoft Office User</cp:lastModifiedBy>
  <dcterms:created xsi:type="dcterms:W3CDTF">2022-08-02T16:59:12Z</dcterms:created>
  <dcterms:modified xsi:type="dcterms:W3CDTF">2025-01-17T15:06:26Z</dcterms:modified>
</cp:coreProperties>
</file>