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kgad-my.sharepoint.com/personal/choisy_binnies_com/Documents/Desktop/Reptile publication/First review/"/>
    </mc:Choice>
  </mc:AlternateContent>
  <xr:revisionPtr revIDLastSave="759" documentId="13_ncr:1_{B85A0859-823F-5A4B-8BAA-62555E90F371}" xr6:coauthVersionLast="47" xr6:coauthVersionMax="47" xr10:uidLastSave="{6EFF8D74-55FD-4BC8-9352-83F719E5005E}"/>
  <bookViews>
    <workbookView xWindow="-28650" yWindow="-525" windowWidth="28650" windowHeight="15420" activeTab="1" xr2:uid="{00000000-000D-0000-FFFF-FFFF00000000}"/>
  </bookViews>
  <sheets>
    <sheet name="Black" sheetId="1" r:id="rId1"/>
    <sheet name="Wh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7" i="2" l="1"/>
  <c r="N47" i="2"/>
  <c r="O47" i="2"/>
  <c r="P47" i="2"/>
  <c r="Q47" i="2"/>
  <c r="M46" i="2"/>
  <c r="N46" i="2"/>
  <c r="O46" i="2"/>
  <c r="P46" i="2"/>
  <c r="Q46" i="2"/>
  <c r="Q45" i="2"/>
  <c r="P45" i="2"/>
  <c r="M45" i="2"/>
  <c r="N45" i="2"/>
  <c r="M44" i="2"/>
  <c r="N44" i="2"/>
  <c r="O44" i="2"/>
  <c r="P44" i="2"/>
  <c r="Q44" i="2"/>
  <c r="M43" i="2"/>
  <c r="N43" i="2"/>
  <c r="O43" i="2"/>
  <c r="P43" i="2"/>
  <c r="Q43" i="2"/>
  <c r="M42" i="2"/>
  <c r="N42" i="2"/>
  <c r="O42" i="2"/>
  <c r="P42" i="2"/>
  <c r="Q42" i="2"/>
  <c r="M41" i="2"/>
  <c r="N41" i="2"/>
  <c r="O41" i="2"/>
  <c r="P41" i="2"/>
  <c r="Q41" i="2"/>
  <c r="M40" i="2"/>
  <c r="N40" i="2"/>
  <c r="O40" i="2"/>
  <c r="P40" i="2"/>
  <c r="Q40" i="2"/>
  <c r="M39" i="2"/>
  <c r="N39" i="2"/>
  <c r="O39" i="2"/>
  <c r="P39" i="2"/>
  <c r="Q39" i="2"/>
  <c r="M38" i="2"/>
  <c r="N38" i="2"/>
  <c r="O38" i="2"/>
  <c r="P38" i="2"/>
  <c r="Q38" i="2"/>
  <c r="O37" i="2"/>
  <c r="P37" i="2"/>
  <c r="Q37" i="2"/>
  <c r="N37" i="2"/>
  <c r="M36" i="2"/>
  <c r="N36" i="2"/>
  <c r="O36" i="2"/>
  <c r="P36" i="2"/>
  <c r="Q36" i="2"/>
  <c r="L45" i="2"/>
  <c r="L44" i="2"/>
  <c r="L43" i="2"/>
  <c r="L42" i="2"/>
  <c r="L41" i="2"/>
  <c r="L40" i="2"/>
  <c r="L39" i="2"/>
  <c r="L38" i="2"/>
  <c r="L36" i="2"/>
  <c r="M30" i="2"/>
  <c r="N30" i="2"/>
  <c r="O30" i="2"/>
  <c r="P30" i="2"/>
  <c r="Q30" i="2"/>
  <c r="M29" i="2"/>
  <c r="N29" i="2"/>
  <c r="O29" i="2"/>
  <c r="P29" i="2"/>
  <c r="Q29" i="2"/>
  <c r="L29" i="2"/>
  <c r="Q28" i="2"/>
  <c r="P28" i="2"/>
  <c r="M28" i="2"/>
  <c r="N28" i="2"/>
  <c r="M27" i="2"/>
  <c r="N27" i="2"/>
  <c r="O27" i="2"/>
  <c r="P27" i="2"/>
  <c r="Q27" i="2"/>
  <c r="M26" i="2"/>
  <c r="N26" i="2"/>
  <c r="O26" i="2"/>
  <c r="P26" i="2"/>
  <c r="Q26" i="2"/>
  <c r="M25" i="2"/>
  <c r="N25" i="2"/>
  <c r="O25" i="2"/>
  <c r="P25" i="2"/>
  <c r="Q25" i="2"/>
  <c r="M24" i="2"/>
  <c r="N24" i="2"/>
  <c r="O24" i="2"/>
  <c r="P24" i="2"/>
  <c r="Q24" i="2"/>
  <c r="M23" i="2"/>
  <c r="N23" i="2"/>
  <c r="O23" i="2"/>
  <c r="P23" i="2"/>
  <c r="Q23" i="2"/>
  <c r="M22" i="2"/>
  <c r="N22" i="2"/>
  <c r="O22" i="2"/>
  <c r="P22" i="2"/>
  <c r="Q22" i="2"/>
  <c r="M21" i="2"/>
  <c r="N21" i="2"/>
  <c r="O21" i="2"/>
  <c r="P21" i="2"/>
  <c r="Q21" i="2"/>
  <c r="M20" i="2"/>
  <c r="N20" i="2"/>
  <c r="O20" i="2"/>
  <c r="P20" i="2"/>
  <c r="Q20" i="2"/>
  <c r="L28" i="2"/>
  <c r="L27" i="2"/>
  <c r="L26" i="2"/>
  <c r="L25" i="2"/>
  <c r="L24" i="2"/>
  <c r="L23" i="2"/>
  <c r="L22" i="2"/>
  <c r="L21" i="2"/>
  <c r="L20" i="2"/>
  <c r="M19" i="2"/>
  <c r="N19" i="2"/>
  <c r="O19" i="2"/>
  <c r="P19" i="2"/>
  <c r="Q19" i="2"/>
  <c r="L19" i="2"/>
  <c r="M13" i="2"/>
  <c r="N13" i="2"/>
  <c r="O13" i="2"/>
  <c r="P13" i="2"/>
  <c r="Q13" i="2"/>
  <c r="M14" i="2"/>
  <c r="N14" i="2"/>
  <c r="O14" i="2"/>
  <c r="P14" i="2"/>
  <c r="Q14" i="2"/>
  <c r="Q12" i="2"/>
  <c r="P12" i="2"/>
  <c r="M12" i="2"/>
  <c r="N12" i="2"/>
  <c r="M11" i="2"/>
  <c r="N11" i="2"/>
  <c r="O11" i="2"/>
  <c r="P11" i="2"/>
  <c r="Q11" i="2"/>
  <c r="L11" i="2"/>
  <c r="M10" i="2"/>
  <c r="N10" i="2"/>
  <c r="O10" i="2"/>
  <c r="P10" i="2"/>
  <c r="Q10" i="2"/>
  <c r="M9" i="2"/>
  <c r="N9" i="2"/>
  <c r="O9" i="2"/>
  <c r="P9" i="2"/>
  <c r="Q9" i="2"/>
  <c r="M8" i="2"/>
  <c r="N8" i="2"/>
  <c r="O8" i="2"/>
  <c r="P8" i="2"/>
  <c r="Q8" i="2"/>
  <c r="M7" i="2"/>
  <c r="N7" i="2"/>
  <c r="O7" i="2"/>
  <c r="P7" i="2"/>
  <c r="Q7" i="2"/>
  <c r="M6" i="2"/>
  <c r="N6" i="2"/>
  <c r="O6" i="2"/>
  <c r="P6" i="2"/>
  <c r="Q6" i="2"/>
  <c r="M5" i="2"/>
  <c r="N5" i="2"/>
  <c r="O5" i="2"/>
  <c r="P5" i="2"/>
  <c r="Q5" i="2"/>
  <c r="M4" i="2"/>
  <c r="N4" i="2"/>
  <c r="O4" i="2"/>
  <c r="P4" i="2"/>
  <c r="Q4" i="2"/>
  <c r="Q3" i="2"/>
  <c r="P3" i="2"/>
  <c r="O3" i="2"/>
  <c r="N3" i="2"/>
  <c r="M3" i="2"/>
  <c r="L12" i="2"/>
  <c r="L10" i="2"/>
  <c r="L9" i="2"/>
  <c r="L8" i="2"/>
  <c r="L7" i="2"/>
  <c r="L6" i="2"/>
  <c r="L5" i="2"/>
  <c r="L4" i="2"/>
  <c r="L3" i="2"/>
  <c r="C177" i="2"/>
  <c r="D177" i="2"/>
  <c r="E177" i="2"/>
  <c r="F177" i="2"/>
  <c r="G177" i="2"/>
  <c r="C176" i="2"/>
  <c r="D176" i="2"/>
  <c r="E176" i="2"/>
  <c r="F176" i="2"/>
  <c r="G176" i="2"/>
  <c r="C173" i="2"/>
  <c r="D173" i="2"/>
  <c r="E173" i="2"/>
  <c r="F173" i="2"/>
  <c r="G173" i="2"/>
  <c r="C170" i="2"/>
  <c r="D170" i="2"/>
  <c r="E170" i="2"/>
  <c r="F170" i="2"/>
  <c r="G170" i="2"/>
  <c r="C161" i="2"/>
  <c r="D161" i="2"/>
  <c r="E161" i="2"/>
  <c r="F161" i="2"/>
  <c r="G161" i="2"/>
  <c r="C157" i="2"/>
  <c r="D157" i="2"/>
  <c r="E157" i="2"/>
  <c r="F157" i="2"/>
  <c r="G157" i="2"/>
  <c r="C154" i="2"/>
  <c r="D154" i="2"/>
  <c r="E154" i="2"/>
  <c r="F154" i="2"/>
  <c r="G154" i="2"/>
  <c r="C145" i="2"/>
  <c r="D145" i="2"/>
  <c r="E145" i="2"/>
  <c r="F145" i="2"/>
  <c r="G145" i="2"/>
  <c r="C144" i="2"/>
  <c r="D144" i="2"/>
  <c r="E144" i="2"/>
  <c r="F144" i="2"/>
  <c r="G144" i="2"/>
  <c r="C141" i="2"/>
  <c r="D141" i="2"/>
  <c r="E141" i="2"/>
  <c r="F141" i="2"/>
  <c r="G141" i="2"/>
  <c r="C138" i="2"/>
  <c r="D138" i="2"/>
  <c r="E138" i="2"/>
  <c r="F138" i="2"/>
  <c r="G138" i="2"/>
  <c r="C125" i="2"/>
  <c r="D125" i="2"/>
  <c r="E125" i="2"/>
  <c r="F125" i="2"/>
  <c r="G125" i="2"/>
  <c r="C122" i="2"/>
  <c r="D122" i="2"/>
  <c r="E122" i="2"/>
  <c r="F122" i="2"/>
  <c r="G122" i="2"/>
  <c r="C113" i="2"/>
  <c r="D113" i="2"/>
  <c r="E113" i="2"/>
  <c r="F113" i="2"/>
  <c r="G113" i="2"/>
  <c r="C112" i="2"/>
  <c r="D112" i="2"/>
  <c r="E112" i="2"/>
  <c r="F112" i="2"/>
  <c r="G112" i="2"/>
  <c r="C109" i="2"/>
  <c r="D109" i="2"/>
  <c r="E109" i="2"/>
  <c r="F109" i="2"/>
  <c r="G109" i="2"/>
  <c r="C106" i="2"/>
  <c r="D106" i="2"/>
  <c r="E106" i="2"/>
  <c r="F106" i="2"/>
  <c r="G106" i="2"/>
  <c r="C97" i="2"/>
  <c r="D97" i="2"/>
  <c r="E97" i="2"/>
  <c r="F97" i="2"/>
  <c r="G97" i="2"/>
  <c r="C96" i="2"/>
  <c r="D96" i="2"/>
  <c r="E96" i="2"/>
  <c r="F96" i="2"/>
  <c r="G96" i="2"/>
  <c r="C93" i="2"/>
  <c r="D93" i="2"/>
  <c r="E93" i="2"/>
  <c r="F93" i="2"/>
  <c r="G93" i="2"/>
  <c r="C90" i="2"/>
  <c r="D90" i="2"/>
  <c r="E90" i="2"/>
  <c r="F90" i="2"/>
  <c r="G90" i="2"/>
  <c r="C81" i="2"/>
  <c r="D81" i="2"/>
  <c r="E81" i="2"/>
  <c r="F81" i="2"/>
  <c r="G81" i="2"/>
  <c r="C80" i="2"/>
  <c r="D80" i="2"/>
  <c r="E80" i="2"/>
  <c r="F80" i="2"/>
  <c r="G80" i="2"/>
  <c r="C77" i="2"/>
  <c r="D77" i="2"/>
  <c r="E77" i="2"/>
  <c r="F77" i="2"/>
  <c r="G77" i="2"/>
  <c r="C74" i="2"/>
  <c r="D74" i="2"/>
  <c r="E74" i="2"/>
  <c r="F74" i="2"/>
  <c r="G74" i="2"/>
  <c r="C65" i="2"/>
  <c r="D65" i="2"/>
  <c r="E65" i="2"/>
  <c r="F65" i="2"/>
  <c r="G65" i="2"/>
  <c r="C64" i="2"/>
  <c r="D64" i="2"/>
  <c r="E64" i="2"/>
  <c r="F64" i="2"/>
  <c r="G64" i="2"/>
  <c r="C61" i="2"/>
  <c r="D61" i="2"/>
  <c r="E61" i="2"/>
  <c r="F61" i="2"/>
  <c r="G61" i="2"/>
  <c r="C58" i="2"/>
  <c r="D58" i="2"/>
  <c r="E58" i="2"/>
  <c r="F58" i="2"/>
  <c r="G58" i="2"/>
  <c r="C49" i="2"/>
  <c r="D49" i="2"/>
  <c r="E49" i="2"/>
  <c r="F49" i="2"/>
  <c r="G49" i="2"/>
  <c r="C48" i="2"/>
  <c r="D48" i="2"/>
  <c r="E48" i="2"/>
  <c r="F48" i="2"/>
  <c r="G48" i="2"/>
  <c r="C45" i="2"/>
  <c r="D45" i="2"/>
  <c r="E45" i="2"/>
  <c r="F45" i="2"/>
  <c r="G45" i="2"/>
  <c r="C42" i="2"/>
  <c r="D42" i="2"/>
  <c r="E42" i="2"/>
  <c r="F42" i="2"/>
  <c r="G42" i="2"/>
  <c r="C29" i="2"/>
  <c r="D29" i="2"/>
  <c r="E29" i="2"/>
  <c r="F29" i="2"/>
  <c r="G29" i="2"/>
  <c r="E26" i="2"/>
  <c r="F26" i="2"/>
  <c r="G26" i="2"/>
  <c r="C32" i="2"/>
  <c r="D32" i="2"/>
  <c r="E32" i="2"/>
  <c r="E33" i="2" s="1"/>
  <c r="F32" i="2"/>
  <c r="F33" i="2" s="1"/>
  <c r="G32" i="2"/>
  <c r="G33" i="2" s="1"/>
  <c r="C33" i="2"/>
  <c r="D33" i="2"/>
  <c r="C17" i="2"/>
  <c r="D17" i="2"/>
  <c r="E17" i="2"/>
  <c r="F17" i="2"/>
  <c r="G17" i="2"/>
  <c r="C16" i="2"/>
  <c r="D16" i="2"/>
  <c r="E16" i="2"/>
  <c r="F16" i="2"/>
  <c r="G16" i="2"/>
  <c r="C13" i="2"/>
  <c r="D13" i="2"/>
  <c r="E13" i="2"/>
  <c r="F13" i="2"/>
  <c r="G13" i="2"/>
  <c r="C10" i="2"/>
  <c r="D10" i="2"/>
  <c r="E10" i="2"/>
  <c r="F10" i="2"/>
  <c r="G10" i="2"/>
  <c r="D26" i="2"/>
  <c r="C174" i="1"/>
  <c r="D174" i="1"/>
  <c r="E174" i="1"/>
  <c r="F174" i="1"/>
  <c r="G174" i="1"/>
  <c r="B174" i="1"/>
  <c r="E171" i="1" l="1"/>
  <c r="O43" i="1" s="1"/>
  <c r="F171" i="1"/>
  <c r="Q12" i="1"/>
  <c r="Q11" i="1"/>
  <c r="Q10" i="1"/>
  <c r="Q9" i="1"/>
  <c r="Q8" i="1"/>
  <c r="Q7" i="1"/>
  <c r="Q6" i="1"/>
  <c r="Q5" i="1"/>
  <c r="Q4" i="1"/>
  <c r="Q3" i="1"/>
  <c r="P12" i="1"/>
  <c r="P11" i="1"/>
  <c r="P10" i="1"/>
  <c r="P9" i="1"/>
  <c r="P8" i="1"/>
  <c r="P7" i="1"/>
  <c r="P6" i="1"/>
  <c r="P5" i="1"/>
  <c r="P4" i="1"/>
  <c r="O12" i="1"/>
  <c r="O11" i="1"/>
  <c r="O10" i="1"/>
  <c r="O9" i="1"/>
  <c r="O7" i="1"/>
  <c r="O6" i="1"/>
  <c r="O5" i="1"/>
  <c r="O4" i="1"/>
  <c r="O3" i="1"/>
  <c r="N12" i="1"/>
  <c r="N11" i="1"/>
  <c r="N10" i="1"/>
  <c r="N9" i="1"/>
  <c r="N8" i="1"/>
  <c r="N7" i="1"/>
  <c r="N6" i="1"/>
  <c r="N5" i="1"/>
  <c r="N4" i="1"/>
  <c r="N3" i="1"/>
  <c r="M12" i="1"/>
  <c r="M11" i="1"/>
  <c r="M10" i="1"/>
  <c r="M9" i="1"/>
  <c r="M8" i="1"/>
  <c r="M7" i="1"/>
  <c r="M6" i="1"/>
  <c r="M5" i="1"/>
  <c r="M4" i="1"/>
  <c r="M3" i="1"/>
  <c r="L12" i="1"/>
  <c r="L11" i="1"/>
  <c r="L10" i="1"/>
  <c r="L9" i="1"/>
  <c r="L8" i="1"/>
  <c r="L7" i="1"/>
  <c r="L5" i="1"/>
  <c r="L4" i="1"/>
  <c r="L3" i="1"/>
  <c r="C177" i="1"/>
  <c r="D177" i="1"/>
  <c r="E177" i="1"/>
  <c r="F177" i="1"/>
  <c r="G177" i="1"/>
  <c r="B177" i="1"/>
  <c r="C161" i="1"/>
  <c r="D161" i="1"/>
  <c r="E161" i="1"/>
  <c r="F161" i="1"/>
  <c r="G161" i="1"/>
  <c r="B161" i="1"/>
  <c r="C145" i="1"/>
  <c r="D145" i="1"/>
  <c r="E145" i="1"/>
  <c r="F145" i="1"/>
  <c r="G145" i="1"/>
  <c r="B145" i="1"/>
  <c r="C129" i="1"/>
  <c r="D129" i="1"/>
  <c r="E129" i="1"/>
  <c r="F129" i="1"/>
  <c r="G129" i="1"/>
  <c r="B129" i="1"/>
  <c r="C113" i="1"/>
  <c r="D113" i="1"/>
  <c r="E113" i="1"/>
  <c r="F113" i="1"/>
  <c r="G113" i="1"/>
  <c r="B113" i="1"/>
  <c r="C96" i="1"/>
  <c r="D96" i="1"/>
  <c r="E96" i="1"/>
  <c r="F96" i="1"/>
  <c r="G96" i="1"/>
  <c r="B96" i="1"/>
  <c r="G80" i="1"/>
  <c r="C80" i="1"/>
  <c r="D80" i="1"/>
  <c r="E80" i="1"/>
  <c r="F80" i="1"/>
  <c r="B80" i="1"/>
  <c r="C64" i="1"/>
  <c r="D64" i="1"/>
  <c r="E64" i="1"/>
  <c r="F64" i="1"/>
  <c r="G64" i="1"/>
  <c r="B64" i="1"/>
  <c r="C48" i="1"/>
  <c r="C49" i="1" s="1"/>
  <c r="D48" i="1"/>
  <c r="D49" i="1" s="1"/>
  <c r="E48" i="1"/>
  <c r="E49" i="1" s="1"/>
  <c r="F48" i="1"/>
  <c r="F49" i="1" s="1"/>
  <c r="G48" i="1"/>
  <c r="G49" i="1" s="1"/>
  <c r="B48" i="1"/>
  <c r="B49" i="1" s="1"/>
  <c r="L22" i="1" s="1"/>
  <c r="C32" i="1"/>
  <c r="C33" i="1" s="1"/>
  <c r="M21" i="1" s="1"/>
  <c r="D32" i="1"/>
  <c r="D33" i="1" s="1"/>
  <c r="N21" i="1" s="1"/>
  <c r="E32" i="1"/>
  <c r="E33" i="1" s="1"/>
  <c r="F32" i="1"/>
  <c r="F33" i="1" s="1"/>
  <c r="P21" i="1" s="1"/>
  <c r="G32" i="1"/>
  <c r="G33" i="1" s="1"/>
  <c r="B32" i="1"/>
  <c r="B33" i="1" s="1"/>
  <c r="G16" i="1"/>
  <c r="G17" i="1" s="1"/>
  <c r="Q20" i="1" s="1"/>
  <c r="F16" i="1"/>
  <c r="F17" i="1" s="1"/>
  <c r="E16" i="1"/>
  <c r="E17" i="1" s="1"/>
  <c r="D16" i="1"/>
  <c r="D17" i="1" s="1"/>
  <c r="N20" i="1" s="1"/>
  <c r="C16" i="1"/>
  <c r="C17" i="1" s="1"/>
  <c r="B16" i="1"/>
  <c r="B17" i="1" s="1"/>
  <c r="L20" i="1" s="1"/>
  <c r="C158" i="1"/>
  <c r="D158" i="1"/>
  <c r="E158" i="1"/>
  <c r="F158" i="1"/>
  <c r="G158" i="1"/>
  <c r="B158" i="1"/>
  <c r="C142" i="1"/>
  <c r="D142" i="1"/>
  <c r="E142" i="1"/>
  <c r="F142" i="1"/>
  <c r="G142" i="1"/>
  <c r="B142" i="1"/>
  <c r="C126" i="1"/>
  <c r="D126" i="1"/>
  <c r="E126" i="1"/>
  <c r="F126" i="1"/>
  <c r="G126" i="1"/>
  <c r="B126" i="1"/>
  <c r="C110" i="1"/>
  <c r="D110" i="1"/>
  <c r="E110" i="1"/>
  <c r="F110" i="1"/>
  <c r="G110" i="1"/>
  <c r="B110" i="1"/>
  <c r="C93" i="1"/>
  <c r="D93" i="1"/>
  <c r="E93" i="1"/>
  <c r="F93" i="1"/>
  <c r="G93" i="1"/>
  <c r="B93" i="1"/>
  <c r="G77" i="1"/>
  <c r="F77" i="1"/>
  <c r="E77" i="1"/>
  <c r="D77" i="1"/>
  <c r="C77" i="1"/>
  <c r="B77" i="1"/>
  <c r="C61" i="1"/>
  <c r="D61" i="1"/>
  <c r="E61" i="1"/>
  <c r="F61" i="1"/>
  <c r="G61" i="1"/>
  <c r="B61" i="1"/>
  <c r="C45" i="1"/>
  <c r="D45" i="1"/>
  <c r="E45" i="1"/>
  <c r="F45" i="1"/>
  <c r="G45" i="1"/>
  <c r="B45" i="1"/>
  <c r="C29" i="1"/>
  <c r="D29" i="1"/>
  <c r="E29" i="1"/>
  <c r="F29" i="1"/>
  <c r="G29" i="1"/>
  <c r="B29" i="1"/>
  <c r="C13" i="1"/>
  <c r="D13" i="1"/>
  <c r="E13" i="1"/>
  <c r="F13" i="1"/>
  <c r="G13" i="1"/>
  <c r="B13" i="1"/>
  <c r="C171" i="1"/>
  <c r="D171" i="1"/>
  <c r="G171" i="1"/>
  <c r="C155" i="1"/>
  <c r="D155" i="1"/>
  <c r="E155" i="1"/>
  <c r="F155" i="1"/>
  <c r="G155" i="1"/>
  <c r="C139" i="1"/>
  <c r="D139" i="1"/>
  <c r="E139" i="1"/>
  <c r="F139" i="1"/>
  <c r="G139" i="1"/>
  <c r="C123" i="1"/>
  <c r="D123" i="1"/>
  <c r="E123" i="1"/>
  <c r="F123" i="1"/>
  <c r="G123" i="1"/>
  <c r="C107" i="1"/>
  <c r="D107" i="1"/>
  <c r="E107" i="1"/>
  <c r="F107" i="1"/>
  <c r="P43" i="1" s="1"/>
  <c r="G107" i="1"/>
  <c r="C90" i="1"/>
  <c r="E58" i="1"/>
  <c r="F90" i="1"/>
  <c r="G90" i="1"/>
  <c r="E90" i="1"/>
  <c r="C74" i="1"/>
  <c r="D74" i="1"/>
  <c r="E74" i="1"/>
  <c r="F74" i="1"/>
  <c r="G74" i="1"/>
  <c r="C58" i="1"/>
  <c r="D58" i="1"/>
  <c r="F58" i="1"/>
  <c r="G58" i="1"/>
  <c r="C42" i="1"/>
  <c r="D42" i="1"/>
  <c r="E42" i="1"/>
  <c r="F42" i="1"/>
  <c r="G42" i="1"/>
  <c r="C26" i="1"/>
  <c r="D26" i="1"/>
  <c r="E26" i="1"/>
  <c r="F26" i="1"/>
  <c r="G26" i="1"/>
  <c r="C10" i="1"/>
  <c r="D10" i="1"/>
  <c r="E10" i="1"/>
  <c r="F10" i="1"/>
  <c r="G10" i="1"/>
  <c r="E114" i="1"/>
  <c r="M20" i="1" l="1"/>
  <c r="Q21" i="1"/>
  <c r="L21" i="1"/>
  <c r="O26" i="1"/>
  <c r="O20" i="1"/>
  <c r="O21" i="1"/>
  <c r="E129" i="2"/>
  <c r="F130" i="1"/>
  <c r="C162" i="1" l="1"/>
  <c r="D162" i="1"/>
  <c r="E162" i="1"/>
  <c r="B162" i="1"/>
  <c r="C146" i="1"/>
  <c r="D146" i="1"/>
  <c r="E146" i="1"/>
  <c r="B146" i="1"/>
  <c r="C130" i="1"/>
  <c r="D130" i="1"/>
  <c r="E130" i="1"/>
  <c r="O27" i="1" s="1"/>
  <c r="B130" i="1"/>
  <c r="C114" i="1"/>
  <c r="D114" i="1"/>
  <c r="B114" i="1"/>
  <c r="B97" i="1"/>
  <c r="C97" i="1"/>
  <c r="D97" i="1"/>
  <c r="E97" i="1"/>
  <c r="B81" i="1"/>
  <c r="C81" i="1"/>
  <c r="D81" i="1"/>
  <c r="E81" i="1"/>
  <c r="C65" i="1"/>
  <c r="D65" i="1"/>
  <c r="E65" i="1"/>
  <c r="B65" i="1"/>
  <c r="L13" i="2"/>
  <c r="L14" i="2"/>
  <c r="L13" i="1"/>
  <c r="M14" i="1"/>
  <c r="N14" i="1"/>
  <c r="O14" i="1"/>
  <c r="P14" i="1"/>
  <c r="Q14" i="1"/>
  <c r="L14" i="1"/>
  <c r="M13" i="1"/>
  <c r="N13" i="1"/>
  <c r="O13" i="1"/>
  <c r="P13" i="1"/>
  <c r="Q13" i="1"/>
  <c r="B176" i="2" l="1"/>
  <c r="B177" i="2" s="1"/>
  <c r="B173" i="2"/>
  <c r="B170" i="2"/>
  <c r="G160" i="2"/>
  <c r="F160" i="2"/>
  <c r="E160" i="2"/>
  <c r="D160" i="2"/>
  <c r="C160" i="2"/>
  <c r="B160" i="2"/>
  <c r="B161" i="2" s="1"/>
  <c r="B157" i="2"/>
  <c r="B154" i="2"/>
  <c r="B144" i="2"/>
  <c r="B145" i="2" s="1"/>
  <c r="B141" i="2"/>
  <c r="B138" i="2"/>
  <c r="G128" i="2"/>
  <c r="G129" i="2" s="1"/>
  <c r="F128" i="2"/>
  <c r="F129" i="2" s="1"/>
  <c r="D128" i="2"/>
  <c r="D129" i="2" s="1"/>
  <c r="C128" i="2"/>
  <c r="C129" i="2" s="1"/>
  <c r="B128" i="2"/>
  <c r="B129" i="2" s="1"/>
  <c r="B125" i="2"/>
  <c r="B122" i="2"/>
  <c r="B112" i="2"/>
  <c r="B113" i="2" s="1"/>
  <c r="B109" i="2"/>
  <c r="B106" i="2"/>
  <c r="B96" i="2"/>
  <c r="B97" i="2" s="1"/>
  <c r="B93" i="2"/>
  <c r="B90" i="2"/>
  <c r="B80" i="2"/>
  <c r="B81" i="2" s="1"/>
  <c r="B77" i="2"/>
  <c r="B74" i="2"/>
  <c r="B64" i="2"/>
  <c r="B65" i="2" s="1"/>
  <c r="B61" i="2"/>
  <c r="B58" i="2"/>
  <c r="B48" i="2"/>
  <c r="B49" i="2" s="1"/>
  <c r="B45" i="2"/>
  <c r="B42" i="2"/>
  <c r="B32" i="2"/>
  <c r="B33" i="2" s="1"/>
  <c r="B29" i="2"/>
  <c r="B26" i="2"/>
  <c r="B16" i="2"/>
  <c r="B17" i="2" s="1"/>
  <c r="B13" i="2"/>
  <c r="B10" i="2"/>
  <c r="G178" i="1"/>
  <c r="E178" i="1"/>
  <c r="D178" i="1"/>
  <c r="C178" i="1"/>
  <c r="B178" i="1"/>
  <c r="B171" i="1"/>
  <c r="G162" i="1"/>
  <c r="F162" i="1"/>
  <c r="B155" i="1"/>
  <c r="G146" i="1"/>
  <c r="Q28" i="1" s="1"/>
  <c r="F146" i="1"/>
  <c r="P28" i="1" s="1"/>
  <c r="B139" i="1"/>
  <c r="G130" i="1"/>
  <c r="B123" i="1"/>
  <c r="G114" i="1"/>
  <c r="Q26" i="1" s="1"/>
  <c r="F114" i="1"/>
  <c r="P26" i="1" s="1"/>
  <c r="B107" i="1"/>
  <c r="G97" i="1"/>
  <c r="F97" i="1"/>
  <c r="B90" i="1"/>
  <c r="G81" i="1"/>
  <c r="F81" i="1"/>
  <c r="B74" i="1"/>
  <c r="G65" i="1"/>
  <c r="F65" i="1"/>
  <c r="B58" i="1"/>
  <c r="B42" i="1"/>
  <c r="B26" i="1"/>
  <c r="B10" i="1"/>
  <c r="M40" i="1" l="1"/>
  <c r="L38" i="1"/>
  <c r="O41" i="1"/>
  <c r="M43" i="1"/>
  <c r="M42" i="1"/>
  <c r="M37" i="1"/>
  <c r="N37" i="1"/>
  <c r="N43" i="1"/>
  <c r="M45" i="1"/>
  <c r="M38" i="1"/>
  <c r="L44" i="1"/>
  <c r="L45" i="1"/>
  <c r="N38" i="1"/>
  <c r="L39" i="1"/>
  <c r="M44" i="1"/>
  <c r="L46" i="1"/>
  <c r="M39" i="1"/>
  <c r="M46" i="1"/>
  <c r="N27" i="1"/>
  <c r="M22" i="1"/>
  <c r="M29" i="1"/>
  <c r="M27" i="1"/>
  <c r="O29" i="1"/>
  <c r="Q40" i="1"/>
  <c r="Q27" i="1"/>
  <c r="M25" i="1"/>
  <c r="L29" i="1"/>
  <c r="L24" i="1"/>
  <c r="N39" i="1"/>
  <c r="N40" i="1"/>
  <c r="M41" i="1"/>
  <c r="Q24" i="1"/>
  <c r="Q25" i="1"/>
  <c r="N24" i="1"/>
  <c r="L37" i="1"/>
  <c r="Q39" i="1"/>
  <c r="N41" i="1"/>
  <c r="L42" i="1"/>
  <c r="L43" i="1"/>
  <c r="M26" i="1"/>
  <c r="P39" i="1"/>
  <c r="P40" i="1"/>
  <c r="Q46" i="1"/>
  <c r="O44" i="1"/>
  <c r="O45" i="1"/>
  <c r="O40" i="1"/>
  <c r="O37" i="1"/>
  <c r="N28" i="1"/>
  <c r="F178" i="1"/>
  <c r="P27" i="1"/>
  <c r="Q42" i="1"/>
  <c r="P29" i="1"/>
  <c r="N23" i="1"/>
  <c r="O28" i="1"/>
  <c r="P42" i="1"/>
  <c r="Q41" i="1"/>
  <c r="Q37" i="1"/>
  <c r="O38" i="1"/>
  <c r="Q22" i="1"/>
  <c r="P23" i="1"/>
  <c r="N44" i="1"/>
  <c r="N45" i="1"/>
  <c r="Q29" i="1"/>
  <c r="L28" i="1"/>
  <c r="L27" i="1"/>
  <c r="O22" i="1"/>
  <c r="Q23" i="1"/>
  <c r="P44" i="1"/>
  <c r="L25" i="1"/>
  <c r="N29" i="1"/>
  <c r="L26" i="1"/>
  <c r="P41" i="1"/>
  <c r="P22" i="1"/>
  <c r="P38" i="1"/>
  <c r="Q43" i="1"/>
  <c r="P45" i="1"/>
  <c r="N46" i="1"/>
  <c r="Q38" i="1"/>
  <c r="O39" i="1"/>
  <c r="L41" i="1"/>
  <c r="P24" i="1"/>
  <c r="P25" i="1"/>
  <c r="Q44" i="1"/>
  <c r="Q45" i="1"/>
  <c r="O46" i="1"/>
  <c r="M23" i="1"/>
  <c r="N26" i="1"/>
  <c r="N25" i="1"/>
  <c r="M28" i="1"/>
  <c r="M24" i="1"/>
  <c r="P46" i="1"/>
  <c r="O24" i="1"/>
  <c r="O23" i="1"/>
  <c r="N22" i="1"/>
  <c r="L37" i="2"/>
  <c r="M48" i="1" l="1"/>
  <c r="M47" i="1"/>
  <c r="N47" i="1"/>
  <c r="N48" i="1"/>
  <c r="Q47" i="1"/>
  <c r="Q31" i="1"/>
  <c r="P31" i="1"/>
  <c r="L47" i="1"/>
  <c r="Q30" i="1"/>
  <c r="L30" i="1"/>
  <c r="P30" i="1"/>
  <c r="L30" i="2"/>
  <c r="L46" i="2"/>
  <c r="L47" i="2"/>
  <c r="Q48" i="1"/>
  <c r="P48" i="1"/>
  <c r="P47" i="1"/>
  <c r="O48" i="1"/>
  <c r="O47" i="1"/>
  <c r="L48" i="1"/>
  <c r="L31" i="1"/>
  <c r="O30" i="1"/>
  <c r="O31" i="1"/>
  <c r="M31" i="1"/>
  <c r="M30" i="1"/>
  <c r="N30" i="1"/>
  <c r="N31" i="1"/>
</calcChain>
</file>

<file path=xl/sharedStrings.xml><?xml version="1.0" encoding="utf-8"?>
<sst xmlns="http://schemas.openxmlformats.org/spreadsheetml/2006/main" count="441" uniqueCount="61">
  <si>
    <t>Ceramic lamp (150w)</t>
  </si>
  <si>
    <t>Replicate 1</t>
  </si>
  <si>
    <t>20cm</t>
  </si>
  <si>
    <t>30cm</t>
  </si>
  <si>
    <t>Air temperature</t>
  </si>
  <si>
    <t>Air humidity (%)</t>
  </si>
  <si>
    <t>Starting temp of basking site</t>
  </si>
  <si>
    <t>Ending temp of basking site</t>
  </si>
  <si>
    <t>Starting surface gel temperature</t>
  </si>
  <si>
    <t>Ending surface gel temperature</t>
  </si>
  <si>
    <t>Change in surface temperature</t>
  </si>
  <si>
    <t xml:space="preserve">Starting core gel temperature </t>
  </si>
  <si>
    <t>Ending core gel temperature</t>
  </si>
  <si>
    <t>Change in temperature</t>
  </si>
  <si>
    <t>Starting gel weight (g)</t>
  </si>
  <si>
    <t>Ending gel weight (g)</t>
  </si>
  <si>
    <t xml:space="preserve">Difference in weight </t>
  </si>
  <si>
    <t xml:space="preserve">Replicate 2 </t>
  </si>
  <si>
    <t xml:space="preserve">Replicate 3 </t>
  </si>
  <si>
    <t xml:space="preserve">Replicate 4 </t>
  </si>
  <si>
    <t xml:space="preserve">Replicate 5 </t>
  </si>
  <si>
    <t xml:space="preserve">Replicate 6 </t>
  </si>
  <si>
    <t xml:space="preserve">Replicate 7 </t>
  </si>
  <si>
    <t xml:space="preserve">Replicate 8 </t>
  </si>
  <si>
    <t xml:space="preserve">Replicate 9 </t>
  </si>
  <si>
    <t xml:space="preserve">Replicate 10 </t>
  </si>
  <si>
    <t>Control</t>
  </si>
  <si>
    <t>Average</t>
  </si>
  <si>
    <t>Standard deviation</t>
  </si>
  <si>
    <t xml:space="preserve">Average </t>
  </si>
  <si>
    <t xml:space="preserve">Standard deviation </t>
  </si>
  <si>
    <t>Cermaic 20cm</t>
  </si>
  <si>
    <t>Cermaic 30cm</t>
  </si>
  <si>
    <t xml:space="preserve">Propotion of weight loss </t>
  </si>
  <si>
    <t>Proportion of weight loss</t>
  </si>
  <si>
    <t>Surface to core temperature change ratio</t>
  </si>
  <si>
    <t>Replicates</t>
  </si>
  <si>
    <t>Desiccation</t>
  </si>
  <si>
    <t xml:space="preserve">Duration (min): </t>
  </si>
  <si>
    <t xml:space="preserve">Equation: Proportion of weight loss of treatment - (difference in weight loss of control treatment/30min*duration of treatment) </t>
  </si>
  <si>
    <t>Equation: (Surface temperature change -surface temperature change of control treatment/30*duration)/(core temperature change-core temperature change of control/30*duration)</t>
  </si>
  <si>
    <t xml:space="preserve">Time taken to reach CTT (min): </t>
  </si>
  <si>
    <t>Time taken to reach CTT (min)</t>
  </si>
  <si>
    <t>Net proportion of weight loss/ desiccation</t>
  </si>
  <si>
    <t>Lamp-model distance</t>
  </si>
  <si>
    <t>Lamp Type</t>
  </si>
  <si>
    <t xml:space="preserve">Carbon Filament Heater (50w) </t>
  </si>
  <si>
    <t>Change in core temperature</t>
  </si>
  <si>
    <t>Heating effectiveness</t>
  </si>
  <si>
    <t>Carbon Filament 20cm</t>
  </si>
  <si>
    <t>Carbon Filament 30cm</t>
  </si>
  <si>
    <t>Ceramic 20cm</t>
  </si>
  <si>
    <t>NA</t>
  </si>
  <si>
    <t xml:space="preserve">Note: </t>
  </si>
  <si>
    <t>An empty cell indicates that the datapoint is an outlier with exceptionally high or low model starting weight and is not included in the data analysis</t>
  </si>
  <si>
    <t>NA indicates missing data</t>
  </si>
  <si>
    <t>Blue coloured cells indicate that the datapoint is an outlier with exceptionally high or low model starting weight and is not included in the data analysis</t>
  </si>
  <si>
    <t>Note:</t>
  </si>
  <si>
    <t>Incandescent Lamp (60w)</t>
  </si>
  <si>
    <t>Incandescent 20cm</t>
  </si>
  <si>
    <t>Incandescent 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</si>
</sst>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4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FF40FF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sz val="12"/>
      <color rgb="FF00B050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5" xfId="0" applyFont="1" applyBorder="1"/>
    <xf numFmtId="0" fontId="3" fillId="0" borderId="7" xfId="0" applyFont="1" applyBorder="1"/>
    <xf numFmtId="9" fontId="3" fillId="0" borderId="7" xfId="0" applyNumberFormat="1" applyFont="1" applyBorder="1"/>
    <xf numFmtId="164" fontId="3" fillId="0" borderId="7" xfId="0" applyNumberFormat="1" applyFont="1" applyBorder="1"/>
    <xf numFmtId="0" fontId="4" fillId="0" borderId="5" xfId="0" applyFont="1" applyBorder="1"/>
    <xf numFmtId="0" fontId="4" fillId="0" borderId="7" xfId="0" applyFont="1" applyBorder="1"/>
    <xf numFmtId="0" fontId="5" fillId="0" borderId="5" xfId="0" applyFont="1" applyBorder="1"/>
    <xf numFmtId="0" fontId="5" fillId="0" borderId="7" xfId="0" applyFont="1" applyBorder="1"/>
    <xf numFmtId="0" fontId="8" fillId="0" borderId="4" xfId="0" applyFont="1" applyBorder="1"/>
    <xf numFmtId="0" fontId="3" fillId="0" borderId="4" xfId="0" applyFont="1" applyBorder="1"/>
    <xf numFmtId="9" fontId="3" fillId="0" borderId="4" xfId="0" applyNumberFormat="1" applyFont="1" applyBorder="1"/>
    <xf numFmtId="10" fontId="3" fillId="0" borderId="4" xfId="0" applyNumberFormat="1" applyFont="1" applyBorder="1"/>
    <xf numFmtId="165" fontId="3" fillId="0" borderId="7" xfId="0" applyNumberFormat="1" applyFont="1" applyBorder="1"/>
    <xf numFmtId="0" fontId="3" fillId="0" borderId="0" xfId="0" applyFont="1"/>
    <xf numFmtId="0" fontId="3" fillId="0" borderId="9" xfId="0" applyFont="1" applyBorder="1"/>
    <xf numFmtId="0" fontId="3" fillId="2" borderId="7" xfId="0" applyFont="1" applyFill="1" applyBorder="1"/>
    <xf numFmtId="0" fontId="10" fillId="0" borderId="7" xfId="0" applyFont="1" applyBorder="1"/>
    <xf numFmtId="0" fontId="11" fillId="0" borderId="4" xfId="0" applyFont="1" applyBorder="1" applyAlignment="1">
      <alignment horizontal="left"/>
    </xf>
    <xf numFmtId="0" fontId="12" fillId="0" borderId="4" xfId="0" applyFont="1" applyBorder="1"/>
    <xf numFmtId="0" fontId="13" fillId="0" borderId="4" xfId="0" applyFont="1" applyBorder="1"/>
    <xf numFmtId="9" fontId="12" fillId="0" borderId="4" xfId="0" applyNumberFormat="1" applyFont="1" applyBorder="1"/>
    <xf numFmtId="164" fontId="12" fillId="0" borderId="4" xfId="0" applyNumberFormat="1" applyFont="1" applyBorder="1"/>
    <xf numFmtId="0" fontId="14" fillId="0" borderId="4" xfId="0" applyFont="1" applyBorder="1"/>
    <xf numFmtId="0" fontId="15" fillId="0" borderId="4" xfId="0" applyFont="1" applyBorder="1"/>
    <xf numFmtId="0" fontId="16" fillId="0" borderId="4" xfId="0" applyFont="1" applyBorder="1"/>
    <xf numFmtId="0" fontId="17" fillId="0" borderId="4" xfId="0" applyFont="1" applyBorder="1"/>
    <xf numFmtId="0" fontId="11" fillId="0" borderId="4" xfId="0" applyFont="1" applyBorder="1"/>
    <xf numFmtId="10" fontId="12" fillId="0" borderId="4" xfId="0" applyNumberFormat="1" applyFont="1" applyBorder="1"/>
    <xf numFmtId="9" fontId="13" fillId="0" borderId="4" xfId="0" applyNumberFormat="1" applyFont="1" applyBorder="1"/>
    <xf numFmtId="164" fontId="13" fillId="0" borderId="4" xfId="0" applyNumberFormat="1" applyFont="1" applyBorder="1"/>
    <xf numFmtId="0" fontId="12" fillId="2" borderId="4" xfId="0" applyFont="1" applyFill="1" applyBorder="1"/>
    <xf numFmtId="0" fontId="3" fillId="3" borderId="7" xfId="0" applyFont="1" applyFill="1" applyBorder="1"/>
    <xf numFmtId="0" fontId="10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1" fillId="0" borderId="0" xfId="0" applyFont="1"/>
    <xf numFmtId="10" fontId="3" fillId="0" borderId="0" xfId="0" applyNumberFormat="1" applyFont="1"/>
    <xf numFmtId="9" fontId="3" fillId="0" borderId="0" xfId="0" applyNumberFormat="1" applyFont="1"/>
    <xf numFmtId="10" fontId="0" fillId="0" borderId="0" xfId="0" applyNumberFormat="1"/>
    <xf numFmtId="0" fontId="9" fillId="0" borderId="0" xfId="0" applyFont="1"/>
    <xf numFmtId="0" fontId="7" fillId="0" borderId="0" xfId="0" applyFont="1"/>
    <xf numFmtId="0" fontId="0" fillId="0" borderId="0" xfId="0" applyAlignment="1"/>
    <xf numFmtId="0" fontId="18" fillId="0" borderId="0" xfId="0" applyFont="1"/>
    <xf numFmtId="0" fontId="19" fillId="0" borderId="5" xfId="0" applyFont="1" applyBorder="1"/>
    <xf numFmtId="0" fontId="19" fillId="0" borderId="7" xfId="0" applyFont="1" applyBorder="1"/>
    <xf numFmtId="0" fontId="1" fillId="0" borderId="5" xfId="0" applyFont="1" applyBorder="1" applyAlignment="1">
      <alignment horizontal="left" vertical="center"/>
    </xf>
    <xf numFmtId="164" fontId="3" fillId="0" borderId="4" xfId="0" applyNumberFormat="1" applyFont="1" applyBorder="1"/>
    <xf numFmtId="0" fontId="4" fillId="0" borderId="7" xfId="0" applyFont="1" applyFill="1" applyBorder="1"/>
    <xf numFmtId="0" fontId="0" fillId="0" borderId="0" xfId="0" applyAlignment="1">
      <alignment horizontal="right"/>
    </xf>
    <xf numFmtId="0" fontId="20" fillId="0" borderId="5" xfId="0" applyFont="1" applyBorder="1"/>
    <xf numFmtId="0" fontId="20" fillId="0" borderId="7" xfId="0" applyFont="1" applyBorder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7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8" fillId="0" borderId="7" xfId="0" applyFont="1" applyBorder="1"/>
    <xf numFmtId="0" fontId="10" fillId="0" borderId="4" xfId="0" applyFont="1" applyBorder="1"/>
    <xf numFmtId="10" fontId="10" fillId="0" borderId="4" xfId="0" applyNumberFormat="1" applyFont="1" applyBorder="1"/>
    <xf numFmtId="9" fontId="10" fillId="0" borderId="4" xfId="0" applyNumberFormat="1" applyFont="1" applyBorder="1"/>
    <xf numFmtId="0" fontId="10" fillId="2" borderId="4" xfId="0" applyFont="1" applyFill="1" applyBorder="1"/>
    <xf numFmtId="164" fontId="10" fillId="0" borderId="4" xfId="0" applyNumberFormat="1" applyFont="1" applyBorder="1"/>
    <xf numFmtId="0" fontId="11" fillId="0" borderId="4" xfId="0" applyFont="1" applyBorder="1" applyAlignment="1">
      <alignment horizontal="center" vertical="center"/>
    </xf>
    <xf numFmtId="165" fontId="13" fillId="0" borderId="4" xfId="0" applyNumberFormat="1" applyFont="1" applyBorder="1"/>
    <xf numFmtId="0" fontId="12" fillId="0" borderId="4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8" fillId="0" borderId="1" xfId="0" applyFont="1" applyBorder="1"/>
    <xf numFmtId="0" fontId="8" fillId="0" borderId="11" xfId="0" applyFont="1" applyBorder="1"/>
    <xf numFmtId="0" fontId="3" fillId="0" borderId="0" xfId="0" applyFont="1" applyBorder="1"/>
    <xf numFmtId="0" fontId="10" fillId="0" borderId="0" xfId="0" applyFont="1" applyBorder="1"/>
    <xf numFmtId="0" fontId="8" fillId="0" borderId="9" xfId="0" applyFont="1" applyBorder="1"/>
    <xf numFmtId="0" fontId="3" fillId="0" borderId="13" xfId="0" applyFont="1" applyBorder="1"/>
    <xf numFmtId="0" fontId="1" fillId="0" borderId="13" xfId="0" applyFont="1" applyBorder="1"/>
    <xf numFmtId="0" fontId="10" fillId="0" borderId="13" xfId="0" applyFont="1" applyBorder="1"/>
    <xf numFmtId="0" fontId="0" fillId="2" borderId="0" xfId="0" applyFill="1"/>
    <xf numFmtId="0" fontId="17" fillId="0" borderId="1" xfId="0" applyFont="1" applyBorder="1"/>
    <xf numFmtId="0" fontId="12" fillId="0" borderId="10" xfId="0" applyFont="1" applyBorder="1"/>
    <xf numFmtId="0" fontId="13" fillId="0" borderId="10" xfId="0" applyFont="1" applyBorder="1"/>
    <xf numFmtId="165" fontId="0" fillId="0" borderId="0" xfId="0" applyNumberFormat="1"/>
    <xf numFmtId="0" fontId="1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ill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0"/>
  <sheetViews>
    <sheetView topLeftCell="E1" zoomScale="93" zoomScaleNormal="93" workbookViewId="0">
      <selection activeCell="A181" sqref="A181:J183"/>
    </sheetView>
  </sheetViews>
  <sheetFormatPr defaultColWidth="8.77734375" defaultRowHeight="14.4" x14ac:dyDescent="0.3"/>
  <cols>
    <col min="1" max="1" width="31.33203125" customWidth="1"/>
    <col min="2" max="2" width="14.6640625" customWidth="1"/>
    <col min="3" max="3" width="17" customWidth="1"/>
    <col min="4" max="4" width="14" customWidth="1"/>
    <col min="5" max="5" width="16.44140625" customWidth="1"/>
    <col min="6" max="6" width="13.44140625" customWidth="1"/>
    <col min="7" max="7" width="15.44140625" customWidth="1"/>
    <col min="8" max="8" width="9.109375" customWidth="1"/>
    <col min="9" max="9" width="6.109375" customWidth="1"/>
    <col min="10" max="10" width="34.21875" customWidth="1"/>
    <col min="11" max="11" width="18.5546875" customWidth="1"/>
    <col min="12" max="12" width="18.33203125" bestFit="1" customWidth="1"/>
    <col min="13" max="13" width="17.77734375" bestFit="1" customWidth="1"/>
    <col min="14" max="15" width="27.21875" bestFit="1" customWidth="1"/>
    <col min="16" max="17" width="17.77734375" customWidth="1"/>
    <col min="20" max="20" width="24.77734375" customWidth="1"/>
    <col min="21" max="21" width="16.33203125" customWidth="1"/>
    <col min="22" max="22" width="13.33203125" customWidth="1"/>
    <col min="23" max="23" width="18.44140625" customWidth="1"/>
    <col min="24" max="24" width="24.33203125" customWidth="1"/>
    <col min="25" max="25" width="35.109375" customWidth="1"/>
    <col min="26" max="26" width="25.109375" customWidth="1"/>
    <col min="27" max="27" width="28.33203125" customWidth="1"/>
  </cols>
  <sheetData>
    <row r="1" spans="1:17" ht="15.6" x14ac:dyDescent="0.3">
      <c r="A1" s="98" t="s">
        <v>45</v>
      </c>
      <c r="B1" s="100" t="s">
        <v>58</v>
      </c>
      <c r="C1" s="101"/>
      <c r="D1" s="100" t="s">
        <v>46</v>
      </c>
      <c r="E1" s="101"/>
      <c r="F1" s="104" t="s">
        <v>0</v>
      </c>
      <c r="G1" s="104"/>
      <c r="H1" s="35"/>
      <c r="J1" s="51" t="s">
        <v>48</v>
      </c>
      <c r="K1" s="90" t="s">
        <v>36</v>
      </c>
      <c r="L1" s="90" t="s">
        <v>42</v>
      </c>
      <c r="M1" s="90"/>
      <c r="N1" s="90"/>
      <c r="O1" s="90"/>
      <c r="P1" s="90"/>
      <c r="Q1" s="51"/>
    </row>
    <row r="2" spans="1:17" ht="15.6" x14ac:dyDescent="0.3">
      <c r="A2" s="99"/>
      <c r="B2" s="102"/>
      <c r="C2" s="103"/>
      <c r="D2" s="102"/>
      <c r="E2" s="103"/>
      <c r="F2" s="104"/>
      <c r="G2" s="104"/>
      <c r="H2" s="35"/>
      <c r="K2" s="90"/>
      <c r="L2" s="60" t="s">
        <v>59</v>
      </c>
      <c r="M2" s="60" t="s">
        <v>60</v>
      </c>
      <c r="N2" s="60" t="s">
        <v>49</v>
      </c>
      <c r="O2" s="60" t="s">
        <v>50</v>
      </c>
      <c r="P2" s="60" t="s">
        <v>51</v>
      </c>
      <c r="Q2" s="60" t="s">
        <v>32</v>
      </c>
    </row>
    <row r="3" spans="1:17" ht="15.6" x14ac:dyDescent="0.3">
      <c r="A3" s="54" t="s">
        <v>44</v>
      </c>
      <c r="B3" s="87" t="s">
        <v>2</v>
      </c>
      <c r="C3" s="87" t="s">
        <v>3</v>
      </c>
      <c r="D3" s="87" t="s">
        <v>2</v>
      </c>
      <c r="E3" s="87" t="s">
        <v>3</v>
      </c>
      <c r="F3" s="88" t="s">
        <v>2</v>
      </c>
      <c r="G3" s="88" t="s">
        <v>3</v>
      </c>
      <c r="H3" s="34"/>
      <c r="K3">
        <v>1</v>
      </c>
      <c r="L3">
        <f>B18</f>
        <v>8</v>
      </c>
      <c r="M3">
        <f>C18</f>
        <v>15</v>
      </c>
      <c r="N3">
        <f>D18</f>
        <v>20</v>
      </c>
      <c r="O3">
        <f>E18</f>
        <v>30</v>
      </c>
      <c r="Q3">
        <f>G18</f>
        <v>24</v>
      </c>
    </row>
    <row r="4" spans="1:17" ht="15.6" x14ac:dyDescent="0.3">
      <c r="A4" s="95" t="s">
        <v>1</v>
      </c>
      <c r="B4" s="96"/>
      <c r="C4" s="96"/>
      <c r="D4" s="96"/>
      <c r="E4" s="96"/>
      <c r="F4" s="96"/>
      <c r="G4" s="97"/>
      <c r="H4" s="36"/>
      <c r="K4">
        <v>2</v>
      </c>
      <c r="L4">
        <f t="shared" ref="L4:Q4" si="0">B34</f>
        <v>9</v>
      </c>
      <c r="M4">
        <f t="shared" si="0"/>
        <v>16</v>
      </c>
      <c r="N4">
        <f t="shared" si="0"/>
        <v>21</v>
      </c>
      <c r="O4">
        <f t="shared" si="0"/>
        <v>29</v>
      </c>
      <c r="P4">
        <f t="shared" si="0"/>
        <v>14</v>
      </c>
      <c r="Q4">
        <f t="shared" si="0"/>
        <v>21</v>
      </c>
    </row>
    <row r="5" spans="1:17" ht="15.6" x14ac:dyDescent="0.3">
      <c r="A5" s="1" t="s">
        <v>4</v>
      </c>
      <c r="B5" s="2">
        <v>22.9</v>
      </c>
      <c r="C5" s="2">
        <v>22.7</v>
      </c>
      <c r="D5" s="2">
        <v>23.1</v>
      </c>
      <c r="E5" s="2">
        <v>23.5</v>
      </c>
      <c r="F5" s="65">
        <v>26.8</v>
      </c>
      <c r="G5" s="65">
        <v>24.6</v>
      </c>
      <c r="K5">
        <v>3</v>
      </c>
      <c r="L5">
        <f t="shared" ref="L5:Q5" si="1">B50</f>
        <v>9</v>
      </c>
      <c r="M5">
        <f t="shared" si="1"/>
        <v>14</v>
      </c>
      <c r="N5">
        <f t="shared" si="1"/>
        <v>19</v>
      </c>
      <c r="O5">
        <f t="shared" si="1"/>
        <v>27</v>
      </c>
      <c r="P5">
        <f t="shared" si="1"/>
        <v>11</v>
      </c>
      <c r="Q5">
        <f t="shared" si="1"/>
        <v>24</v>
      </c>
    </row>
    <row r="6" spans="1:17" ht="15.6" x14ac:dyDescent="0.3">
      <c r="A6" s="1" t="s">
        <v>5</v>
      </c>
      <c r="B6" s="3">
        <v>0.5</v>
      </c>
      <c r="C6" s="3">
        <v>0.46</v>
      </c>
      <c r="D6" s="3">
        <v>0.48</v>
      </c>
      <c r="E6" s="4">
        <v>0.64500000000000002</v>
      </c>
      <c r="F6" s="66">
        <v>0.45</v>
      </c>
      <c r="G6" s="67">
        <v>0.49</v>
      </c>
      <c r="H6" s="37"/>
      <c r="K6">
        <v>4</v>
      </c>
      <c r="M6">
        <f>C66</f>
        <v>20</v>
      </c>
      <c r="N6">
        <f>D66</f>
        <v>16</v>
      </c>
      <c r="O6">
        <f>E66</f>
        <v>30</v>
      </c>
      <c r="P6">
        <f>F66</f>
        <v>15</v>
      </c>
      <c r="Q6">
        <f>G66</f>
        <v>25</v>
      </c>
    </row>
    <row r="7" spans="1:17" ht="15.6" x14ac:dyDescent="0.3">
      <c r="A7" s="1" t="s">
        <v>6</v>
      </c>
      <c r="B7" s="2">
        <v>30.3</v>
      </c>
      <c r="C7" s="2">
        <v>30.2</v>
      </c>
      <c r="D7" s="2">
        <v>30.3</v>
      </c>
      <c r="E7" s="2">
        <v>29.9</v>
      </c>
      <c r="F7" s="65">
        <v>30.2</v>
      </c>
      <c r="G7" s="65">
        <v>30</v>
      </c>
      <c r="K7">
        <v>5</v>
      </c>
      <c r="L7">
        <f t="shared" ref="L7:Q7" si="2">B82</f>
        <v>9</v>
      </c>
      <c r="M7">
        <f t="shared" si="2"/>
        <v>22</v>
      </c>
      <c r="N7">
        <f t="shared" si="2"/>
        <v>19</v>
      </c>
      <c r="O7">
        <f t="shared" si="2"/>
        <v>30</v>
      </c>
      <c r="P7">
        <f t="shared" si="2"/>
        <v>13</v>
      </c>
      <c r="Q7">
        <f t="shared" si="2"/>
        <v>23</v>
      </c>
    </row>
    <row r="8" spans="1:17" ht="15.6" x14ac:dyDescent="0.3">
      <c r="A8" s="1" t="s">
        <v>8</v>
      </c>
      <c r="B8" s="2">
        <v>21.6</v>
      </c>
      <c r="C8" s="2">
        <v>21.1</v>
      </c>
      <c r="D8" s="2">
        <v>21.5</v>
      </c>
      <c r="E8" s="2">
        <v>20.7</v>
      </c>
      <c r="F8" s="65">
        <v>18.399999999999999</v>
      </c>
      <c r="G8" s="65">
        <v>19</v>
      </c>
      <c r="K8">
        <v>6</v>
      </c>
      <c r="L8">
        <f>B98</f>
        <v>9</v>
      </c>
      <c r="M8">
        <f>C98</f>
        <v>17</v>
      </c>
      <c r="N8">
        <f>D98</f>
        <v>20</v>
      </c>
      <c r="P8">
        <f>F98</f>
        <v>11</v>
      </c>
      <c r="Q8">
        <f>G98</f>
        <v>29</v>
      </c>
    </row>
    <row r="9" spans="1:17" ht="15.6" x14ac:dyDescent="0.3">
      <c r="A9" s="1" t="s">
        <v>9</v>
      </c>
      <c r="B9" s="2">
        <v>23.9</v>
      </c>
      <c r="C9" s="2">
        <v>24.1</v>
      </c>
      <c r="D9" s="2">
        <v>23.8</v>
      </c>
      <c r="E9" s="2">
        <v>23.9</v>
      </c>
      <c r="F9" s="65">
        <v>27.3</v>
      </c>
      <c r="G9" s="65">
        <v>23.3</v>
      </c>
      <c r="K9">
        <v>7</v>
      </c>
      <c r="L9">
        <f t="shared" ref="L9:Q9" si="3">B115</f>
        <v>8</v>
      </c>
      <c r="M9">
        <f t="shared" si="3"/>
        <v>16</v>
      </c>
      <c r="N9">
        <f t="shared" si="3"/>
        <v>17</v>
      </c>
      <c r="O9">
        <f t="shared" si="3"/>
        <v>29</v>
      </c>
      <c r="P9">
        <f t="shared" si="3"/>
        <v>13</v>
      </c>
      <c r="Q9">
        <f t="shared" si="3"/>
        <v>26</v>
      </c>
    </row>
    <row r="10" spans="1:17" ht="15.6" x14ac:dyDescent="0.3">
      <c r="A10" s="5" t="s">
        <v>10</v>
      </c>
      <c r="B10" s="6">
        <f>B9-B8</f>
        <v>2.2999999999999972</v>
      </c>
      <c r="C10" s="6">
        <f t="shared" ref="C10:G10" si="4">C9-C8</f>
        <v>3</v>
      </c>
      <c r="D10" s="6">
        <f t="shared" si="4"/>
        <v>2.3000000000000007</v>
      </c>
      <c r="E10" s="6">
        <f t="shared" si="4"/>
        <v>3.1999999999999993</v>
      </c>
      <c r="F10" s="6">
        <f t="shared" si="4"/>
        <v>8.9000000000000021</v>
      </c>
      <c r="G10" s="6">
        <f t="shared" si="4"/>
        <v>4.3000000000000007</v>
      </c>
      <c r="K10">
        <v>8</v>
      </c>
      <c r="L10">
        <f t="shared" ref="L10:Q10" si="5">B131</f>
        <v>8</v>
      </c>
      <c r="M10">
        <f t="shared" si="5"/>
        <v>20</v>
      </c>
      <c r="N10">
        <f t="shared" si="5"/>
        <v>17</v>
      </c>
      <c r="O10">
        <f t="shared" si="5"/>
        <v>30</v>
      </c>
      <c r="P10">
        <f t="shared" si="5"/>
        <v>13</v>
      </c>
      <c r="Q10">
        <f t="shared" si="5"/>
        <v>27</v>
      </c>
    </row>
    <row r="11" spans="1:17" ht="15.6" x14ac:dyDescent="0.3">
      <c r="A11" s="1" t="s">
        <v>11</v>
      </c>
      <c r="B11" s="2">
        <v>20.100000000000001</v>
      </c>
      <c r="C11" s="2">
        <v>19.899999999999999</v>
      </c>
      <c r="D11" s="2">
        <v>20.2</v>
      </c>
      <c r="E11" s="2">
        <v>20.100000000000001</v>
      </c>
      <c r="F11" s="65">
        <v>20.100000000000001</v>
      </c>
      <c r="G11" s="65">
        <v>19.899999999999999</v>
      </c>
      <c r="H11" s="38"/>
      <c r="K11">
        <v>9</v>
      </c>
      <c r="L11">
        <f t="shared" ref="L11:Q11" si="6">B147</f>
        <v>10</v>
      </c>
      <c r="M11">
        <f t="shared" si="6"/>
        <v>15</v>
      </c>
      <c r="N11">
        <f t="shared" si="6"/>
        <v>15</v>
      </c>
      <c r="O11">
        <f t="shared" si="6"/>
        <v>30</v>
      </c>
      <c r="P11">
        <f t="shared" si="6"/>
        <v>14</v>
      </c>
      <c r="Q11">
        <f t="shared" si="6"/>
        <v>25</v>
      </c>
    </row>
    <row r="12" spans="1:17" ht="15.6" x14ac:dyDescent="0.3">
      <c r="A12" s="1" t="s">
        <v>12</v>
      </c>
      <c r="B12" s="2">
        <v>25.3</v>
      </c>
      <c r="C12" s="2">
        <v>25</v>
      </c>
      <c r="D12" s="2">
        <v>25.2</v>
      </c>
      <c r="E12" s="2">
        <v>24.3</v>
      </c>
      <c r="F12" s="65">
        <v>25.1</v>
      </c>
      <c r="G12" s="65">
        <v>24.9</v>
      </c>
      <c r="K12">
        <v>10</v>
      </c>
      <c r="L12" s="33">
        <f t="shared" ref="L12:Q12" si="7">B163</f>
        <v>9</v>
      </c>
      <c r="M12" s="33">
        <f t="shared" si="7"/>
        <v>11</v>
      </c>
      <c r="N12" s="33">
        <f t="shared" si="7"/>
        <v>22</v>
      </c>
      <c r="O12" s="33">
        <f t="shared" si="7"/>
        <v>30</v>
      </c>
      <c r="P12" s="33">
        <f t="shared" si="7"/>
        <v>13</v>
      </c>
      <c r="Q12" s="33">
        <f t="shared" si="7"/>
        <v>28</v>
      </c>
    </row>
    <row r="13" spans="1:17" ht="15.6" x14ac:dyDescent="0.3">
      <c r="A13" s="7" t="s">
        <v>47</v>
      </c>
      <c r="B13" s="8">
        <f>B12-B11</f>
        <v>5.1999999999999993</v>
      </c>
      <c r="C13" s="8">
        <f t="shared" ref="C13:G13" si="8">C12-C11</f>
        <v>5.1000000000000014</v>
      </c>
      <c r="D13" s="8">
        <f t="shared" si="8"/>
        <v>5</v>
      </c>
      <c r="E13" s="8">
        <f t="shared" si="8"/>
        <v>4.1999999999999993</v>
      </c>
      <c r="F13" s="8">
        <f t="shared" si="8"/>
        <v>5</v>
      </c>
      <c r="G13" s="8">
        <f t="shared" si="8"/>
        <v>5</v>
      </c>
      <c r="K13" t="s">
        <v>27</v>
      </c>
      <c r="L13">
        <f>AVERAGE(L3:L12)</f>
        <v>8.7777777777777786</v>
      </c>
      <c r="M13">
        <f t="shared" ref="M13:Q13" si="9">AVERAGE(M3:M12)</f>
        <v>16.600000000000001</v>
      </c>
      <c r="N13">
        <f t="shared" si="9"/>
        <v>18.600000000000001</v>
      </c>
      <c r="O13">
        <f t="shared" si="9"/>
        <v>29.444444444444443</v>
      </c>
      <c r="P13">
        <f t="shared" si="9"/>
        <v>13</v>
      </c>
      <c r="Q13">
        <f t="shared" si="9"/>
        <v>25.2</v>
      </c>
    </row>
    <row r="14" spans="1:17" ht="15.6" x14ac:dyDescent="0.3">
      <c r="A14" s="1" t="s">
        <v>14</v>
      </c>
      <c r="B14" s="2">
        <v>31.19</v>
      </c>
      <c r="C14" s="2">
        <v>30.69</v>
      </c>
      <c r="D14" s="32">
        <v>29.54</v>
      </c>
      <c r="E14" s="2">
        <v>32.97</v>
      </c>
      <c r="F14" s="68">
        <v>35.96</v>
      </c>
      <c r="G14" s="65">
        <v>32.96</v>
      </c>
      <c r="H14" s="39"/>
      <c r="K14" t="s">
        <v>28</v>
      </c>
      <c r="L14">
        <f>STDEV(L3:L12)</f>
        <v>0.66666666666666674</v>
      </c>
      <c r="M14">
        <f t="shared" ref="M14:Q14" si="10">STDEV(M3:M12)</f>
        <v>3.2727833889689553</v>
      </c>
      <c r="N14">
        <f t="shared" si="10"/>
        <v>2.2705848487901892</v>
      </c>
      <c r="O14">
        <f t="shared" si="10"/>
        <v>1.0137937550497031</v>
      </c>
      <c r="P14">
        <f t="shared" si="10"/>
        <v>1.3228756555322954</v>
      </c>
      <c r="Q14">
        <f t="shared" si="10"/>
        <v>2.3944379994757292</v>
      </c>
    </row>
    <row r="15" spans="1:17" ht="15.6" x14ac:dyDescent="0.3">
      <c r="A15" s="1" t="s">
        <v>15</v>
      </c>
      <c r="B15" s="2">
        <v>31</v>
      </c>
      <c r="C15" s="2">
        <v>30.39</v>
      </c>
      <c r="D15" s="2">
        <v>29.15</v>
      </c>
      <c r="E15" s="2">
        <v>32.65</v>
      </c>
      <c r="F15" s="65">
        <v>35.61</v>
      </c>
      <c r="G15" s="65">
        <v>32.53</v>
      </c>
    </row>
    <row r="16" spans="1:17" ht="15.6" x14ac:dyDescent="0.3">
      <c r="A16" s="58" t="s">
        <v>16</v>
      </c>
      <c r="B16" s="59">
        <f>B14-B15</f>
        <v>0.19000000000000128</v>
      </c>
      <c r="C16" s="59">
        <f t="shared" ref="C16:G16" si="11">C14-C15</f>
        <v>0.30000000000000071</v>
      </c>
      <c r="D16" s="59">
        <f t="shared" si="11"/>
        <v>0.39000000000000057</v>
      </c>
      <c r="E16" s="59">
        <f t="shared" si="11"/>
        <v>0.32000000000000028</v>
      </c>
      <c r="F16" s="59">
        <f t="shared" si="11"/>
        <v>0.35000000000000142</v>
      </c>
      <c r="G16" s="59">
        <f t="shared" si="11"/>
        <v>0.42999999999999972</v>
      </c>
      <c r="H16" s="40"/>
    </row>
    <row r="17" spans="1:17" ht="15.6" x14ac:dyDescent="0.3">
      <c r="A17" s="52" t="s">
        <v>33</v>
      </c>
      <c r="B17" s="53">
        <f>B16/B14</f>
        <v>6.0916960564283834E-3</v>
      </c>
      <c r="C17" s="53">
        <f t="shared" ref="C17:G17" si="12">C16/C14</f>
        <v>9.7751710654936687E-3</v>
      </c>
      <c r="D17" s="53">
        <f t="shared" si="12"/>
        <v>1.3202437373053506E-2</v>
      </c>
      <c r="E17" s="53">
        <f t="shared" si="12"/>
        <v>9.7057931452836001E-3</v>
      </c>
      <c r="F17" s="53">
        <f t="shared" si="12"/>
        <v>9.7330367074527652E-3</v>
      </c>
      <c r="G17" s="53">
        <f t="shared" si="12"/>
        <v>1.304611650485436E-2</v>
      </c>
      <c r="H17" s="41"/>
    </row>
    <row r="18" spans="1:17" ht="15.6" x14ac:dyDescent="0.3">
      <c r="A18" s="9" t="s">
        <v>38</v>
      </c>
      <c r="B18" s="78">
        <v>8</v>
      </c>
      <c r="C18" s="78">
        <v>15</v>
      </c>
      <c r="D18" s="78">
        <v>20</v>
      </c>
      <c r="E18" s="78">
        <v>30</v>
      </c>
      <c r="F18" s="9">
        <v>14</v>
      </c>
      <c r="G18" s="9">
        <v>24</v>
      </c>
      <c r="H18" s="41"/>
      <c r="J18" s="51" t="s">
        <v>37</v>
      </c>
      <c r="K18" s="90" t="s">
        <v>36</v>
      </c>
      <c r="L18" s="90" t="s">
        <v>43</v>
      </c>
      <c r="M18" s="90"/>
      <c r="N18" s="90"/>
      <c r="O18" s="90"/>
      <c r="P18" s="90"/>
      <c r="Q18" s="90"/>
    </row>
    <row r="19" spans="1:17" ht="15.6" x14ac:dyDescent="0.3">
      <c r="A19" s="76"/>
      <c r="B19" s="76"/>
      <c r="C19" s="76"/>
      <c r="D19" s="76"/>
      <c r="E19" s="76"/>
      <c r="F19" s="77"/>
      <c r="G19" s="77"/>
      <c r="H19" s="42"/>
      <c r="K19" s="90"/>
      <c r="L19" s="60" t="s">
        <v>59</v>
      </c>
      <c r="M19" s="60" t="s">
        <v>60</v>
      </c>
      <c r="N19" s="60" t="s">
        <v>49</v>
      </c>
      <c r="O19" s="60" t="s">
        <v>50</v>
      </c>
      <c r="P19" s="60" t="s">
        <v>51</v>
      </c>
      <c r="Q19" s="60" t="s">
        <v>32</v>
      </c>
    </row>
    <row r="20" spans="1:17" ht="15.6" x14ac:dyDescent="0.3">
      <c r="A20" s="95" t="s">
        <v>17</v>
      </c>
      <c r="B20" s="96"/>
      <c r="C20" s="96"/>
      <c r="D20" s="96"/>
      <c r="E20" s="96"/>
      <c r="F20" s="96"/>
      <c r="G20" s="97"/>
      <c r="K20">
        <v>1</v>
      </c>
      <c r="L20">
        <f>B17-(B177/30*B18/B175)</f>
        <v>3.7810413709341638E-3</v>
      </c>
      <c r="M20">
        <f t="shared" ref="M20:Q20" si="13">C17-(C177/30*C18/C175)</f>
        <v>5.12400827479599E-3</v>
      </c>
      <c r="N20">
        <f t="shared" si="13"/>
        <v>6.3997162846181248E-3</v>
      </c>
      <c r="O20">
        <f t="shared" si="13"/>
        <v>1.4798540172332262E-3</v>
      </c>
      <c r="Q20">
        <f t="shared" si="13"/>
        <v>8.4498056490939066E-3</v>
      </c>
    </row>
    <row r="21" spans="1:17" ht="15.6" x14ac:dyDescent="0.3">
      <c r="A21" s="1" t="s">
        <v>4</v>
      </c>
      <c r="B21" s="2">
        <v>23.2</v>
      </c>
      <c r="C21" s="2">
        <v>19.8</v>
      </c>
      <c r="D21" s="2">
        <v>23.7</v>
      </c>
      <c r="E21" s="2">
        <v>24.5</v>
      </c>
      <c r="F21" s="65">
        <v>26.2</v>
      </c>
      <c r="G21" s="65">
        <v>24.4</v>
      </c>
      <c r="K21">
        <v>2</v>
      </c>
      <c r="L21">
        <f>B33-(B177/30*B34/B175)</f>
        <v>6.290764858340743E-3</v>
      </c>
      <c r="M21">
        <f t="shared" ref="M21:Q21" si="14">C33-(C177/30*C34/C175)</f>
        <v>4.1407014374954211E-3</v>
      </c>
      <c r="N21">
        <f t="shared" si="14"/>
        <v>5.4465563049255336E-3</v>
      </c>
      <c r="O21">
        <f t="shared" si="14"/>
        <v>2.0969799147483818E-3</v>
      </c>
      <c r="P21">
        <f t="shared" si="14"/>
        <v>3.4320284276920165E-3</v>
      </c>
      <c r="Q21">
        <f t="shared" si="14"/>
        <v>7.465343803755427E-3</v>
      </c>
    </row>
    <row r="22" spans="1:17" ht="15.6" x14ac:dyDescent="0.3">
      <c r="A22" s="1" t="s">
        <v>5</v>
      </c>
      <c r="B22" s="3">
        <v>0.48</v>
      </c>
      <c r="C22" s="4">
        <v>0.53500000000000003</v>
      </c>
      <c r="D22" s="3">
        <v>0.49</v>
      </c>
      <c r="E22" s="4">
        <v>0.63500000000000001</v>
      </c>
      <c r="F22" s="69">
        <v>0.47499999999999998</v>
      </c>
      <c r="G22" s="69">
        <v>0.48499999999999999</v>
      </c>
      <c r="K22">
        <v>3</v>
      </c>
      <c r="L22">
        <f t="shared" ref="L22:Q22" si="15">B49-(B177/30*B50/B175)</f>
        <v>5.4525419706120664E-3</v>
      </c>
      <c r="M22">
        <f t="shared" si="15"/>
        <v>3.2197299818051243E-3</v>
      </c>
      <c r="N22">
        <f t="shared" si="15"/>
        <v>5.2574022957298482E-3</v>
      </c>
      <c r="O22">
        <f t="shared" si="15"/>
        <v>2.4254436243234248E-3</v>
      </c>
      <c r="P22">
        <f t="shared" si="15"/>
        <v>5.0327156196539706E-3</v>
      </c>
      <c r="Q22">
        <f t="shared" si="15"/>
        <v>5.3306964435097196E-3</v>
      </c>
    </row>
    <row r="23" spans="1:17" ht="15.6" x14ac:dyDescent="0.3">
      <c r="A23" s="1" t="s">
        <v>6</v>
      </c>
      <c r="B23" s="2">
        <v>30.2</v>
      </c>
      <c r="C23" s="2">
        <v>30.3</v>
      </c>
      <c r="D23" s="2">
        <v>30.1</v>
      </c>
      <c r="E23" s="2">
        <v>30.1</v>
      </c>
      <c r="F23" s="65">
        <v>30.1</v>
      </c>
      <c r="G23" s="65">
        <v>30.2</v>
      </c>
      <c r="H23" s="43"/>
      <c r="K23">
        <v>4</v>
      </c>
      <c r="M23">
        <f>C65-(C177/30*C66/C175)</f>
        <v>5.9676008141067343E-3</v>
      </c>
      <c r="N23">
        <f>D65-(D177/30*D66/D175)</f>
        <v>4.7317647111354737E-3</v>
      </c>
      <c r="O23">
        <f>E65-(E177/30*E66/E175)</f>
        <v>3.4233557830469739E-3</v>
      </c>
      <c r="P23">
        <f>F65-(F177/30*F66/F175)</f>
        <v>4.567127004303167E-3</v>
      </c>
      <c r="Q23">
        <f>G65-(G177/30*G66/G175)</f>
        <v>6.4381732377065213E-3</v>
      </c>
    </row>
    <row r="24" spans="1:17" ht="15.6" x14ac:dyDescent="0.3">
      <c r="A24" s="1" t="s">
        <v>8</v>
      </c>
      <c r="B24" s="2">
        <v>19.3</v>
      </c>
      <c r="C24" s="2">
        <v>22.1</v>
      </c>
      <c r="D24" s="2">
        <v>22.2</v>
      </c>
      <c r="E24" s="2">
        <v>21.5</v>
      </c>
      <c r="F24" s="65">
        <v>21.2</v>
      </c>
      <c r="G24" s="65">
        <v>20.6</v>
      </c>
      <c r="K24">
        <v>5</v>
      </c>
      <c r="L24">
        <f t="shared" ref="L24:Q24" si="16">B81-(B177/30*B82/B175)</f>
        <v>6.2612729724899237E-3</v>
      </c>
      <c r="M24">
        <f t="shared" si="16"/>
        <v>8.5147577974305222E-3</v>
      </c>
      <c r="N24">
        <f t="shared" si="16"/>
        <v>2.5314189633214839E-3</v>
      </c>
      <c r="O24">
        <f t="shared" si="16"/>
        <v>2.8721917130711955E-3</v>
      </c>
      <c r="P24">
        <f t="shared" si="16"/>
        <v>4.4586897048441388E-3</v>
      </c>
      <c r="Q24">
        <f t="shared" si="16"/>
        <v>7.554723715698152E-3</v>
      </c>
    </row>
    <row r="25" spans="1:17" ht="15.6" x14ac:dyDescent="0.3">
      <c r="A25" s="1" t="s">
        <v>9</v>
      </c>
      <c r="B25" s="2">
        <v>23.3</v>
      </c>
      <c r="C25" s="2">
        <v>23</v>
      </c>
      <c r="D25" s="2">
        <v>23.9</v>
      </c>
      <c r="E25" s="2">
        <v>24.3</v>
      </c>
      <c r="F25" s="65">
        <v>25.8</v>
      </c>
      <c r="G25" s="65">
        <v>24.5</v>
      </c>
      <c r="K25">
        <v>6</v>
      </c>
      <c r="L25">
        <f>B97-(B177/30*B98/B175)</f>
        <v>4.4148471171232689E-3</v>
      </c>
      <c r="M25">
        <f>C97-(C177/30*C98/C175)</f>
        <v>5.3882424636805468E-3</v>
      </c>
      <c r="N25">
        <f>D97-(D177/30*D98/D175)</f>
        <v>4.3484760253724207E-3</v>
      </c>
      <c r="P25">
        <f>F97-(F177/30*F98/F175)</f>
        <v>4.1805170932345537E-3</v>
      </c>
      <c r="Q25">
        <f>G97-(G177/30*G98/G175)</f>
        <v>1.1478551503487495E-2</v>
      </c>
    </row>
    <row r="26" spans="1:17" ht="15.6" x14ac:dyDescent="0.3">
      <c r="A26" s="5" t="s">
        <v>10</v>
      </c>
      <c r="B26" s="6">
        <f>B25-B24</f>
        <v>4</v>
      </c>
      <c r="C26" s="6">
        <f t="shared" ref="C26:G26" si="17">C25-C24</f>
        <v>0.89999999999999858</v>
      </c>
      <c r="D26" s="6">
        <f t="shared" si="17"/>
        <v>1.6999999999999993</v>
      </c>
      <c r="E26" s="6">
        <f t="shared" si="17"/>
        <v>2.8000000000000007</v>
      </c>
      <c r="F26" s="6">
        <f t="shared" si="17"/>
        <v>4.6000000000000014</v>
      </c>
      <c r="G26" s="6">
        <f t="shared" si="17"/>
        <v>3.8999999999999986</v>
      </c>
      <c r="K26">
        <v>7</v>
      </c>
      <c r="L26">
        <f t="shared" ref="L26:Q26" si="18">B114-(B177/30*B115/B175)</f>
        <v>3.94912622217399E-3</v>
      </c>
      <c r="M26">
        <f t="shared" si="18"/>
        <v>6.8207920905117439E-3</v>
      </c>
      <c r="N26">
        <f t="shared" si="18"/>
        <v>2.3077328011753516E-3</v>
      </c>
      <c r="O26" s="89">
        <f t="shared" si="18"/>
        <v>4.2227600265166785E-3</v>
      </c>
      <c r="P26">
        <f t="shared" si="18"/>
        <v>5.3488183477680929E-3</v>
      </c>
      <c r="Q26">
        <f t="shared" si="18"/>
        <v>1.1816930735704792E-2</v>
      </c>
    </row>
    <row r="27" spans="1:17" ht="15.6" x14ac:dyDescent="0.3">
      <c r="A27" s="1" t="s">
        <v>11</v>
      </c>
      <c r="B27" s="2">
        <v>20</v>
      </c>
      <c r="C27" s="2">
        <v>20.100000000000001</v>
      </c>
      <c r="D27" s="2">
        <v>20.100000000000001</v>
      </c>
      <c r="E27" s="2">
        <v>20.100000000000001</v>
      </c>
      <c r="F27" s="10">
        <v>20.100000000000001</v>
      </c>
      <c r="G27" s="10">
        <v>20.3</v>
      </c>
      <c r="H27" s="40"/>
      <c r="K27">
        <v>8</v>
      </c>
      <c r="L27">
        <f t="shared" ref="L27:Q27" si="19">B130-(B177/30*B131/B175)</f>
        <v>3.7601716214197673E-3</v>
      </c>
      <c r="M27">
        <f t="shared" si="19"/>
        <v>6.271165546297656E-3</v>
      </c>
      <c r="N27">
        <f t="shared" si="19"/>
        <v>9.462996989888766E-4</v>
      </c>
      <c r="O27">
        <f t="shared" si="19"/>
        <v>3.1063732762374504E-3</v>
      </c>
      <c r="P27">
        <f t="shared" si="19"/>
        <v>5.8092114302164899E-3</v>
      </c>
      <c r="Q27">
        <f t="shared" si="19"/>
        <v>9.6884610681736601E-3</v>
      </c>
    </row>
    <row r="28" spans="1:17" ht="14.55" customHeight="1" x14ac:dyDescent="0.3">
      <c r="A28" s="1" t="s">
        <v>12</v>
      </c>
      <c r="B28" s="2">
        <v>25.7</v>
      </c>
      <c r="C28" s="2">
        <v>25.4</v>
      </c>
      <c r="D28" s="2">
        <v>25.2</v>
      </c>
      <c r="E28" s="2">
        <v>25.1</v>
      </c>
      <c r="F28" s="10">
        <v>25.1</v>
      </c>
      <c r="G28" s="10">
        <v>25.3</v>
      </c>
      <c r="H28" s="38"/>
      <c r="K28">
        <v>9</v>
      </c>
      <c r="L28">
        <f t="shared" ref="L28:Q28" si="20">B146-(B177/30*B147/B175)</f>
        <v>3.5822698784263095E-3</v>
      </c>
      <c r="M28">
        <f t="shared" si="20"/>
        <v>4.2014078596258339E-3</v>
      </c>
      <c r="N28">
        <f t="shared" si="20"/>
        <v>3.6227913984386182E-3</v>
      </c>
      <c r="O28">
        <f t="shared" si="20"/>
        <v>2.9490289434694669E-3</v>
      </c>
      <c r="P28">
        <f t="shared" si="20"/>
        <v>4.7065867570283458E-3</v>
      </c>
      <c r="Q28">
        <f t="shared" si="20"/>
        <v>1.0442148777965541E-2</v>
      </c>
    </row>
    <row r="29" spans="1:17" ht="15.6" x14ac:dyDescent="0.3">
      <c r="A29" s="7" t="s">
        <v>47</v>
      </c>
      <c r="B29" s="8">
        <f>B28-B27</f>
        <v>5.6999999999999993</v>
      </c>
      <c r="C29" s="8">
        <f t="shared" ref="C29:G29" si="21">C28-C27</f>
        <v>5.2999999999999972</v>
      </c>
      <c r="D29" s="8">
        <f t="shared" si="21"/>
        <v>5.0999999999999979</v>
      </c>
      <c r="E29" s="8">
        <f t="shared" si="21"/>
        <v>5</v>
      </c>
      <c r="F29" s="8">
        <f t="shared" si="21"/>
        <v>5</v>
      </c>
      <c r="G29" s="8">
        <f t="shared" si="21"/>
        <v>5</v>
      </c>
      <c r="H29" s="14"/>
      <c r="K29">
        <v>10</v>
      </c>
      <c r="L29">
        <f t="shared" ref="L29:Q29" si="22">B162-(B177/30*B163/B175)</f>
        <v>4.47674377795052E-3</v>
      </c>
      <c r="M29">
        <f t="shared" si="22"/>
        <v>4.3575088687425653E-3</v>
      </c>
      <c r="N29">
        <f t="shared" si="22"/>
        <v>5.8876535688901178E-3</v>
      </c>
      <c r="O29">
        <f t="shared" si="22"/>
        <v>3.2244425513390032E-3</v>
      </c>
      <c r="P29">
        <f t="shared" si="22"/>
        <v>4.2432576108903221E-3</v>
      </c>
      <c r="Q29">
        <f t="shared" si="22"/>
        <v>1.1467502696023164E-2</v>
      </c>
    </row>
    <row r="30" spans="1:17" ht="15.6" x14ac:dyDescent="0.3">
      <c r="A30" s="1" t="s">
        <v>14</v>
      </c>
      <c r="B30" s="2">
        <v>32.619999999999997</v>
      </c>
      <c r="C30" s="2">
        <v>32.96</v>
      </c>
      <c r="D30" s="2">
        <v>34.950000000000003</v>
      </c>
      <c r="E30" s="2">
        <v>32.840000000000003</v>
      </c>
      <c r="F30" s="10">
        <v>31.28</v>
      </c>
      <c r="G30" s="10">
        <v>32.21</v>
      </c>
      <c r="H30" s="14"/>
      <c r="K30" t="s">
        <v>29</v>
      </c>
      <c r="L30">
        <f>AVERAGE(L20:L29)</f>
        <v>4.6631977543856399E-3</v>
      </c>
      <c r="M30">
        <f t="shared" ref="M30:Q30" si="23">AVERAGE(M20:M29)</f>
        <v>5.4005915134492134E-3</v>
      </c>
      <c r="N30">
        <f t="shared" si="23"/>
        <v>4.1479812052595839E-3</v>
      </c>
      <c r="O30">
        <f t="shared" si="23"/>
        <v>2.8667144277762006E-3</v>
      </c>
      <c r="P30">
        <f t="shared" si="23"/>
        <v>4.6421057772923456E-3</v>
      </c>
      <c r="Q30">
        <f t="shared" si="23"/>
        <v>9.0132337631118366E-3</v>
      </c>
    </row>
    <row r="31" spans="1:17" ht="15.6" x14ac:dyDescent="0.3">
      <c r="A31" s="1" t="s">
        <v>15</v>
      </c>
      <c r="B31" s="2">
        <v>32.33</v>
      </c>
      <c r="C31" s="2">
        <v>32.659999999999997</v>
      </c>
      <c r="D31" s="2">
        <v>34.51</v>
      </c>
      <c r="E31" s="2">
        <v>32.51</v>
      </c>
      <c r="F31" s="10">
        <v>31.02</v>
      </c>
      <c r="G31" s="10">
        <v>31.84</v>
      </c>
      <c r="H31" s="39"/>
      <c r="K31" t="s">
        <v>28</v>
      </c>
      <c r="L31">
        <f>STDEV(L20:L29)</f>
        <v>1.0720474455724659E-3</v>
      </c>
      <c r="M31">
        <f t="shared" ref="M31:Q31" si="24">STDEV(M20:M29)</f>
        <v>1.5542269842446575E-3</v>
      </c>
      <c r="N31">
        <f t="shared" si="24"/>
        <v>1.7613524182681062E-3</v>
      </c>
      <c r="O31">
        <f t="shared" si="24"/>
        <v>7.9463149158116994E-4</v>
      </c>
      <c r="P31">
        <f t="shared" si="24"/>
        <v>6.9767529564197393E-4</v>
      </c>
      <c r="Q31">
        <f t="shared" si="24"/>
        <v>2.2971566542498399E-3</v>
      </c>
    </row>
    <row r="32" spans="1:17" ht="15.6" x14ac:dyDescent="0.3">
      <c r="A32" s="58" t="s">
        <v>16</v>
      </c>
      <c r="B32" s="59">
        <f>B30-B31</f>
        <v>0.28999999999999915</v>
      </c>
      <c r="C32" s="59">
        <f t="shared" ref="C32:G32" si="25">C30-C31</f>
        <v>0.30000000000000426</v>
      </c>
      <c r="D32" s="59">
        <f t="shared" si="25"/>
        <v>0.44000000000000483</v>
      </c>
      <c r="E32" s="59">
        <f t="shared" si="25"/>
        <v>0.3300000000000054</v>
      </c>
      <c r="F32" s="59">
        <f t="shared" si="25"/>
        <v>0.26000000000000156</v>
      </c>
      <c r="G32" s="59">
        <f t="shared" si="25"/>
        <v>0.37000000000000099</v>
      </c>
      <c r="H32" s="14"/>
      <c r="K32" s="93" t="s">
        <v>39</v>
      </c>
      <c r="L32" s="93"/>
      <c r="M32" s="93"/>
      <c r="N32" s="93"/>
      <c r="O32" s="93"/>
      <c r="P32" s="93"/>
      <c r="Q32" s="93"/>
    </row>
    <row r="33" spans="1:20" ht="15.45" customHeight="1" x14ac:dyDescent="0.3">
      <c r="A33" s="52" t="s">
        <v>34</v>
      </c>
      <c r="B33" s="53">
        <f>B32/B30</f>
        <v>8.8902513795217405E-3</v>
      </c>
      <c r="C33" s="53">
        <f t="shared" ref="C33:G33" si="26">C32/C30</f>
        <v>9.1019417475729451E-3</v>
      </c>
      <c r="D33" s="53">
        <f t="shared" si="26"/>
        <v>1.2589413447782683E-2</v>
      </c>
      <c r="E33" s="53">
        <f t="shared" si="26"/>
        <v>1.0048721071863744E-2</v>
      </c>
      <c r="F33" s="53">
        <f t="shared" si="26"/>
        <v>8.3120204603581056E-3</v>
      </c>
      <c r="G33" s="53">
        <f t="shared" si="26"/>
        <v>1.1487115802545824E-2</v>
      </c>
      <c r="H33" s="14"/>
    </row>
    <row r="34" spans="1:20" ht="15.6" x14ac:dyDescent="0.3">
      <c r="A34" s="74" t="s">
        <v>38</v>
      </c>
      <c r="B34" s="75">
        <v>9</v>
      </c>
      <c r="C34" s="75">
        <v>16</v>
      </c>
      <c r="D34" s="75">
        <v>21</v>
      </c>
      <c r="E34" s="75">
        <v>29</v>
      </c>
      <c r="F34" s="74">
        <v>14</v>
      </c>
      <c r="G34" s="74">
        <v>21</v>
      </c>
      <c r="H34" s="41"/>
    </row>
    <row r="35" spans="1:20" ht="15.6" x14ac:dyDescent="0.3">
      <c r="A35" s="79"/>
      <c r="B35" s="79"/>
      <c r="C35" s="79"/>
      <c r="D35" s="79"/>
      <c r="E35" s="79"/>
      <c r="F35" s="80"/>
      <c r="G35" s="79"/>
      <c r="H35" s="41"/>
      <c r="J35" s="94" t="s">
        <v>35</v>
      </c>
      <c r="K35" s="90" t="s">
        <v>36</v>
      </c>
      <c r="L35" s="91" t="s">
        <v>35</v>
      </c>
      <c r="M35" s="91"/>
      <c r="N35" s="91"/>
      <c r="O35" s="91"/>
      <c r="P35" s="91"/>
      <c r="Q35" s="91"/>
    </row>
    <row r="36" spans="1:20" ht="15.6" x14ac:dyDescent="0.3">
      <c r="A36" s="95" t="s">
        <v>18</v>
      </c>
      <c r="B36" s="96"/>
      <c r="C36" s="96"/>
      <c r="D36" s="96"/>
      <c r="E36" s="96"/>
      <c r="F36" s="96"/>
      <c r="G36" s="97"/>
      <c r="H36" s="42"/>
      <c r="J36" s="94"/>
      <c r="K36" s="90"/>
      <c r="L36" s="60" t="s">
        <v>59</v>
      </c>
      <c r="M36" s="60" t="s">
        <v>60</v>
      </c>
      <c r="N36" s="60" t="s">
        <v>49</v>
      </c>
      <c r="O36" s="60" t="s">
        <v>50</v>
      </c>
      <c r="P36" s="60" t="s">
        <v>51</v>
      </c>
      <c r="Q36" s="60" t="s">
        <v>32</v>
      </c>
    </row>
    <row r="37" spans="1:20" ht="15.6" x14ac:dyDescent="0.3">
      <c r="A37" s="1" t="s">
        <v>4</v>
      </c>
      <c r="B37" s="2">
        <v>23.1</v>
      </c>
      <c r="C37" s="2">
        <v>20.9</v>
      </c>
      <c r="D37" s="2">
        <v>23.6</v>
      </c>
      <c r="E37" s="2">
        <v>24.8</v>
      </c>
      <c r="F37" s="10">
        <v>26.1</v>
      </c>
      <c r="G37" s="10">
        <v>24.1</v>
      </c>
      <c r="H37" s="14"/>
      <c r="K37">
        <v>1</v>
      </c>
      <c r="L37">
        <f>(B10-B171/30*B18)/(B13-B174/30*B18)</f>
        <v>0.47893258426966262</v>
      </c>
      <c r="M37">
        <f>(C10-C171/30*C18)/(C13-C174/30*C18)</f>
        <v>0.60215053763440807</v>
      </c>
      <c r="N37">
        <f>(D10-D171/30*D18)/(D13-D174/30*D18)</f>
        <v>0.35714285714285743</v>
      </c>
      <c r="O37">
        <f>(E10-E171/30*E18)/(E13-E174/30*E18)</f>
        <v>1.1538461538461549</v>
      </c>
      <c r="Q37">
        <f>(G10-G171/30*G18)/(G13-G174/30*G18)</f>
        <v>0.85443037974683589</v>
      </c>
    </row>
    <row r="38" spans="1:20" ht="15.6" x14ac:dyDescent="0.3">
      <c r="A38" s="1" t="s">
        <v>5</v>
      </c>
      <c r="B38" s="3">
        <v>0.48</v>
      </c>
      <c r="C38" s="4">
        <v>0.56499999999999995</v>
      </c>
      <c r="D38" s="3">
        <v>0.5</v>
      </c>
      <c r="E38" s="3">
        <v>0.6</v>
      </c>
      <c r="F38" s="11">
        <v>0.43</v>
      </c>
      <c r="G38" s="12">
        <v>0.55500000000000005</v>
      </c>
      <c r="K38">
        <v>2</v>
      </c>
      <c r="L38">
        <f t="shared" ref="L38:Q38" si="27">(B26-B171/30*B34)/(B29-B174/30*B34)</f>
        <v>0.76493256262042419</v>
      </c>
      <c r="M38">
        <f t="shared" si="27"/>
        <v>0.14246196403872707</v>
      </c>
      <c r="N38">
        <f t="shared" si="27"/>
        <v>0.20187793427230052</v>
      </c>
      <c r="O38">
        <f t="shared" si="27"/>
        <v>0.75482625482625554</v>
      </c>
      <c r="P38">
        <f t="shared" si="27"/>
        <v>1.0171821305841933</v>
      </c>
      <c r="Q38">
        <f t="shared" si="27"/>
        <v>0.73746312684365745</v>
      </c>
    </row>
    <row r="39" spans="1:20" ht="15.6" x14ac:dyDescent="0.3">
      <c r="A39" s="1" t="s">
        <v>6</v>
      </c>
      <c r="B39" s="2">
        <v>29.9</v>
      </c>
      <c r="C39" s="2">
        <v>30.2</v>
      </c>
      <c r="D39" s="2">
        <v>30.2</v>
      </c>
      <c r="E39" s="2">
        <v>30.1</v>
      </c>
      <c r="F39" s="10">
        <v>30.1</v>
      </c>
      <c r="G39" s="10">
        <v>30</v>
      </c>
      <c r="H39" s="44"/>
      <c r="K39">
        <v>3</v>
      </c>
      <c r="L39">
        <f t="shared" ref="L39:Q39" si="28">(B42-B171/30*B50)/(B45-B174/30*B50)</f>
        <v>0.53653444676409223</v>
      </c>
      <c r="M39">
        <f t="shared" si="28"/>
        <v>0.3584379358437928</v>
      </c>
      <c r="N39">
        <f t="shared" si="28"/>
        <v>0.66981132075471739</v>
      </c>
      <c r="O39">
        <f t="shared" si="28"/>
        <v>0.98907103825136644</v>
      </c>
      <c r="P39">
        <f t="shared" si="28"/>
        <v>1.4783950617283954</v>
      </c>
      <c r="Q39">
        <f t="shared" si="28"/>
        <v>0.917721518987342</v>
      </c>
    </row>
    <row r="40" spans="1:20" ht="15.6" x14ac:dyDescent="0.3">
      <c r="A40" s="1" t="s">
        <v>8</v>
      </c>
      <c r="B40" s="2">
        <v>22.4</v>
      </c>
      <c r="C40" s="2">
        <v>21.8</v>
      </c>
      <c r="D40" s="2">
        <v>19.899999999999999</v>
      </c>
      <c r="E40" s="2">
        <v>20.5</v>
      </c>
      <c r="F40" s="10">
        <v>19</v>
      </c>
      <c r="G40" s="10">
        <v>20</v>
      </c>
      <c r="H40" s="45"/>
      <c r="K40">
        <v>4</v>
      </c>
      <c r="M40">
        <f>(C58-C171/30*C66)/(C61-C174/30*C66)</f>
        <v>0.14393939393939326</v>
      </c>
      <c r="N40">
        <f>(D58-D171/30*D66)/(D61-D174/30*D66)</f>
        <v>0.55156950672645755</v>
      </c>
      <c r="O40">
        <f>(E58-E171/30*E66)/(E61-E174/30*E66)</f>
        <v>1.9090909090909125</v>
      </c>
      <c r="P40">
        <f>(F58-F171/30*F66)/(F61-F174/30*F66)</f>
        <v>1.789473684210527</v>
      </c>
      <c r="Q40">
        <f>(G58-G171/30*G66)/(G61-G174/30*G66)</f>
        <v>0.95135135135135185</v>
      </c>
    </row>
    <row r="41" spans="1:20" ht="15.6" x14ac:dyDescent="0.3">
      <c r="A41" s="1" t="s">
        <v>9</v>
      </c>
      <c r="B41" s="2">
        <v>25</v>
      </c>
      <c r="C41" s="2">
        <v>23.7</v>
      </c>
      <c r="D41" s="2">
        <v>23.5</v>
      </c>
      <c r="E41" s="2">
        <v>24.3</v>
      </c>
      <c r="F41" s="10">
        <v>25.9</v>
      </c>
      <c r="G41" s="10">
        <v>24.5</v>
      </c>
      <c r="H41" s="14"/>
      <c r="K41">
        <v>5</v>
      </c>
      <c r="L41">
        <f t="shared" ref="L41:Q41" si="29">(B74-B171/30*B82)/(B77-B174/30*B82)</f>
        <v>0.4200426439232412</v>
      </c>
      <c r="M41">
        <f t="shared" si="29"/>
        <v>0.41323345817727808</v>
      </c>
      <c r="N41">
        <f t="shared" si="29"/>
        <v>0.84234234234234262</v>
      </c>
      <c r="O41">
        <f t="shared" si="29"/>
        <v>1.0272727272727282</v>
      </c>
      <c r="P41">
        <f t="shared" si="29"/>
        <v>1.6144781144781151</v>
      </c>
      <c r="Q41">
        <f t="shared" si="29"/>
        <v>0.54582904222451112</v>
      </c>
    </row>
    <row r="42" spans="1:20" ht="15.6" x14ac:dyDescent="0.3">
      <c r="A42" s="5" t="s">
        <v>10</v>
      </c>
      <c r="B42" s="6">
        <f>B41-B40</f>
        <v>2.6000000000000014</v>
      </c>
      <c r="C42" s="6">
        <f t="shared" ref="C42:G42" si="30">C41-C40</f>
        <v>1.8999999999999986</v>
      </c>
      <c r="D42" s="6">
        <f t="shared" si="30"/>
        <v>3.6000000000000014</v>
      </c>
      <c r="E42" s="6">
        <f t="shared" si="30"/>
        <v>3.8000000000000007</v>
      </c>
      <c r="F42" s="6">
        <f t="shared" si="30"/>
        <v>6.8999999999999986</v>
      </c>
      <c r="G42" s="6">
        <f t="shared" si="30"/>
        <v>4.5</v>
      </c>
      <c r="H42" s="14"/>
      <c r="K42">
        <v>6</v>
      </c>
      <c r="L42">
        <f>(B90-B171/30*B98)/(B93-B174/30*B98)</f>
        <v>0.55991285403050073</v>
      </c>
      <c r="M42">
        <f>(C90-C171/30*C98)/(C93-C174/30*C98)</f>
        <v>0.78775226165622769</v>
      </c>
      <c r="N42" s="57" t="s">
        <v>52</v>
      </c>
      <c r="P42">
        <f>(F90-F171/30*F98)/(F93-F174/30*F98)</f>
        <v>1.7443365695792883</v>
      </c>
      <c r="Q42">
        <f>(G90-G171/30*G98)/(G93-G174/30*G98)</f>
        <v>0.99639855942377076</v>
      </c>
    </row>
    <row r="43" spans="1:20" ht="15.6" x14ac:dyDescent="0.3">
      <c r="A43" s="1" t="s">
        <v>11</v>
      </c>
      <c r="B43" s="2">
        <v>20</v>
      </c>
      <c r="C43" s="2">
        <v>19.899999999999999</v>
      </c>
      <c r="D43" s="2">
        <v>20.100000000000001</v>
      </c>
      <c r="E43" s="2">
        <v>20</v>
      </c>
      <c r="F43" s="10">
        <v>20.2</v>
      </c>
      <c r="G43" s="10">
        <v>20.2</v>
      </c>
      <c r="H43" s="14"/>
      <c r="K43">
        <v>7</v>
      </c>
      <c r="L43">
        <f>(B107-B171/30*B115)/(B110-B174/30*B115)</f>
        <v>1.0938416422287391</v>
      </c>
      <c r="M43">
        <f>(C107-C171/30*C115)/(C110-C174/30*C115)</f>
        <v>4.1297935103244268E-2</v>
      </c>
      <c r="N43">
        <f>(D107-D171/30*D115)/(D110-D174/30*D115)</f>
        <v>0.66814159292035391</v>
      </c>
      <c r="O43" s="89">
        <f t="shared" ref="O43:P43" si="31">(E107-E171/30*E115)/(E110-E174/30*E115)</f>
        <v>1.2401500938086309</v>
      </c>
      <c r="P43">
        <f t="shared" si="31"/>
        <v>1.9427609427609436</v>
      </c>
      <c r="Q43">
        <f>(G107-G171/30*G115)/(G110-G174/30*G115)</f>
        <v>1.1529933481152994</v>
      </c>
    </row>
    <row r="44" spans="1:20" ht="15.6" x14ac:dyDescent="0.3">
      <c r="A44" s="1" t="s">
        <v>12</v>
      </c>
      <c r="B44" s="2">
        <v>25.3</v>
      </c>
      <c r="C44" s="2">
        <v>25.1</v>
      </c>
      <c r="D44" s="2">
        <v>25.1</v>
      </c>
      <c r="E44" s="2">
        <v>25.1</v>
      </c>
      <c r="F44" s="10">
        <v>25.4</v>
      </c>
      <c r="G44" s="10">
        <v>25.2</v>
      </c>
      <c r="H44" s="14"/>
      <c r="K44">
        <v>8</v>
      </c>
      <c r="L44">
        <f t="shared" ref="L44:Q44" si="32">(B123-B171/30*B131)/(B126-B174/30*B131)</f>
        <v>1.1818181818181817</v>
      </c>
      <c r="M44">
        <f t="shared" si="32"/>
        <v>5.1851851851851552E-2</v>
      </c>
      <c r="N44">
        <f t="shared" si="32"/>
        <v>0.72850678733031615</v>
      </c>
      <c r="O44">
        <f t="shared" si="32"/>
        <v>1.1428571428571432</v>
      </c>
      <c r="P44">
        <f t="shared" si="32"/>
        <v>1.6486042692939247</v>
      </c>
      <c r="Q44">
        <f t="shared" si="32"/>
        <v>1.1262798634812283</v>
      </c>
    </row>
    <row r="45" spans="1:20" ht="15.6" x14ac:dyDescent="0.3">
      <c r="A45" s="7" t="s">
        <v>47</v>
      </c>
      <c r="B45" s="8">
        <f>B44-B43</f>
        <v>5.3000000000000007</v>
      </c>
      <c r="C45" s="8">
        <f t="shared" ref="C45:G45" si="33">C44-C43</f>
        <v>5.2000000000000028</v>
      </c>
      <c r="D45" s="8">
        <f t="shared" si="33"/>
        <v>5</v>
      </c>
      <c r="E45" s="8">
        <f t="shared" si="33"/>
        <v>5.1000000000000014</v>
      </c>
      <c r="F45" s="8">
        <f t="shared" si="33"/>
        <v>5.1999999999999993</v>
      </c>
      <c r="G45" s="8">
        <f t="shared" si="33"/>
        <v>5</v>
      </c>
      <c r="H45" s="38"/>
      <c r="K45">
        <v>9</v>
      </c>
      <c r="L45">
        <f t="shared" ref="L45:Q45" si="34">(B139-B171/30*B147)/(B142-B174/30*B147)</f>
        <v>1.1891891891891899</v>
      </c>
      <c r="M45">
        <f t="shared" si="34"/>
        <v>0.21978021978021936</v>
      </c>
      <c r="N45">
        <f t="shared" si="34"/>
        <v>0.71111111111111081</v>
      </c>
      <c r="O45">
        <f t="shared" si="34"/>
        <v>1.0952380952380967</v>
      </c>
      <c r="P45">
        <f t="shared" si="34"/>
        <v>1.6357388316151209</v>
      </c>
      <c r="Q45">
        <f t="shared" si="34"/>
        <v>1.0486486486486482</v>
      </c>
    </row>
    <row r="46" spans="1:20" ht="15.6" x14ac:dyDescent="0.3">
      <c r="A46" s="1" t="s">
        <v>14</v>
      </c>
      <c r="B46" s="2">
        <v>32.29</v>
      </c>
      <c r="C46" s="2">
        <v>30.42</v>
      </c>
      <c r="D46" s="2">
        <v>31.57</v>
      </c>
      <c r="E46" s="2">
        <v>31.54</v>
      </c>
      <c r="F46" s="10">
        <v>30.45</v>
      </c>
      <c r="G46" s="10">
        <v>34.25</v>
      </c>
      <c r="H46" s="14"/>
      <c r="K46">
        <v>10</v>
      </c>
      <c r="L46">
        <f t="shared" ref="L46:Q46" si="35">(B155-B171/30*B163)/(B158-B174/30*B163)</f>
        <v>0.9955456570155905</v>
      </c>
      <c r="M46">
        <f t="shared" si="35"/>
        <v>0.16131334760885033</v>
      </c>
      <c r="N46">
        <f t="shared" si="35"/>
        <v>0.2718446601941748</v>
      </c>
      <c r="O46">
        <f t="shared" si="35"/>
        <v>0.92000000000000159</v>
      </c>
      <c r="P46">
        <f t="shared" si="35"/>
        <v>1.5747126436781611</v>
      </c>
      <c r="Q46">
        <f t="shared" si="35"/>
        <v>0.88785046728972061</v>
      </c>
      <c r="R46" s="50"/>
      <c r="S46" s="50"/>
      <c r="T46" s="50"/>
    </row>
    <row r="47" spans="1:20" ht="15.6" x14ac:dyDescent="0.3">
      <c r="A47" s="1" t="s">
        <v>15</v>
      </c>
      <c r="B47" s="2">
        <v>32.03</v>
      </c>
      <c r="C47" s="2">
        <v>30.19</v>
      </c>
      <c r="D47" s="2">
        <v>31.2</v>
      </c>
      <c r="E47" s="2">
        <v>31.23</v>
      </c>
      <c r="F47" s="65">
        <v>30.18</v>
      </c>
      <c r="G47" s="65">
        <v>33.909999999999997</v>
      </c>
      <c r="H47" s="14"/>
      <c r="K47" t="s">
        <v>27</v>
      </c>
      <c r="L47">
        <f t="shared" ref="L47:Q47" si="36">AVERAGE(L37:L46)</f>
        <v>0.80230552909551356</v>
      </c>
      <c r="M47">
        <f t="shared" si="36"/>
        <v>0.29222189056339926</v>
      </c>
      <c r="N47">
        <f t="shared" si="36"/>
        <v>0.55581645697718107</v>
      </c>
      <c r="O47">
        <f t="shared" si="36"/>
        <v>1.1369280461323656</v>
      </c>
      <c r="P47">
        <f t="shared" si="36"/>
        <v>1.6050758053254077</v>
      </c>
      <c r="Q47">
        <f t="shared" si="36"/>
        <v>0.92189663061123639</v>
      </c>
    </row>
    <row r="48" spans="1:20" ht="15.6" x14ac:dyDescent="0.3">
      <c r="A48" s="58" t="s">
        <v>16</v>
      </c>
      <c r="B48" s="59">
        <f>B46-B47</f>
        <v>0.25999999999999801</v>
      </c>
      <c r="C48" s="59">
        <f t="shared" ref="C48:G48" si="37">C46-C47</f>
        <v>0.23000000000000043</v>
      </c>
      <c r="D48" s="59">
        <f t="shared" si="37"/>
        <v>0.37000000000000099</v>
      </c>
      <c r="E48" s="59">
        <f t="shared" si="37"/>
        <v>0.30999999999999872</v>
      </c>
      <c r="F48" s="59">
        <f t="shared" si="37"/>
        <v>0.26999999999999957</v>
      </c>
      <c r="G48" s="59">
        <f t="shared" si="37"/>
        <v>0.34000000000000341</v>
      </c>
      <c r="H48" s="39"/>
      <c r="K48" t="s">
        <v>30</v>
      </c>
      <c r="L48">
        <f t="shared" ref="L48:Q48" si="38">STDEV(L37:L46)</f>
        <v>0.31573803676881024</v>
      </c>
      <c r="M48">
        <f t="shared" si="38"/>
        <v>0.24679628187268396</v>
      </c>
      <c r="N48">
        <f t="shared" si="38"/>
        <v>0.22556842725570483</v>
      </c>
      <c r="O48">
        <f t="shared" si="38"/>
        <v>0.32324434381610767</v>
      </c>
      <c r="P48">
        <f t="shared" si="38"/>
        <v>0.25810357591505478</v>
      </c>
      <c r="Q48">
        <f t="shared" si="38"/>
        <v>0.1822187961134894</v>
      </c>
    </row>
    <row r="49" spans="1:20" ht="15.6" x14ac:dyDescent="0.3">
      <c r="A49" s="52" t="s">
        <v>34</v>
      </c>
      <c r="B49" s="53">
        <f>B48/B46</f>
        <v>8.0520284917930639E-3</v>
      </c>
      <c r="C49" s="53">
        <f t="shared" ref="C49:G49" si="39">C48/C46</f>
        <v>7.5608152531229586E-3</v>
      </c>
      <c r="D49" s="53">
        <f t="shared" si="39"/>
        <v>1.1719987329743459E-2</v>
      </c>
      <c r="E49" s="53">
        <f t="shared" si="39"/>
        <v>9.8287888395687615E-3</v>
      </c>
      <c r="F49" s="53">
        <f t="shared" si="39"/>
        <v>8.8669950738916124E-3</v>
      </c>
      <c r="G49" s="53">
        <f t="shared" si="39"/>
        <v>9.9270072992701727E-3</v>
      </c>
      <c r="H49" s="14"/>
      <c r="K49" s="93" t="s">
        <v>40</v>
      </c>
      <c r="L49" s="93"/>
      <c r="M49" s="93"/>
      <c r="N49" s="93"/>
      <c r="O49" s="93"/>
      <c r="P49" s="93"/>
      <c r="Q49" s="93"/>
      <c r="R49" s="93"/>
      <c r="S49" s="93"/>
      <c r="T49" s="93"/>
    </row>
    <row r="50" spans="1:20" ht="15.6" x14ac:dyDescent="0.3">
      <c r="A50" s="74" t="s">
        <v>38</v>
      </c>
      <c r="B50" s="75">
        <v>9</v>
      </c>
      <c r="C50" s="75">
        <v>14</v>
      </c>
      <c r="D50" s="75">
        <v>19</v>
      </c>
      <c r="E50" s="75">
        <v>27</v>
      </c>
      <c r="F50" s="74">
        <v>11</v>
      </c>
      <c r="G50" s="74">
        <v>24</v>
      </c>
    </row>
    <row r="51" spans="1:20" ht="15.6" x14ac:dyDescent="0.3">
      <c r="A51" s="79"/>
      <c r="B51" s="79"/>
      <c r="C51" s="79"/>
      <c r="D51" s="79"/>
      <c r="E51" s="79"/>
      <c r="F51" s="79"/>
      <c r="G51" s="79"/>
      <c r="H51" s="41"/>
      <c r="K51" s="61" t="s">
        <v>53</v>
      </c>
    </row>
    <row r="52" spans="1:20" ht="15.6" x14ac:dyDescent="0.3">
      <c r="A52" s="95" t="s">
        <v>19</v>
      </c>
      <c r="B52" s="96"/>
      <c r="C52" s="96"/>
      <c r="D52" s="96"/>
      <c r="E52" s="96"/>
      <c r="F52" s="96"/>
      <c r="G52" s="97"/>
      <c r="H52" s="41"/>
      <c r="K52" s="93" t="s">
        <v>54</v>
      </c>
      <c r="L52" s="93"/>
      <c r="M52" s="93"/>
      <c r="N52" s="93"/>
      <c r="O52" s="93"/>
      <c r="P52" s="93"/>
      <c r="Q52" s="93"/>
      <c r="R52" s="93"/>
    </row>
    <row r="53" spans="1:20" ht="15.6" x14ac:dyDescent="0.3">
      <c r="A53" s="1" t="s">
        <v>4</v>
      </c>
      <c r="B53" s="13">
        <v>23</v>
      </c>
      <c r="C53" s="2">
        <v>20.3</v>
      </c>
      <c r="D53" s="2">
        <v>23.8</v>
      </c>
      <c r="E53" s="2">
        <v>24.9</v>
      </c>
      <c r="F53" s="10">
        <v>26.3</v>
      </c>
      <c r="G53" s="10">
        <v>24.2</v>
      </c>
      <c r="H53" s="42"/>
      <c r="K53" s="93" t="s">
        <v>55</v>
      </c>
      <c r="L53" s="93"/>
    </row>
    <row r="54" spans="1:20" ht="15.6" x14ac:dyDescent="0.3">
      <c r="A54" s="1" t="s">
        <v>5</v>
      </c>
      <c r="B54" s="3">
        <v>0.48</v>
      </c>
      <c r="C54" s="4">
        <v>0.53500000000000003</v>
      </c>
      <c r="D54" s="3">
        <v>0.51</v>
      </c>
      <c r="E54" s="3">
        <v>0.55000000000000004</v>
      </c>
      <c r="F54" s="11">
        <v>0.43</v>
      </c>
      <c r="G54" s="11">
        <v>0.53</v>
      </c>
      <c r="H54" s="14"/>
    </row>
    <row r="55" spans="1:20" ht="15.6" x14ac:dyDescent="0.3">
      <c r="A55" s="1" t="s">
        <v>6</v>
      </c>
      <c r="B55" s="2">
        <v>30.2</v>
      </c>
      <c r="C55" s="2">
        <v>30</v>
      </c>
      <c r="D55" s="2">
        <v>30.3</v>
      </c>
      <c r="E55" s="2">
        <v>30</v>
      </c>
      <c r="F55" s="10">
        <v>30.1</v>
      </c>
      <c r="G55" s="10">
        <v>30</v>
      </c>
      <c r="H55" s="14"/>
    </row>
    <row r="56" spans="1:20" ht="15.6" x14ac:dyDescent="0.3">
      <c r="A56" s="1" t="s">
        <v>8</v>
      </c>
      <c r="B56" s="2">
        <v>24.1</v>
      </c>
      <c r="C56" s="2">
        <v>22.3</v>
      </c>
      <c r="D56" s="2">
        <v>20.2</v>
      </c>
      <c r="E56" s="2">
        <v>20.100000000000001</v>
      </c>
      <c r="F56" s="65">
        <v>19.2</v>
      </c>
      <c r="G56" s="65">
        <v>19</v>
      </c>
      <c r="H56" s="14"/>
    </row>
    <row r="57" spans="1:20" ht="15.6" x14ac:dyDescent="0.3">
      <c r="A57" s="1" t="s">
        <v>9</v>
      </c>
      <c r="B57" s="2">
        <v>25.2</v>
      </c>
      <c r="C57" s="2">
        <v>23.2</v>
      </c>
      <c r="D57" s="2">
        <v>23.3</v>
      </c>
      <c r="E57" s="2">
        <v>24.5</v>
      </c>
      <c r="F57" s="10">
        <v>26.7</v>
      </c>
      <c r="G57" s="10">
        <v>23.6</v>
      </c>
      <c r="H57" s="46"/>
    </row>
    <row r="58" spans="1:20" ht="15.6" x14ac:dyDescent="0.3">
      <c r="A58" s="5" t="s">
        <v>10</v>
      </c>
      <c r="B58" s="6">
        <f>B57-B56</f>
        <v>1.0999999999999979</v>
      </c>
      <c r="C58" s="6">
        <f t="shared" ref="C58:G58" si="40">C57-C56</f>
        <v>0.89999999999999858</v>
      </c>
      <c r="D58" s="6">
        <f t="shared" si="40"/>
        <v>3.1000000000000014</v>
      </c>
      <c r="E58" s="56">
        <f>E57-E56</f>
        <v>4.3999999999999986</v>
      </c>
      <c r="F58" s="6">
        <f t="shared" si="40"/>
        <v>7.5</v>
      </c>
      <c r="G58" s="6">
        <f t="shared" si="40"/>
        <v>4.6000000000000014</v>
      </c>
      <c r="H58" s="14"/>
    </row>
    <row r="59" spans="1:20" ht="15.6" x14ac:dyDescent="0.3">
      <c r="A59" s="1" t="s">
        <v>11</v>
      </c>
      <c r="B59" s="2">
        <v>20.100000000000001</v>
      </c>
      <c r="C59" s="2">
        <v>19.899999999999999</v>
      </c>
      <c r="D59" s="2">
        <v>20</v>
      </c>
      <c r="E59" s="2">
        <v>20.100000000000001</v>
      </c>
      <c r="F59" s="10">
        <v>20.100000000000001</v>
      </c>
      <c r="G59" s="10">
        <v>20.100000000000001</v>
      </c>
      <c r="H59" s="14"/>
    </row>
    <row r="60" spans="1:20" ht="15.6" x14ac:dyDescent="0.3">
      <c r="A60" s="1" t="s">
        <v>12</v>
      </c>
      <c r="B60" s="2">
        <v>25.1</v>
      </c>
      <c r="C60" s="2">
        <v>24.9</v>
      </c>
      <c r="D60" s="2">
        <v>25.1</v>
      </c>
      <c r="E60" s="2">
        <v>23.9</v>
      </c>
      <c r="F60" s="10">
        <v>25.1</v>
      </c>
      <c r="G60" s="10">
        <v>25.1</v>
      </c>
    </row>
    <row r="61" spans="1:20" ht="15.6" x14ac:dyDescent="0.3">
      <c r="A61" s="7" t="s">
        <v>47</v>
      </c>
      <c r="B61" s="8">
        <f>B60-B59</f>
        <v>5</v>
      </c>
      <c r="C61" s="8">
        <f t="shared" ref="C61:G61" si="41">C60-C59</f>
        <v>5</v>
      </c>
      <c r="D61" s="8">
        <f t="shared" si="41"/>
        <v>5.1000000000000014</v>
      </c>
      <c r="E61" s="8">
        <f t="shared" si="41"/>
        <v>3.7999999999999972</v>
      </c>
      <c r="F61" s="8">
        <f t="shared" si="41"/>
        <v>5</v>
      </c>
      <c r="G61" s="8">
        <f t="shared" si="41"/>
        <v>5</v>
      </c>
      <c r="H61" s="44"/>
    </row>
    <row r="62" spans="1:20" ht="15.6" x14ac:dyDescent="0.3">
      <c r="A62" s="1" t="s">
        <v>14</v>
      </c>
      <c r="B62" s="16">
        <v>36.11</v>
      </c>
      <c r="C62" s="2">
        <v>32.869999999999997</v>
      </c>
      <c r="D62" s="2">
        <v>30.47</v>
      </c>
      <c r="E62" s="2">
        <v>32.619999999999997</v>
      </c>
      <c r="F62" s="10">
        <v>35.729999999999997</v>
      </c>
      <c r="G62" s="10">
        <v>33.85</v>
      </c>
      <c r="H62" s="38"/>
    </row>
    <row r="63" spans="1:20" ht="15.6" x14ac:dyDescent="0.3">
      <c r="A63" s="1" t="s">
        <v>15</v>
      </c>
      <c r="B63" s="2">
        <v>35.86</v>
      </c>
      <c r="C63" s="2">
        <v>32.47</v>
      </c>
      <c r="D63" s="2">
        <v>30.16</v>
      </c>
      <c r="E63" s="2">
        <v>32.24</v>
      </c>
      <c r="F63" s="10">
        <v>35.380000000000003</v>
      </c>
      <c r="G63" s="10">
        <v>33.47</v>
      </c>
      <c r="H63" s="14"/>
    </row>
    <row r="64" spans="1:20" ht="15.6" x14ac:dyDescent="0.3">
      <c r="A64" s="58" t="s">
        <v>16</v>
      </c>
      <c r="B64" s="59">
        <f>B62-B63</f>
        <v>0.25</v>
      </c>
      <c r="C64" s="59">
        <f t="shared" ref="C64:G64" si="42">C62-C63</f>
        <v>0.39999999999999858</v>
      </c>
      <c r="D64" s="59">
        <f t="shared" si="42"/>
        <v>0.30999999999999872</v>
      </c>
      <c r="E64" s="59">
        <f t="shared" si="42"/>
        <v>0.37999999999999545</v>
      </c>
      <c r="F64" s="59">
        <f t="shared" si="42"/>
        <v>0.34999999999999432</v>
      </c>
      <c r="G64" s="59">
        <f t="shared" si="42"/>
        <v>0.38000000000000256</v>
      </c>
      <c r="H64" s="14"/>
    </row>
    <row r="65" spans="1:8" ht="15.6" x14ac:dyDescent="0.3">
      <c r="A65" s="52" t="s">
        <v>34</v>
      </c>
      <c r="B65" s="53">
        <f>B64/B62</f>
        <v>6.9232899473829967E-3</v>
      </c>
      <c r="C65" s="53">
        <f t="shared" ref="C65:G65" si="43">C64/C62</f>
        <v>1.2169151201703639E-2</v>
      </c>
      <c r="D65" s="53">
        <f t="shared" si="43"/>
        <v>1.0173941581883778E-2</v>
      </c>
      <c r="E65" s="53">
        <f t="shared" si="43"/>
        <v>1.1649294911097348E-2</v>
      </c>
      <c r="F65" s="53">
        <f t="shared" si="43"/>
        <v>9.7956898964454055E-3</v>
      </c>
      <c r="G65" s="53">
        <f t="shared" si="43"/>
        <v>1.1225997045790326E-2</v>
      </c>
      <c r="H65" s="39"/>
    </row>
    <row r="66" spans="1:8" ht="15.6" x14ac:dyDescent="0.3">
      <c r="A66" s="74" t="s">
        <v>38</v>
      </c>
      <c r="B66" s="75">
        <v>7</v>
      </c>
      <c r="C66" s="75">
        <v>20</v>
      </c>
      <c r="D66" s="75">
        <v>16</v>
      </c>
      <c r="E66" s="75">
        <v>30</v>
      </c>
      <c r="F66" s="74">
        <v>15</v>
      </c>
      <c r="G66" s="74">
        <v>25</v>
      </c>
      <c r="H66" s="14"/>
    </row>
    <row r="67" spans="1:8" ht="15.6" x14ac:dyDescent="0.3">
      <c r="A67" s="79"/>
      <c r="B67" s="79"/>
      <c r="C67" s="79"/>
      <c r="D67" s="79"/>
      <c r="E67" s="79"/>
      <c r="F67" s="79"/>
      <c r="G67" s="79"/>
      <c r="H67" s="14"/>
    </row>
    <row r="68" spans="1:8" ht="15.6" x14ac:dyDescent="0.3">
      <c r="A68" s="95" t="s">
        <v>20</v>
      </c>
      <c r="B68" s="96"/>
      <c r="C68" s="96"/>
      <c r="D68" s="96"/>
      <c r="E68" s="96"/>
      <c r="F68" s="96"/>
      <c r="G68" s="97"/>
      <c r="H68" s="41"/>
    </row>
    <row r="69" spans="1:8" ht="15.6" x14ac:dyDescent="0.3">
      <c r="A69" s="1" t="s">
        <v>4</v>
      </c>
      <c r="B69" s="15">
        <v>22.9</v>
      </c>
      <c r="C69" s="2">
        <v>19.600000000000001</v>
      </c>
      <c r="D69" s="2">
        <v>23</v>
      </c>
      <c r="E69" s="2">
        <v>25.1</v>
      </c>
      <c r="F69" s="10">
        <v>26.7</v>
      </c>
      <c r="G69" s="10">
        <v>24.1</v>
      </c>
      <c r="H69" s="41"/>
    </row>
    <row r="70" spans="1:8" ht="15.6" x14ac:dyDescent="0.3">
      <c r="A70" s="1" t="s">
        <v>5</v>
      </c>
      <c r="B70" s="3">
        <v>0.46</v>
      </c>
      <c r="C70" s="4">
        <v>0.52500000000000002</v>
      </c>
      <c r="D70" s="3">
        <v>0.56999999999999995</v>
      </c>
      <c r="E70" s="3">
        <v>0.53</v>
      </c>
      <c r="F70" s="55">
        <v>0.39500000000000002</v>
      </c>
      <c r="G70" s="11">
        <v>0.5</v>
      </c>
      <c r="H70" s="42"/>
    </row>
    <row r="71" spans="1:8" ht="15.6" x14ac:dyDescent="0.3">
      <c r="A71" s="1" t="s">
        <v>6</v>
      </c>
      <c r="B71" s="2">
        <v>30</v>
      </c>
      <c r="C71" s="2">
        <v>29.7</v>
      </c>
      <c r="D71" s="2">
        <v>29.8</v>
      </c>
      <c r="E71" s="2">
        <v>30</v>
      </c>
      <c r="F71" s="10">
        <v>30.1</v>
      </c>
      <c r="G71" s="10">
        <v>30</v>
      </c>
      <c r="H71" s="14"/>
    </row>
    <row r="72" spans="1:8" ht="15.6" x14ac:dyDescent="0.3">
      <c r="A72" s="1" t="s">
        <v>8</v>
      </c>
      <c r="B72" s="2">
        <v>22.9</v>
      </c>
      <c r="C72" s="2">
        <v>20.3</v>
      </c>
      <c r="D72" s="2">
        <v>18.7</v>
      </c>
      <c r="E72" s="2">
        <v>20.8</v>
      </c>
      <c r="F72" s="10">
        <v>19.399999999999999</v>
      </c>
      <c r="G72" s="10">
        <v>19.7</v>
      </c>
    </row>
    <row r="73" spans="1:8" ht="15.6" x14ac:dyDescent="0.3">
      <c r="A73" s="1" t="s">
        <v>9</v>
      </c>
      <c r="B73" s="2">
        <v>24.9</v>
      </c>
      <c r="C73" s="2">
        <v>22.8</v>
      </c>
      <c r="D73" s="2">
        <v>23.2</v>
      </c>
      <c r="E73" s="2">
        <v>23.26</v>
      </c>
      <c r="F73" s="10">
        <v>26.4</v>
      </c>
      <c r="G73" s="10">
        <v>23</v>
      </c>
      <c r="H73" s="44"/>
    </row>
    <row r="74" spans="1:8" ht="15.6" x14ac:dyDescent="0.3">
      <c r="A74" s="5" t="s">
        <v>10</v>
      </c>
      <c r="B74" s="6">
        <f>B73-B72</f>
        <v>2</v>
      </c>
      <c r="C74" s="6">
        <f t="shared" ref="C74:G74" si="44">C73-C72</f>
        <v>2.5</v>
      </c>
      <c r="D74" s="6">
        <f t="shared" si="44"/>
        <v>4.5</v>
      </c>
      <c r="E74" s="6">
        <f t="shared" si="44"/>
        <v>2.4600000000000009</v>
      </c>
      <c r="F74" s="6">
        <f t="shared" si="44"/>
        <v>7</v>
      </c>
      <c r="G74" s="6">
        <f t="shared" si="44"/>
        <v>3.3000000000000007</v>
      </c>
      <c r="H74" s="46"/>
    </row>
    <row r="75" spans="1:8" ht="15.6" x14ac:dyDescent="0.3">
      <c r="A75" s="1" t="s">
        <v>11</v>
      </c>
      <c r="B75" s="2">
        <v>19.8</v>
      </c>
      <c r="C75" s="2">
        <v>19.7</v>
      </c>
      <c r="D75" s="2">
        <v>19.8</v>
      </c>
      <c r="E75" s="2">
        <v>20</v>
      </c>
      <c r="F75" s="10">
        <v>20.2</v>
      </c>
      <c r="G75" s="10">
        <v>20.100000000000001</v>
      </c>
      <c r="H75" s="14"/>
    </row>
    <row r="76" spans="1:8" ht="15.6" x14ac:dyDescent="0.3">
      <c r="A76" s="1" t="s">
        <v>12</v>
      </c>
      <c r="B76" s="2">
        <v>25</v>
      </c>
      <c r="C76" s="2">
        <v>25.7</v>
      </c>
      <c r="D76" s="2">
        <v>25</v>
      </c>
      <c r="E76" s="2">
        <v>23.8</v>
      </c>
      <c r="F76" s="10">
        <v>25.2</v>
      </c>
      <c r="G76" s="10">
        <v>25.1</v>
      </c>
      <c r="H76" s="14"/>
    </row>
    <row r="77" spans="1:8" ht="15.6" x14ac:dyDescent="0.3">
      <c r="A77" s="7" t="s">
        <v>47</v>
      </c>
      <c r="B77" s="8">
        <f>B76-B75</f>
        <v>5.1999999999999993</v>
      </c>
      <c r="C77" s="8">
        <f t="shared" ref="C77:G77" si="45">C76-C75</f>
        <v>6</v>
      </c>
      <c r="D77" s="8">
        <f t="shared" si="45"/>
        <v>5.1999999999999993</v>
      </c>
      <c r="E77" s="8">
        <f t="shared" si="45"/>
        <v>3.8000000000000007</v>
      </c>
      <c r="F77" s="8">
        <f t="shared" si="45"/>
        <v>5</v>
      </c>
      <c r="G77" s="8">
        <f t="shared" si="45"/>
        <v>5</v>
      </c>
      <c r="H77" s="14"/>
    </row>
    <row r="78" spans="1:8" ht="15.6" x14ac:dyDescent="0.3">
      <c r="A78" s="1" t="s">
        <v>14</v>
      </c>
      <c r="B78" s="2">
        <v>31.6</v>
      </c>
      <c r="C78" s="2">
        <v>31.95</v>
      </c>
      <c r="D78" s="2">
        <v>30.02</v>
      </c>
      <c r="E78" s="2">
        <v>34.24</v>
      </c>
      <c r="F78" s="10">
        <v>33.369999999999997</v>
      </c>
      <c r="G78" s="10">
        <v>32.61</v>
      </c>
      <c r="H78" s="14"/>
    </row>
    <row r="79" spans="1:8" ht="15.6" x14ac:dyDescent="0.3">
      <c r="A79" s="1" t="s">
        <v>15</v>
      </c>
      <c r="B79" s="2">
        <v>31.32</v>
      </c>
      <c r="C79" s="2">
        <v>31.46</v>
      </c>
      <c r="D79" s="2">
        <v>29.75</v>
      </c>
      <c r="E79" s="2">
        <v>33.86</v>
      </c>
      <c r="F79" s="65">
        <v>33.07</v>
      </c>
      <c r="G79" s="65">
        <v>32.22</v>
      </c>
      <c r="H79" s="38"/>
    </row>
    <row r="80" spans="1:8" ht="15.6" x14ac:dyDescent="0.3">
      <c r="A80" s="58" t="s">
        <v>16</v>
      </c>
      <c r="B80" s="59">
        <f>B78-B79</f>
        <v>0.28000000000000114</v>
      </c>
      <c r="C80" s="59">
        <f t="shared" ref="C80:F80" si="46">C78-C79</f>
        <v>0.48999999999999844</v>
      </c>
      <c r="D80" s="59">
        <f t="shared" si="46"/>
        <v>0.26999999999999957</v>
      </c>
      <c r="E80" s="59">
        <f t="shared" si="46"/>
        <v>0.38000000000000256</v>
      </c>
      <c r="F80" s="59">
        <f t="shared" si="46"/>
        <v>0.29999999999999716</v>
      </c>
      <c r="G80" s="59">
        <f>G78-G79</f>
        <v>0.39000000000000057</v>
      </c>
      <c r="H80" s="14"/>
    </row>
    <row r="81" spans="1:8" ht="15.6" x14ac:dyDescent="0.3">
      <c r="A81" s="52" t="s">
        <v>34</v>
      </c>
      <c r="B81" s="53">
        <f>B80/B78</f>
        <v>8.8607594936709212E-3</v>
      </c>
      <c r="C81" s="53">
        <f t="shared" ref="C81:G81" si="47">C80/C78</f>
        <v>1.5336463223787119E-2</v>
      </c>
      <c r="D81" s="53">
        <f t="shared" si="47"/>
        <v>8.9940039973350951E-3</v>
      </c>
      <c r="E81" s="53">
        <f t="shared" si="47"/>
        <v>1.1098130841121569E-2</v>
      </c>
      <c r="F81" s="53">
        <f t="shared" si="47"/>
        <v>8.9901108780340785E-3</v>
      </c>
      <c r="G81" s="53">
        <f t="shared" si="47"/>
        <v>1.1959521619135252E-2</v>
      </c>
      <c r="H81" s="14"/>
    </row>
    <row r="82" spans="1:8" ht="15.6" x14ac:dyDescent="0.3">
      <c r="A82" s="74" t="s">
        <v>38</v>
      </c>
      <c r="B82" s="75">
        <v>9</v>
      </c>
      <c r="C82" s="75">
        <v>22</v>
      </c>
      <c r="D82" s="75">
        <v>19</v>
      </c>
      <c r="E82" s="75">
        <v>30</v>
      </c>
      <c r="F82" s="74">
        <v>13</v>
      </c>
      <c r="G82" s="74">
        <v>23</v>
      </c>
      <c r="H82" s="39"/>
    </row>
    <row r="83" spans="1:8" ht="15.6" x14ac:dyDescent="0.3">
      <c r="A83" s="79"/>
      <c r="B83" s="79"/>
      <c r="C83" s="79"/>
      <c r="D83" s="79"/>
      <c r="E83" s="79"/>
      <c r="F83" s="81"/>
      <c r="G83" s="81"/>
      <c r="H83" s="14"/>
    </row>
    <row r="84" spans="1:8" ht="15.6" x14ac:dyDescent="0.3">
      <c r="A84" s="95" t="s">
        <v>21</v>
      </c>
      <c r="B84" s="96"/>
      <c r="C84" s="96"/>
      <c r="D84" s="96"/>
      <c r="E84" s="96"/>
      <c r="F84" s="96"/>
      <c r="G84" s="97"/>
    </row>
    <row r="85" spans="1:8" ht="15.6" x14ac:dyDescent="0.3">
      <c r="A85" s="1" t="s">
        <v>4</v>
      </c>
      <c r="B85" s="2">
        <v>22.9</v>
      </c>
      <c r="C85" s="2">
        <v>19.399999999999999</v>
      </c>
      <c r="D85" s="2">
        <v>22.7</v>
      </c>
      <c r="E85" s="2">
        <v>24.8</v>
      </c>
      <c r="F85" s="65">
        <v>27.1</v>
      </c>
      <c r="G85" s="65">
        <v>24.2</v>
      </c>
      <c r="H85" s="41"/>
    </row>
    <row r="86" spans="1:8" ht="15.6" x14ac:dyDescent="0.3">
      <c r="A86" s="1" t="s">
        <v>5</v>
      </c>
      <c r="B86" s="3">
        <v>0.47</v>
      </c>
      <c r="C86" s="3">
        <v>0.52</v>
      </c>
      <c r="D86" s="3">
        <v>0.57999999999999996</v>
      </c>
      <c r="E86" s="4">
        <v>0.52500000000000002</v>
      </c>
      <c r="F86" s="67">
        <v>0.37</v>
      </c>
      <c r="G86" s="66">
        <v>0.44500000000000001</v>
      </c>
      <c r="H86" s="41"/>
    </row>
    <row r="87" spans="1:8" ht="15.6" x14ac:dyDescent="0.3">
      <c r="A87" s="1" t="s">
        <v>6</v>
      </c>
      <c r="B87" s="2">
        <v>30.1</v>
      </c>
      <c r="C87" s="2">
        <v>30.1</v>
      </c>
      <c r="D87" s="2">
        <v>29.9</v>
      </c>
      <c r="E87" s="2">
        <v>29.8</v>
      </c>
      <c r="F87" s="65">
        <v>30.1</v>
      </c>
      <c r="G87" s="65">
        <v>30</v>
      </c>
      <c r="H87" s="42"/>
    </row>
    <row r="88" spans="1:8" ht="15.6" x14ac:dyDescent="0.3">
      <c r="A88" s="1" t="s">
        <v>8</v>
      </c>
      <c r="B88" s="2">
        <v>21.1</v>
      </c>
      <c r="C88" s="2">
        <v>20</v>
      </c>
      <c r="D88" s="2">
        <v>18</v>
      </c>
      <c r="E88" s="2">
        <v>20.9</v>
      </c>
      <c r="F88" s="65">
        <v>17.7</v>
      </c>
      <c r="G88" s="65">
        <v>19.899999999999999</v>
      </c>
    </row>
    <row r="89" spans="1:8" ht="15.6" x14ac:dyDescent="0.3">
      <c r="A89" s="1" t="s">
        <v>9</v>
      </c>
      <c r="B89" s="2">
        <v>23.7</v>
      </c>
      <c r="C89" s="2">
        <v>24</v>
      </c>
      <c r="D89" s="62" t="s">
        <v>52</v>
      </c>
      <c r="E89" s="2">
        <v>23.6</v>
      </c>
      <c r="F89" s="65">
        <v>25.4</v>
      </c>
      <c r="G89" s="65">
        <v>24.6</v>
      </c>
    </row>
    <row r="90" spans="1:8" ht="15.6" x14ac:dyDescent="0.3">
      <c r="A90" s="5" t="s">
        <v>10</v>
      </c>
      <c r="B90" s="6">
        <f>B89-B88</f>
        <v>2.5999999999999979</v>
      </c>
      <c r="C90" s="6">
        <f>C89-C88</f>
        <v>4</v>
      </c>
      <c r="D90" s="63" t="s">
        <v>52</v>
      </c>
      <c r="E90" s="6">
        <f>E89-E88</f>
        <v>2.7000000000000028</v>
      </c>
      <c r="F90" s="6">
        <f t="shared" ref="F90:G90" si="48">F89-F88</f>
        <v>7.6999999999999993</v>
      </c>
      <c r="G90" s="6">
        <f t="shared" si="48"/>
        <v>4.7000000000000028</v>
      </c>
    </row>
    <row r="91" spans="1:8" ht="15.6" x14ac:dyDescent="0.3">
      <c r="A91" s="1" t="s">
        <v>11</v>
      </c>
      <c r="B91" s="2">
        <v>20</v>
      </c>
      <c r="C91" s="2">
        <v>19.8</v>
      </c>
      <c r="D91" s="2">
        <v>20</v>
      </c>
      <c r="E91" s="2">
        <v>20</v>
      </c>
      <c r="F91" s="65">
        <v>20.100000000000001</v>
      </c>
      <c r="G91" s="65">
        <v>20.100000000000001</v>
      </c>
      <c r="H91" s="47"/>
    </row>
    <row r="92" spans="1:8" ht="15.6" x14ac:dyDescent="0.3">
      <c r="A92" s="1" t="s">
        <v>12</v>
      </c>
      <c r="B92" s="2">
        <v>25.1</v>
      </c>
      <c r="C92" s="2">
        <v>25.1</v>
      </c>
      <c r="D92" s="2">
        <v>25.2</v>
      </c>
      <c r="E92" s="17">
        <v>23.4</v>
      </c>
      <c r="F92" s="65">
        <v>25.1</v>
      </c>
      <c r="G92" s="65">
        <v>25.1</v>
      </c>
    </row>
    <row r="93" spans="1:8" ht="15.6" x14ac:dyDescent="0.3">
      <c r="A93" s="7" t="s">
        <v>47</v>
      </c>
      <c r="B93" s="8">
        <f>B92-B91</f>
        <v>5.1000000000000014</v>
      </c>
      <c r="C93" s="8">
        <f t="shared" ref="C93:G93" si="49">C92-C91</f>
        <v>5.3000000000000007</v>
      </c>
      <c r="D93" s="8">
        <f t="shared" si="49"/>
        <v>5.1999999999999993</v>
      </c>
      <c r="E93" s="8">
        <f t="shared" si="49"/>
        <v>3.3999999999999986</v>
      </c>
      <c r="F93" s="8">
        <f t="shared" si="49"/>
        <v>5</v>
      </c>
      <c r="G93" s="8">
        <f t="shared" si="49"/>
        <v>5</v>
      </c>
    </row>
    <row r="94" spans="1:8" ht="15.6" x14ac:dyDescent="0.3">
      <c r="A94" s="1" t="s">
        <v>14</v>
      </c>
      <c r="B94" s="2">
        <v>32.79</v>
      </c>
      <c r="C94" s="2">
        <v>30.02</v>
      </c>
      <c r="D94" s="2">
        <v>30.49</v>
      </c>
      <c r="E94" s="16">
        <v>36.43</v>
      </c>
      <c r="F94" s="65">
        <v>32.44</v>
      </c>
      <c r="G94" s="65">
        <v>30.53</v>
      </c>
    </row>
    <row r="95" spans="1:8" ht="15.6" x14ac:dyDescent="0.3">
      <c r="A95" s="1" t="s">
        <v>15</v>
      </c>
      <c r="B95" s="2">
        <v>32.56</v>
      </c>
      <c r="C95" s="2">
        <v>29.7</v>
      </c>
      <c r="D95" s="2">
        <v>30.15</v>
      </c>
      <c r="E95" s="2">
        <v>35.99</v>
      </c>
      <c r="F95" s="65">
        <v>32.18</v>
      </c>
      <c r="G95" s="65">
        <v>30.01</v>
      </c>
    </row>
    <row r="96" spans="1:8" ht="15.6" x14ac:dyDescent="0.3">
      <c r="A96" s="58" t="s">
        <v>16</v>
      </c>
      <c r="B96" s="59">
        <f>B94-B95</f>
        <v>0.22999999999999687</v>
      </c>
      <c r="C96" s="59">
        <f t="shared" ref="C96:G96" si="50">C94-C95</f>
        <v>0.32000000000000028</v>
      </c>
      <c r="D96" s="59">
        <f t="shared" si="50"/>
        <v>0.33999999999999986</v>
      </c>
      <c r="E96" s="59">
        <f t="shared" si="50"/>
        <v>0.43999999999999773</v>
      </c>
      <c r="F96" s="59">
        <f t="shared" si="50"/>
        <v>0.25999999999999801</v>
      </c>
      <c r="G96" s="59">
        <f t="shared" si="50"/>
        <v>0.51999999999999957</v>
      </c>
      <c r="H96" s="38"/>
    </row>
    <row r="97" spans="1:8" ht="15.6" x14ac:dyDescent="0.3">
      <c r="A97" s="52" t="s">
        <v>34</v>
      </c>
      <c r="B97" s="53">
        <f>B96/B94</f>
        <v>7.0143336383042655E-3</v>
      </c>
      <c r="C97" s="53">
        <f t="shared" ref="C97:G97" si="51">C96/C94</f>
        <v>1.0659560293137917E-2</v>
      </c>
      <c r="D97" s="53">
        <f t="shared" si="51"/>
        <v>1.1151197113807802E-2</v>
      </c>
      <c r="E97" s="53">
        <f t="shared" si="51"/>
        <v>1.2077957727147893E-2</v>
      </c>
      <c r="F97" s="53">
        <f t="shared" si="51"/>
        <v>8.0147965474721954E-3</v>
      </c>
      <c r="G97" s="53">
        <f t="shared" si="51"/>
        <v>1.703242712086471E-2</v>
      </c>
    </row>
    <row r="98" spans="1:8" ht="15.6" x14ac:dyDescent="0.3">
      <c r="A98" s="74" t="s">
        <v>38</v>
      </c>
      <c r="B98" s="75">
        <v>9</v>
      </c>
      <c r="C98" s="75">
        <v>17</v>
      </c>
      <c r="D98" s="75">
        <v>20</v>
      </c>
      <c r="E98" s="75">
        <v>30</v>
      </c>
      <c r="F98" s="74">
        <v>11</v>
      </c>
      <c r="G98" s="74">
        <v>29</v>
      </c>
    </row>
    <row r="99" spans="1:8" ht="15.6" x14ac:dyDescent="0.3">
      <c r="A99" s="79"/>
      <c r="B99" s="79"/>
      <c r="C99" s="79"/>
      <c r="D99" s="79"/>
      <c r="E99" s="79"/>
      <c r="F99" s="81"/>
      <c r="G99" s="81"/>
      <c r="H99" s="39"/>
    </row>
    <row r="100" spans="1:8" ht="15.6" x14ac:dyDescent="0.3">
      <c r="A100" s="95" t="s">
        <v>22</v>
      </c>
      <c r="B100" s="96"/>
      <c r="C100" s="96"/>
      <c r="D100" s="96"/>
      <c r="E100" s="96"/>
      <c r="F100" s="96"/>
      <c r="G100" s="97"/>
    </row>
    <row r="101" spans="1:8" ht="15.6" x14ac:dyDescent="0.3">
      <c r="A101" s="1" t="s">
        <v>4</v>
      </c>
      <c r="B101" s="2">
        <v>21.6</v>
      </c>
      <c r="C101" s="2">
        <v>19.3</v>
      </c>
      <c r="D101" s="2">
        <v>24.3</v>
      </c>
      <c r="E101" s="2">
        <v>26.8</v>
      </c>
      <c r="F101" s="65">
        <v>27.9</v>
      </c>
      <c r="G101" s="65">
        <v>24.8</v>
      </c>
    </row>
    <row r="102" spans="1:8" ht="15.6" x14ac:dyDescent="0.3">
      <c r="A102" s="1" t="s">
        <v>5</v>
      </c>
      <c r="B102" s="3">
        <v>0.62</v>
      </c>
      <c r="C102" s="4">
        <v>0.51500000000000001</v>
      </c>
      <c r="D102" s="3">
        <v>0.55000000000000004</v>
      </c>
      <c r="E102" s="3">
        <v>0.51</v>
      </c>
      <c r="F102" s="69">
        <v>0.435</v>
      </c>
      <c r="G102" s="67">
        <v>0.37</v>
      </c>
      <c r="H102" s="41"/>
    </row>
    <row r="103" spans="1:8" ht="15.6" x14ac:dyDescent="0.3">
      <c r="A103" s="1" t="s">
        <v>6</v>
      </c>
      <c r="B103" s="2">
        <v>29.8</v>
      </c>
      <c r="C103" s="2">
        <v>29.8</v>
      </c>
      <c r="D103" s="2">
        <v>30.1</v>
      </c>
      <c r="E103" s="2">
        <v>30.1</v>
      </c>
      <c r="F103" s="65">
        <v>30</v>
      </c>
      <c r="G103" s="65">
        <v>30.1</v>
      </c>
      <c r="H103" s="41"/>
    </row>
    <row r="104" spans="1:8" ht="15.6" x14ac:dyDescent="0.3">
      <c r="A104" s="1" t="s">
        <v>7</v>
      </c>
      <c r="B104" s="2">
        <v>30.9</v>
      </c>
      <c r="C104" s="2">
        <v>29.7</v>
      </c>
      <c r="D104" s="2">
        <v>33</v>
      </c>
      <c r="E104" s="2">
        <v>26.2</v>
      </c>
      <c r="F104" s="65">
        <v>29.2</v>
      </c>
      <c r="G104" s="65">
        <v>26.6</v>
      </c>
      <c r="H104" s="42"/>
    </row>
    <row r="105" spans="1:8" ht="15.6" x14ac:dyDescent="0.3">
      <c r="A105" s="1" t="s">
        <v>8</v>
      </c>
      <c r="B105" s="2">
        <v>20.5</v>
      </c>
      <c r="C105" s="2">
        <v>21.3</v>
      </c>
      <c r="D105" s="2">
        <v>20.100000000000001</v>
      </c>
      <c r="E105" s="2">
        <v>20</v>
      </c>
      <c r="F105" s="65">
        <v>19.5</v>
      </c>
      <c r="G105" s="65">
        <v>18</v>
      </c>
    </row>
    <row r="106" spans="1:8" ht="15.6" x14ac:dyDescent="0.3">
      <c r="A106" s="1" t="s">
        <v>9</v>
      </c>
      <c r="B106" s="2">
        <v>25.5</v>
      </c>
      <c r="C106" s="2">
        <v>21.7</v>
      </c>
      <c r="D106" s="2">
        <v>23.8</v>
      </c>
      <c r="E106" s="2">
        <v>24.6</v>
      </c>
      <c r="F106" s="65">
        <v>27.8</v>
      </c>
      <c r="G106" s="65">
        <v>23.2</v>
      </c>
    </row>
    <row r="107" spans="1:8" ht="15.6" x14ac:dyDescent="0.3">
      <c r="A107" s="5" t="s">
        <v>10</v>
      </c>
      <c r="B107" s="6">
        <f>B106-B105</f>
        <v>5</v>
      </c>
      <c r="C107" s="6">
        <f t="shared" ref="C107:G107" si="52">C106-C105</f>
        <v>0.39999999999999858</v>
      </c>
      <c r="D107" s="6">
        <f t="shared" si="52"/>
        <v>3.6999999999999993</v>
      </c>
      <c r="E107" s="6">
        <f t="shared" si="52"/>
        <v>4.6000000000000014</v>
      </c>
      <c r="F107" s="6">
        <f t="shared" si="52"/>
        <v>8.3000000000000007</v>
      </c>
      <c r="G107" s="6">
        <f t="shared" si="52"/>
        <v>5.1999999999999993</v>
      </c>
    </row>
    <row r="108" spans="1:8" ht="15.6" x14ac:dyDescent="0.3">
      <c r="A108" s="1" t="s">
        <v>11</v>
      </c>
      <c r="B108" s="2">
        <v>20.2</v>
      </c>
      <c r="C108" s="2">
        <v>20.100000000000001</v>
      </c>
      <c r="D108" s="2">
        <v>20.2</v>
      </c>
      <c r="E108" s="2">
        <v>19.899999999999999</v>
      </c>
      <c r="F108" s="65">
        <v>20.100000000000001</v>
      </c>
      <c r="G108" s="65">
        <v>20</v>
      </c>
      <c r="H108" s="37"/>
    </row>
    <row r="109" spans="1:8" ht="15.6" x14ac:dyDescent="0.3">
      <c r="A109" s="1" t="s">
        <v>12</v>
      </c>
      <c r="B109" s="2">
        <v>25.2</v>
      </c>
      <c r="C109" s="2">
        <v>25.1</v>
      </c>
      <c r="D109" s="2">
        <v>25.4</v>
      </c>
      <c r="E109" s="2">
        <v>25</v>
      </c>
      <c r="F109" s="65">
        <v>25.1</v>
      </c>
      <c r="G109" s="65">
        <v>25</v>
      </c>
    </row>
    <row r="110" spans="1:8" ht="15.6" x14ac:dyDescent="0.3">
      <c r="A110" s="7" t="s">
        <v>47</v>
      </c>
      <c r="B110" s="8">
        <f>B109-B108</f>
        <v>5</v>
      </c>
      <c r="C110" s="8">
        <f t="shared" ref="C110:G110" si="53">C109-C108</f>
        <v>5</v>
      </c>
      <c r="D110" s="8">
        <f t="shared" si="53"/>
        <v>5.1999999999999993</v>
      </c>
      <c r="E110" s="8">
        <f t="shared" si="53"/>
        <v>5.1000000000000014</v>
      </c>
      <c r="F110" s="8">
        <f t="shared" si="53"/>
        <v>5</v>
      </c>
      <c r="G110" s="8">
        <f t="shared" si="53"/>
        <v>5</v>
      </c>
    </row>
    <row r="111" spans="1:8" ht="15.6" x14ac:dyDescent="0.3">
      <c r="A111" s="1" t="s">
        <v>14</v>
      </c>
      <c r="B111" s="2">
        <v>31.95</v>
      </c>
      <c r="C111" s="2">
        <v>33.950000000000003</v>
      </c>
      <c r="D111" s="2">
        <v>28.43</v>
      </c>
      <c r="E111" s="2">
        <v>29.57</v>
      </c>
      <c r="F111" s="65">
        <v>33.4</v>
      </c>
      <c r="G111" s="65">
        <v>32.15</v>
      </c>
    </row>
    <row r="112" spans="1:8" ht="15.6" x14ac:dyDescent="0.3">
      <c r="A112" s="1" t="s">
        <v>15</v>
      </c>
      <c r="B112" s="2">
        <v>31.75</v>
      </c>
      <c r="C112" s="2">
        <v>33.549999999999997</v>
      </c>
      <c r="D112" s="2">
        <v>28.2</v>
      </c>
      <c r="E112" s="2">
        <v>29.21</v>
      </c>
      <c r="F112" s="65">
        <v>33.07</v>
      </c>
      <c r="G112" s="65">
        <v>31.61</v>
      </c>
    </row>
    <row r="113" spans="1:8" ht="15.6" x14ac:dyDescent="0.3">
      <c r="A113" s="58" t="s">
        <v>16</v>
      </c>
      <c r="B113" s="59">
        <f>B111-B112</f>
        <v>0.19999999999999929</v>
      </c>
      <c r="C113" s="59">
        <f t="shared" ref="C113:G113" si="54">C111-C112</f>
        <v>0.40000000000000568</v>
      </c>
      <c r="D113" s="59">
        <f t="shared" si="54"/>
        <v>0.23000000000000043</v>
      </c>
      <c r="E113" s="59">
        <f t="shared" si="54"/>
        <v>0.35999999999999943</v>
      </c>
      <c r="F113" s="59">
        <f t="shared" si="54"/>
        <v>0.32999999999999829</v>
      </c>
      <c r="G113" s="59">
        <f t="shared" si="54"/>
        <v>0.53999999999999915</v>
      </c>
      <c r="H113" s="38"/>
    </row>
    <row r="114" spans="1:8" ht="15.6" x14ac:dyDescent="0.3">
      <c r="A114" s="52" t="s">
        <v>34</v>
      </c>
      <c r="B114" s="53">
        <f>B113/B111</f>
        <v>6.2597809076682092E-3</v>
      </c>
      <c r="C114" s="53">
        <f t="shared" ref="C114:G114" si="55">C113/C111</f>
        <v>1.1782032400589268E-2</v>
      </c>
      <c r="D114" s="53">
        <f t="shared" si="55"/>
        <v>8.0900457263454253E-3</v>
      </c>
      <c r="E114" s="53">
        <f t="shared" si="55"/>
        <v>1.2174501183632041E-2</v>
      </c>
      <c r="F114" s="53">
        <f>F113/F111</f>
        <v>9.8802395209580327E-3</v>
      </c>
      <c r="G114" s="53">
        <f t="shared" si="55"/>
        <v>1.679626749611195E-2</v>
      </c>
    </row>
    <row r="115" spans="1:8" ht="15.6" x14ac:dyDescent="0.3">
      <c r="A115" s="74" t="s">
        <v>38</v>
      </c>
      <c r="B115" s="75">
        <v>8</v>
      </c>
      <c r="C115" s="75">
        <v>16</v>
      </c>
      <c r="D115" s="75">
        <v>17</v>
      </c>
      <c r="E115" s="75">
        <v>29</v>
      </c>
      <c r="F115" s="74">
        <v>13</v>
      </c>
      <c r="G115" s="74">
        <v>26</v>
      </c>
    </row>
    <row r="116" spans="1:8" ht="15.6" x14ac:dyDescent="0.3">
      <c r="A116" s="79"/>
      <c r="B116" s="79"/>
      <c r="C116" s="79"/>
      <c r="D116" s="79"/>
      <c r="E116" s="79"/>
      <c r="F116" s="81"/>
      <c r="G116" s="81"/>
      <c r="H116" s="39"/>
    </row>
    <row r="117" spans="1:8" ht="15.6" x14ac:dyDescent="0.3">
      <c r="A117" s="95" t="s">
        <v>23</v>
      </c>
      <c r="B117" s="96"/>
      <c r="C117" s="96"/>
      <c r="D117" s="96"/>
      <c r="E117" s="96"/>
      <c r="F117" s="96"/>
      <c r="G117" s="97"/>
    </row>
    <row r="118" spans="1:8" ht="15.6" x14ac:dyDescent="0.3">
      <c r="A118" s="1" t="s">
        <v>4</v>
      </c>
      <c r="B118" s="2">
        <v>21.6</v>
      </c>
      <c r="C118" s="2">
        <v>19.5</v>
      </c>
      <c r="D118" s="2">
        <v>24.5</v>
      </c>
      <c r="E118" s="2">
        <v>23.2</v>
      </c>
      <c r="F118" s="65">
        <v>26.6</v>
      </c>
      <c r="G118" s="65">
        <v>24.5</v>
      </c>
    </row>
    <row r="119" spans="1:8" ht="15.6" x14ac:dyDescent="0.3">
      <c r="A119" s="1" t="s">
        <v>5</v>
      </c>
      <c r="B119" s="3">
        <v>0.59</v>
      </c>
      <c r="C119" s="3">
        <v>0.53</v>
      </c>
      <c r="D119" s="4">
        <v>0.56499999999999995</v>
      </c>
      <c r="E119" s="4">
        <v>0.56499999999999995</v>
      </c>
      <c r="F119" s="67">
        <v>0.41</v>
      </c>
      <c r="G119" s="66">
        <v>0.35499999999999998</v>
      </c>
      <c r="H119" s="41"/>
    </row>
    <row r="120" spans="1:8" ht="15.6" x14ac:dyDescent="0.3">
      <c r="A120" s="1" t="s">
        <v>6</v>
      </c>
      <c r="B120" s="2">
        <v>29.9</v>
      </c>
      <c r="C120" s="2">
        <v>30.1</v>
      </c>
      <c r="D120" s="2">
        <v>30.3</v>
      </c>
      <c r="E120" s="2">
        <v>30.1</v>
      </c>
      <c r="F120" s="65">
        <v>30.1</v>
      </c>
      <c r="G120" s="65">
        <v>29.8</v>
      </c>
      <c r="H120" s="41"/>
    </row>
    <row r="121" spans="1:8" ht="15.6" x14ac:dyDescent="0.3">
      <c r="A121" s="1" t="s">
        <v>8</v>
      </c>
      <c r="B121" s="2">
        <v>19.100000000000001</v>
      </c>
      <c r="C121" s="2">
        <v>22.3</v>
      </c>
      <c r="D121" s="2">
        <v>20.100000000000001</v>
      </c>
      <c r="E121" s="2">
        <v>20.8</v>
      </c>
      <c r="F121" s="65">
        <v>18.899999999999999</v>
      </c>
      <c r="G121" s="65">
        <v>18.3</v>
      </c>
      <c r="H121" s="42"/>
    </row>
    <row r="122" spans="1:8" ht="15.6" x14ac:dyDescent="0.3">
      <c r="A122" s="1" t="s">
        <v>9</v>
      </c>
      <c r="B122" s="2">
        <v>24.5</v>
      </c>
      <c r="C122" s="2">
        <v>22.8</v>
      </c>
      <c r="D122" s="2">
        <v>24</v>
      </c>
      <c r="E122" s="2">
        <v>23.4</v>
      </c>
      <c r="F122" s="65">
        <v>26.2</v>
      </c>
      <c r="G122" s="65">
        <v>23.4</v>
      </c>
    </row>
    <row r="123" spans="1:8" ht="15.6" x14ac:dyDescent="0.3">
      <c r="A123" s="5" t="s">
        <v>10</v>
      </c>
      <c r="B123" s="6">
        <f>B122-B121</f>
        <v>5.3999999999999986</v>
      </c>
      <c r="C123" s="6">
        <f t="shared" ref="C123:G123" si="56">C122-C121</f>
        <v>0.5</v>
      </c>
      <c r="D123" s="6">
        <f t="shared" si="56"/>
        <v>3.8999999999999986</v>
      </c>
      <c r="E123" s="6">
        <f t="shared" si="56"/>
        <v>2.5999999999999979</v>
      </c>
      <c r="F123" s="6">
        <f t="shared" si="56"/>
        <v>7.3000000000000007</v>
      </c>
      <c r="G123" s="6">
        <f t="shared" si="56"/>
        <v>5.0999999999999979</v>
      </c>
    </row>
    <row r="124" spans="1:8" ht="15.6" x14ac:dyDescent="0.3">
      <c r="A124" s="1" t="s">
        <v>11</v>
      </c>
      <c r="B124" s="2">
        <v>19.899999999999999</v>
      </c>
      <c r="C124" s="2">
        <v>20.100000000000001</v>
      </c>
      <c r="D124" s="2">
        <v>20</v>
      </c>
      <c r="E124" s="2">
        <v>20</v>
      </c>
      <c r="F124" s="65">
        <v>20.2</v>
      </c>
      <c r="G124" s="65">
        <v>20</v>
      </c>
    </row>
    <row r="125" spans="1:8" ht="15.6" x14ac:dyDescent="0.3">
      <c r="A125" s="1" t="s">
        <v>12</v>
      </c>
      <c r="B125" s="2">
        <v>24.9</v>
      </c>
      <c r="C125" s="2">
        <v>25.2</v>
      </c>
      <c r="D125" s="2">
        <v>25.1</v>
      </c>
      <c r="E125" s="2">
        <v>23.7</v>
      </c>
      <c r="F125" s="65">
        <v>25.3</v>
      </c>
      <c r="G125" s="65">
        <v>25</v>
      </c>
      <c r="H125" s="47"/>
    </row>
    <row r="126" spans="1:8" ht="15.6" x14ac:dyDescent="0.3">
      <c r="A126" s="7" t="s">
        <v>47</v>
      </c>
      <c r="B126" s="8">
        <f>B125-B124</f>
        <v>5</v>
      </c>
      <c r="C126" s="8">
        <f t="shared" ref="C126:G126" si="57">C125-C124</f>
        <v>5.0999999999999979</v>
      </c>
      <c r="D126" s="8">
        <f t="shared" si="57"/>
        <v>5.1000000000000014</v>
      </c>
      <c r="E126" s="8">
        <f t="shared" si="57"/>
        <v>3.6999999999999993</v>
      </c>
      <c r="F126" s="8">
        <f t="shared" si="57"/>
        <v>5.1000000000000014</v>
      </c>
      <c r="G126" s="8">
        <f t="shared" si="57"/>
        <v>5</v>
      </c>
    </row>
    <row r="127" spans="1:8" ht="15.6" x14ac:dyDescent="0.3">
      <c r="A127" s="1" t="s">
        <v>14</v>
      </c>
      <c r="B127" s="32">
        <v>29.65</v>
      </c>
      <c r="C127" s="2">
        <v>32.07</v>
      </c>
      <c r="D127" s="2">
        <v>31.21</v>
      </c>
      <c r="E127" s="2">
        <v>32.65</v>
      </c>
      <c r="F127" s="65">
        <v>32.880000000000003</v>
      </c>
      <c r="G127" s="65">
        <v>31.63</v>
      </c>
    </row>
    <row r="128" spans="1:8" ht="15.6" x14ac:dyDescent="0.3">
      <c r="A128" s="1" t="s">
        <v>15</v>
      </c>
      <c r="B128" s="2">
        <v>29.47</v>
      </c>
      <c r="C128" s="2">
        <v>31.67</v>
      </c>
      <c r="D128" s="2">
        <v>31</v>
      </c>
      <c r="E128" s="2">
        <v>32.28</v>
      </c>
      <c r="F128" s="65">
        <v>32.54</v>
      </c>
      <c r="G128" s="65">
        <v>31.16</v>
      </c>
    </row>
    <row r="129" spans="1:8" ht="15.6" x14ac:dyDescent="0.3">
      <c r="A129" s="58" t="s">
        <v>16</v>
      </c>
      <c r="B129" s="59">
        <f>B127-B128</f>
        <v>0.17999999999999972</v>
      </c>
      <c r="C129" s="59">
        <f t="shared" ref="C129:G129" si="58">C127-C128</f>
        <v>0.39999999999999858</v>
      </c>
      <c r="D129" s="59">
        <f t="shared" si="58"/>
        <v>0.21000000000000085</v>
      </c>
      <c r="E129" s="59">
        <f t="shared" si="58"/>
        <v>0.36999999999999744</v>
      </c>
      <c r="F129" s="59">
        <f t="shared" si="58"/>
        <v>0.34000000000000341</v>
      </c>
      <c r="G129" s="59">
        <f t="shared" si="58"/>
        <v>0.46999999999999886</v>
      </c>
    </row>
    <row r="130" spans="1:8" ht="15.6" x14ac:dyDescent="0.3">
      <c r="A130" s="52" t="s">
        <v>34</v>
      </c>
      <c r="B130" s="53">
        <f>B129/B127</f>
        <v>6.0708263069139869E-3</v>
      </c>
      <c r="C130" s="53">
        <f t="shared" ref="C130:G130" si="59">C129/C127</f>
        <v>1.2472715933894561E-2</v>
      </c>
      <c r="D130" s="53">
        <f t="shared" si="59"/>
        <v>6.7286126241589504E-3</v>
      </c>
      <c r="E130" s="53">
        <f t="shared" si="59"/>
        <v>1.1332312404287824E-2</v>
      </c>
      <c r="F130" s="53">
        <f>F129/F127</f>
        <v>1.034063260340643E-2</v>
      </c>
      <c r="G130" s="53">
        <f t="shared" si="59"/>
        <v>1.485931078090417E-2</v>
      </c>
      <c r="H130" s="38"/>
    </row>
    <row r="131" spans="1:8" ht="15.6" x14ac:dyDescent="0.3">
      <c r="A131" s="74" t="s">
        <v>38</v>
      </c>
      <c r="B131" s="75">
        <v>8</v>
      </c>
      <c r="C131" s="75">
        <v>20</v>
      </c>
      <c r="D131" s="75">
        <v>17</v>
      </c>
      <c r="E131" s="75">
        <v>30</v>
      </c>
      <c r="F131" s="74">
        <v>13</v>
      </c>
      <c r="G131" s="74">
        <v>27</v>
      </c>
    </row>
    <row r="132" spans="1:8" ht="15.6" x14ac:dyDescent="0.3">
      <c r="A132" s="79"/>
      <c r="B132" s="79"/>
      <c r="C132" s="79"/>
      <c r="D132" s="79"/>
      <c r="E132" s="79"/>
      <c r="F132" s="81"/>
      <c r="G132" s="81"/>
    </row>
    <row r="133" spans="1:8" ht="15.6" x14ac:dyDescent="0.3">
      <c r="A133" s="95" t="s">
        <v>24</v>
      </c>
      <c r="B133" s="96"/>
      <c r="C133" s="96"/>
      <c r="D133" s="96"/>
      <c r="E133" s="96"/>
      <c r="F133" s="96"/>
      <c r="G133" s="97"/>
      <c r="H133" s="39"/>
    </row>
    <row r="134" spans="1:8" ht="15.6" x14ac:dyDescent="0.3">
      <c r="A134" s="1" t="s">
        <v>4</v>
      </c>
      <c r="B134" s="2">
        <v>20.9</v>
      </c>
      <c r="C134" s="2">
        <v>19.8</v>
      </c>
      <c r="D134" s="2">
        <v>24.6</v>
      </c>
      <c r="E134" s="2">
        <v>23.5</v>
      </c>
      <c r="F134" s="65">
        <v>26.7</v>
      </c>
      <c r="G134" s="65">
        <v>24.7</v>
      </c>
    </row>
    <row r="135" spans="1:8" ht="15.6" x14ac:dyDescent="0.3">
      <c r="A135" s="1" t="s">
        <v>5</v>
      </c>
      <c r="B135" s="4">
        <v>0.58499999999999996</v>
      </c>
      <c r="C135" s="4">
        <v>0.56499999999999995</v>
      </c>
      <c r="D135" s="4">
        <v>0.59499999999999997</v>
      </c>
      <c r="E135" s="2">
        <v>55.5</v>
      </c>
      <c r="F135" s="67">
        <v>0.42</v>
      </c>
      <c r="G135" s="66">
        <v>0.35499999999999998</v>
      </c>
    </row>
    <row r="136" spans="1:8" ht="15.6" x14ac:dyDescent="0.3">
      <c r="A136" s="1" t="s">
        <v>6</v>
      </c>
      <c r="B136" s="2">
        <v>30.1</v>
      </c>
      <c r="C136" s="2">
        <v>29.9</v>
      </c>
      <c r="D136" s="2">
        <v>30</v>
      </c>
      <c r="E136" s="2">
        <v>30.3</v>
      </c>
      <c r="F136" s="65">
        <v>30.1</v>
      </c>
      <c r="G136" s="65">
        <v>30.3</v>
      </c>
      <c r="H136" s="41"/>
    </row>
    <row r="137" spans="1:8" ht="15.6" x14ac:dyDescent="0.3">
      <c r="A137" s="1" t="s">
        <v>8</v>
      </c>
      <c r="B137" s="2">
        <v>18.899999999999999</v>
      </c>
      <c r="C137" s="2">
        <v>22.1</v>
      </c>
      <c r="D137" s="2">
        <v>20.6</v>
      </c>
      <c r="E137" s="2">
        <v>20.7</v>
      </c>
      <c r="F137" s="65">
        <v>18.399999999999999</v>
      </c>
      <c r="G137" s="65">
        <v>18.100000000000001</v>
      </c>
      <c r="H137" s="41"/>
    </row>
    <row r="138" spans="1:8" ht="15.6" x14ac:dyDescent="0.3">
      <c r="A138" s="1" t="s">
        <v>9</v>
      </c>
      <c r="B138" s="2">
        <v>24.8</v>
      </c>
      <c r="C138" s="2">
        <v>23.3</v>
      </c>
      <c r="D138" s="2">
        <v>24.4</v>
      </c>
      <c r="E138" s="2">
        <v>23.2</v>
      </c>
      <c r="F138" s="65">
        <v>25.4</v>
      </c>
      <c r="G138" s="65">
        <v>23</v>
      </c>
      <c r="H138" s="42"/>
    </row>
    <row r="139" spans="1:8" ht="15.6" x14ac:dyDescent="0.3">
      <c r="A139" s="5" t="s">
        <v>10</v>
      </c>
      <c r="B139" s="6">
        <f>B138-B137</f>
        <v>5.9000000000000021</v>
      </c>
      <c r="C139" s="6">
        <f t="shared" ref="C139:G139" si="60">C138-C137</f>
        <v>1.1999999999999993</v>
      </c>
      <c r="D139" s="6">
        <f t="shared" si="60"/>
        <v>3.7999999999999972</v>
      </c>
      <c r="E139" s="6">
        <f t="shared" si="60"/>
        <v>2.5</v>
      </c>
      <c r="F139" s="6">
        <f t="shared" si="60"/>
        <v>7</v>
      </c>
      <c r="G139" s="6">
        <f t="shared" si="60"/>
        <v>4.8999999999999986</v>
      </c>
    </row>
    <row r="140" spans="1:8" ht="15.6" x14ac:dyDescent="0.3">
      <c r="A140" s="1" t="s">
        <v>11</v>
      </c>
      <c r="B140" s="2">
        <v>20</v>
      </c>
      <c r="C140" s="2">
        <v>20.100000000000001</v>
      </c>
      <c r="D140" s="2">
        <v>20.100000000000001</v>
      </c>
      <c r="E140" s="2">
        <v>20</v>
      </c>
      <c r="F140" s="65">
        <v>20.100000000000001</v>
      </c>
      <c r="G140" s="65">
        <v>19.899999999999999</v>
      </c>
    </row>
    <row r="141" spans="1:8" ht="15.6" x14ac:dyDescent="0.3">
      <c r="A141" s="1" t="s">
        <v>12</v>
      </c>
      <c r="B141" s="2">
        <v>25.5</v>
      </c>
      <c r="C141" s="2">
        <v>25.1</v>
      </c>
      <c r="D141" s="2">
        <v>25.2</v>
      </c>
      <c r="E141" s="2">
        <v>23.7</v>
      </c>
      <c r="F141" s="65">
        <v>25.1</v>
      </c>
      <c r="G141" s="65">
        <v>24.9</v>
      </c>
    </row>
    <row r="142" spans="1:8" ht="15.6" x14ac:dyDescent="0.3">
      <c r="A142" s="7" t="s">
        <v>47</v>
      </c>
      <c r="B142" s="8">
        <f>B141-B140</f>
        <v>5.5</v>
      </c>
      <c r="C142" s="8">
        <f t="shared" ref="C142:G142" si="61">C141-C140</f>
        <v>5</v>
      </c>
      <c r="D142" s="8">
        <f t="shared" si="61"/>
        <v>5.0999999999999979</v>
      </c>
      <c r="E142" s="8">
        <f t="shared" si="61"/>
        <v>3.6999999999999993</v>
      </c>
      <c r="F142" s="8">
        <f t="shared" si="61"/>
        <v>5</v>
      </c>
      <c r="G142" s="8">
        <f t="shared" si="61"/>
        <v>5</v>
      </c>
      <c r="H142" s="47"/>
    </row>
    <row r="143" spans="1:8" ht="15.6" x14ac:dyDescent="0.3">
      <c r="A143" s="1" t="s">
        <v>14</v>
      </c>
      <c r="B143" s="2">
        <v>34</v>
      </c>
      <c r="C143" s="2">
        <v>29.37</v>
      </c>
      <c r="D143" s="2">
        <v>29.8</v>
      </c>
      <c r="E143" s="2">
        <v>31.32</v>
      </c>
      <c r="F143" s="65">
        <v>33.380000000000003</v>
      </c>
      <c r="G143" s="65">
        <v>32.83</v>
      </c>
    </row>
    <row r="144" spans="1:8" ht="15.6" x14ac:dyDescent="0.3">
      <c r="A144" s="1" t="s">
        <v>15</v>
      </c>
      <c r="B144" s="2">
        <v>33.78</v>
      </c>
      <c r="C144" s="2">
        <v>29.11</v>
      </c>
      <c r="D144" s="2">
        <v>29.54</v>
      </c>
      <c r="E144" s="2">
        <v>30.97</v>
      </c>
      <c r="F144" s="65">
        <v>33.06</v>
      </c>
      <c r="G144" s="65">
        <v>32.33</v>
      </c>
    </row>
    <row r="145" spans="1:8" ht="15.6" x14ac:dyDescent="0.3">
      <c r="A145" s="58" t="s">
        <v>16</v>
      </c>
      <c r="B145" s="59">
        <f>B143-B144</f>
        <v>0.21999999999999886</v>
      </c>
      <c r="C145" s="59">
        <f t="shared" ref="C145:G145" si="62">C143-C144</f>
        <v>0.26000000000000156</v>
      </c>
      <c r="D145" s="59">
        <f t="shared" si="62"/>
        <v>0.26000000000000156</v>
      </c>
      <c r="E145" s="59">
        <f t="shared" si="62"/>
        <v>0.35000000000000142</v>
      </c>
      <c r="F145" s="59">
        <f t="shared" si="62"/>
        <v>0.32000000000000028</v>
      </c>
      <c r="G145" s="59">
        <f t="shared" si="62"/>
        <v>0.5</v>
      </c>
    </row>
    <row r="146" spans="1:8" ht="15.6" x14ac:dyDescent="0.3">
      <c r="A146" s="52" t="s">
        <v>34</v>
      </c>
      <c r="B146" s="53">
        <f>B145/B143</f>
        <v>6.4705882352940839E-3</v>
      </c>
      <c r="C146" s="53">
        <f t="shared" ref="C146:G146" si="63">C145/C143</f>
        <v>8.8525706503235126E-3</v>
      </c>
      <c r="D146" s="53">
        <f t="shared" si="63"/>
        <v>8.7248322147651537E-3</v>
      </c>
      <c r="E146" s="53">
        <f t="shared" si="63"/>
        <v>1.1174968071519841E-2</v>
      </c>
      <c r="F146" s="53">
        <f t="shared" si="63"/>
        <v>9.586578789694435E-3</v>
      </c>
      <c r="G146" s="53">
        <f t="shared" si="63"/>
        <v>1.5229972586049346E-2</v>
      </c>
    </row>
    <row r="147" spans="1:8" ht="15.6" x14ac:dyDescent="0.3">
      <c r="A147" s="74" t="s">
        <v>38</v>
      </c>
      <c r="B147" s="75">
        <v>10</v>
      </c>
      <c r="C147" s="75">
        <v>15</v>
      </c>
      <c r="D147" s="75">
        <v>15</v>
      </c>
      <c r="E147" s="75">
        <v>30</v>
      </c>
      <c r="F147" s="74">
        <v>14</v>
      </c>
      <c r="G147" s="74">
        <v>25</v>
      </c>
      <c r="H147" s="38"/>
    </row>
    <row r="148" spans="1:8" ht="15.6" x14ac:dyDescent="0.3">
      <c r="A148" s="79"/>
      <c r="B148" s="79"/>
      <c r="C148" s="79"/>
      <c r="D148" s="79"/>
      <c r="E148" s="79"/>
      <c r="F148" s="81"/>
      <c r="G148" s="81"/>
    </row>
    <row r="149" spans="1:8" ht="15.6" x14ac:dyDescent="0.3">
      <c r="A149" s="95" t="s">
        <v>25</v>
      </c>
      <c r="B149" s="96"/>
      <c r="C149" s="96"/>
      <c r="D149" s="96"/>
      <c r="E149" s="96"/>
      <c r="F149" s="96"/>
      <c r="G149" s="97"/>
    </row>
    <row r="150" spans="1:8" ht="15.6" x14ac:dyDescent="0.3">
      <c r="A150" s="1" t="s">
        <v>4</v>
      </c>
      <c r="B150" s="2">
        <v>21.6</v>
      </c>
      <c r="C150" s="2">
        <v>20.3</v>
      </c>
      <c r="D150" s="2">
        <v>23.5</v>
      </c>
      <c r="E150" s="2">
        <v>23.4</v>
      </c>
      <c r="F150" s="65">
        <v>27</v>
      </c>
      <c r="G150" s="65">
        <v>24.6</v>
      </c>
      <c r="H150" s="39"/>
    </row>
    <row r="151" spans="1:8" ht="15.6" x14ac:dyDescent="0.3">
      <c r="A151" s="1" t="s">
        <v>5</v>
      </c>
      <c r="B151" s="3">
        <v>0.56999999999999995</v>
      </c>
      <c r="C151" s="3">
        <v>0.57999999999999996</v>
      </c>
      <c r="D151" s="3">
        <v>0.43</v>
      </c>
      <c r="E151" s="4">
        <v>0.54500000000000004</v>
      </c>
      <c r="F151" s="67">
        <v>0.41</v>
      </c>
      <c r="G151" s="67">
        <v>0.36</v>
      </c>
    </row>
    <row r="152" spans="1:8" ht="15.6" x14ac:dyDescent="0.3">
      <c r="A152" s="1" t="s">
        <v>6</v>
      </c>
      <c r="B152" s="2">
        <v>29.8</v>
      </c>
      <c r="C152" s="2">
        <v>29.8</v>
      </c>
      <c r="D152" s="2">
        <v>29.8</v>
      </c>
      <c r="E152" s="2">
        <v>29.8</v>
      </c>
      <c r="F152" s="65">
        <v>30.2</v>
      </c>
      <c r="G152" s="65">
        <v>30.2</v>
      </c>
    </row>
    <row r="153" spans="1:8" ht="15.6" x14ac:dyDescent="0.3">
      <c r="A153" s="1" t="s">
        <v>8</v>
      </c>
      <c r="B153" s="2">
        <v>19.3</v>
      </c>
      <c r="C153" s="2">
        <v>21.5</v>
      </c>
      <c r="D153" s="2">
        <v>20.9</v>
      </c>
      <c r="E153" s="2">
        <v>20.9</v>
      </c>
      <c r="F153" s="65">
        <v>19.3</v>
      </c>
      <c r="G153" s="65">
        <v>18.7</v>
      </c>
      <c r="H153" s="41"/>
    </row>
    <row r="154" spans="1:8" ht="15.6" x14ac:dyDescent="0.3">
      <c r="A154" s="1" t="s">
        <v>9</v>
      </c>
      <c r="B154" s="2">
        <v>23.8</v>
      </c>
      <c r="C154" s="2">
        <v>22.4</v>
      </c>
      <c r="D154" s="2">
        <v>22.9</v>
      </c>
      <c r="E154" s="2">
        <v>23.4</v>
      </c>
      <c r="F154" s="65">
        <v>26.3</v>
      </c>
      <c r="G154" s="65">
        <v>23.1</v>
      </c>
      <c r="H154" s="41"/>
    </row>
    <row r="155" spans="1:8" ht="15.6" x14ac:dyDescent="0.3">
      <c r="A155" s="5" t="s">
        <v>10</v>
      </c>
      <c r="B155" s="6">
        <f>B154-B153</f>
        <v>4.5</v>
      </c>
      <c r="C155" s="6">
        <f t="shared" ref="C155:G155" si="64">C154-C153</f>
        <v>0.89999999999999858</v>
      </c>
      <c r="D155" s="6">
        <f t="shared" si="64"/>
        <v>2</v>
      </c>
      <c r="E155" s="6">
        <f t="shared" si="64"/>
        <v>2.5</v>
      </c>
      <c r="F155" s="6">
        <f t="shared" si="64"/>
        <v>7</v>
      </c>
      <c r="G155" s="6">
        <f t="shared" si="64"/>
        <v>4.4000000000000021</v>
      </c>
      <c r="H155" s="42"/>
    </row>
    <row r="156" spans="1:8" ht="15.6" x14ac:dyDescent="0.3">
      <c r="A156" s="1" t="s">
        <v>11</v>
      </c>
      <c r="B156" s="2">
        <v>20.100000000000001</v>
      </c>
      <c r="C156" s="2">
        <v>20.2</v>
      </c>
      <c r="D156" s="2">
        <v>20</v>
      </c>
      <c r="E156" s="2">
        <v>20.100000000000001</v>
      </c>
      <c r="F156" s="65">
        <v>19.899999999999999</v>
      </c>
      <c r="G156" s="65">
        <v>19.899999999999999</v>
      </c>
    </row>
    <row r="157" spans="1:8" ht="15.6" x14ac:dyDescent="0.3">
      <c r="A157" s="1" t="s">
        <v>12</v>
      </c>
      <c r="B157" s="2">
        <v>25.1</v>
      </c>
      <c r="C157" s="2">
        <v>25.2</v>
      </c>
      <c r="D157" s="2">
        <v>25</v>
      </c>
      <c r="E157" s="2">
        <v>24.2</v>
      </c>
      <c r="F157" s="65">
        <v>25</v>
      </c>
      <c r="G157" s="65">
        <v>24.9</v>
      </c>
    </row>
    <row r="158" spans="1:8" ht="15.6" x14ac:dyDescent="0.3">
      <c r="A158" s="7" t="s">
        <v>47</v>
      </c>
      <c r="B158" s="8">
        <f>B157-B156</f>
        <v>5</v>
      </c>
      <c r="C158" s="8">
        <f t="shared" ref="C158:G158" si="65">C157-C156</f>
        <v>5</v>
      </c>
      <c r="D158" s="8">
        <f t="shared" si="65"/>
        <v>5</v>
      </c>
      <c r="E158" s="8">
        <f t="shared" si="65"/>
        <v>4.0999999999999979</v>
      </c>
      <c r="F158" s="8">
        <f t="shared" si="65"/>
        <v>5.1000000000000014</v>
      </c>
      <c r="G158" s="8">
        <f t="shared" si="65"/>
        <v>5</v>
      </c>
    </row>
    <row r="159" spans="1:8" ht="15.6" x14ac:dyDescent="0.3">
      <c r="A159" s="1" t="s">
        <v>14</v>
      </c>
      <c r="B159" s="2">
        <v>31.09</v>
      </c>
      <c r="C159" s="2">
        <v>28.32</v>
      </c>
      <c r="D159" s="2">
        <v>32.159999999999997</v>
      </c>
      <c r="E159" s="2">
        <v>28.82</v>
      </c>
      <c r="F159" s="65">
        <v>31.91</v>
      </c>
      <c r="G159" s="65">
        <v>32.68</v>
      </c>
      <c r="H159" s="37"/>
    </row>
    <row r="160" spans="1:8" ht="15.6" x14ac:dyDescent="0.3">
      <c r="A160" s="1" t="s">
        <v>15</v>
      </c>
      <c r="B160" s="2">
        <v>30.87</v>
      </c>
      <c r="C160" s="2">
        <v>28.1</v>
      </c>
      <c r="D160" s="2">
        <v>31.73</v>
      </c>
      <c r="E160" s="2">
        <v>28.49</v>
      </c>
      <c r="F160" s="65">
        <v>31.63</v>
      </c>
      <c r="G160" s="65">
        <v>32.130000000000003</v>
      </c>
    </row>
    <row r="161" spans="1:8" ht="15.6" x14ac:dyDescent="0.3">
      <c r="A161" s="58" t="s">
        <v>16</v>
      </c>
      <c r="B161" s="59">
        <f>B159-B160</f>
        <v>0.21999999999999886</v>
      </c>
      <c r="C161" s="59">
        <f t="shared" ref="C161:G161" si="66">C159-C160</f>
        <v>0.21999999999999886</v>
      </c>
      <c r="D161" s="59">
        <f t="shared" si="66"/>
        <v>0.42999999999999616</v>
      </c>
      <c r="E161" s="59">
        <f t="shared" si="66"/>
        <v>0.33000000000000185</v>
      </c>
      <c r="F161" s="59">
        <f t="shared" si="66"/>
        <v>0.28000000000000114</v>
      </c>
      <c r="G161" s="59">
        <f t="shared" si="66"/>
        <v>0.54999999999999716</v>
      </c>
    </row>
    <row r="162" spans="1:8" ht="15.6" x14ac:dyDescent="0.3">
      <c r="A162" s="52" t="s">
        <v>34</v>
      </c>
      <c r="B162" s="53">
        <f>B161/B159</f>
        <v>7.0762302991315166E-3</v>
      </c>
      <c r="C162" s="53">
        <f t="shared" ref="C162:G162" si="67">C161/C159</f>
        <v>7.7683615819208636E-3</v>
      </c>
      <c r="D162" s="53">
        <f t="shared" si="67"/>
        <v>1.3370646766169036E-2</v>
      </c>
      <c r="E162" s="53">
        <f t="shared" si="67"/>
        <v>1.1450381679389377E-2</v>
      </c>
      <c r="F162" s="53">
        <f>F161/F159</f>
        <v>8.7746787840802618E-3</v>
      </c>
      <c r="G162" s="53">
        <f t="shared" si="67"/>
        <v>1.6829865361077025E-2</v>
      </c>
    </row>
    <row r="163" spans="1:8" ht="15.6" x14ac:dyDescent="0.3">
      <c r="A163" s="74" t="s">
        <v>38</v>
      </c>
      <c r="B163" s="75">
        <v>9</v>
      </c>
      <c r="C163" s="75">
        <v>11</v>
      </c>
      <c r="D163" s="75">
        <v>22</v>
      </c>
      <c r="E163" s="75">
        <v>30</v>
      </c>
      <c r="F163" s="74">
        <v>13</v>
      </c>
      <c r="G163" s="74">
        <v>28</v>
      </c>
    </row>
    <row r="164" spans="1:8" ht="15.6" x14ac:dyDescent="0.3">
      <c r="A164" s="79"/>
      <c r="B164" s="79"/>
      <c r="C164" s="79"/>
      <c r="D164" s="79"/>
      <c r="E164" s="79"/>
      <c r="F164" s="81"/>
      <c r="G164" s="81"/>
      <c r="H164" s="38"/>
    </row>
    <row r="165" spans="1:8" ht="15.6" x14ac:dyDescent="0.3">
      <c r="A165" s="95" t="s">
        <v>26</v>
      </c>
      <c r="B165" s="96"/>
      <c r="C165" s="96"/>
      <c r="D165" s="96"/>
      <c r="E165" s="96"/>
      <c r="F165" s="96"/>
      <c r="G165" s="97"/>
    </row>
    <row r="166" spans="1:8" ht="15.6" x14ac:dyDescent="0.3">
      <c r="A166" s="1" t="s">
        <v>4</v>
      </c>
      <c r="B166" s="2">
        <v>21.6</v>
      </c>
      <c r="C166" s="2">
        <v>20.2</v>
      </c>
      <c r="D166" s="2">
        <v>23.4</v>
      </c>
      <c r="E166" s="2">
        <v>23</v>
      </c>
      <c r="F166" s="65">
        <v>27</v>
      </c>
      <c r="G166" s="65">
        <v>24.3</v>
      </c>
    </row>
    <row r="167" spans="1:8" ht="15.6" x14ac:dyDescent="0.3">
      <c r="A167" s="1" t="s">
        <v>5</v>
      </c>
      <c r="B167" s="4">
        <v>0.59499999999999997</v>
      </c>
      <c r="C167" s="4">
        <v>0.52500000000000002</v>
      </c>
      <c r="D167" s="4">
        <v>0.495</v>
      </c>
      <c r="E167" s="3">
        <v>0.53</v>
      </c>
      <c r="F167" s="67">
        <v>0.44</v>
      </c>
      <c r="G167" s="66">
        <v>0.51500000000000001</v>
      </c>
      <c r="H167" s="39"/>
    </row>
    <row r="168" spans="1:8" ht="15.6" x14ac:dyDescent="0.3">
      <c r="A168" s="1" t="s">
        <v>6</v>
      </c>
      <c r="B168" s="2">
        <v>30</v>
      </c>
      <c r="C168" s="2">
        <v>29.9</v>
      </c>
      <c r="D168" s="2">
        <v>30</v>
      </c>
      <c r="E168" s="2">
        <v>29.9</v>
      </c>
      <c r="F168" s="65">
        <v>30.3</v>
      </c>
      <c r="G168" s="65">
        <v>30.1</v>
      </c>
    </row>
    <row r="169" spans="1:8" ht="15.6" x14ac:dyDescent="0.3">
      <c r="A169" s="1" t="s">
        <v>8</v>
      </c>
      <c r="B169" s="2">
        <v>20.100000000000001</v>
      </c>
      <c r="C169" s="2">
        <v>20.7</v>
      </c>
      <c r="D169" s="2">
        <v>20.2</v>
      </c>
      <c r="E169" s="2">
        <v>21.1</v>
      </c>
      <c r="F169" s="65">
        <v>19.8</v>
      </c>
      <c r="G169" s="65">
        <v>19.399999999999999</v>
      </c>
    </row>
    <row r="170" spans="1:8" ht="15.6" x14ac:dyDescent="0.3">
      <c r="A170" s="1" t="s">
        <v>9</v>
      </c>
      <c r="B170" s="2">
        <v>20.2</v>
      </c>
      <c r="C170" s="2">
        <v>21.1</v>
      </c>
      <c r="D170" s="2">
        <v>21.4</v>
      </c>
      <c r="E170" s="2">
        <v>21.3</v>
      </c>
      <c r="F170" s="65">
        <v>21.2</v>
      </c>
      <c r="G170" s="65">
        <v>21.4</v>
      </c>
      <c r="H170" s="41"/>
    </row>
    <row r="171" spans="1:8" ht="15.6" x14ac:dyDescent="0.3">
      <c r="A171" s="5" t="s">
        <v>10</v>
      </c>
      <c r="B171" s="6">
        <f>B170-B169</f>
        <v>9.9999999999997868E-2</v>
      </c>
      <c r="C171" s="6">
        <f t="shared" ref="C171:G171" si="68">C170-C169</f>
        <v>0.40000000000000213</v>
      </c>
      <c r="D171" s="6">
        <f t="shared" si="68"/>
        <v>1.1999999999999993</v>
      </c>
      <c r="E171" s="6">
        <f t="shared" ref="E171" si="69">E170-E169</f>
        <v>0.19999999999999929</v>
      </c>
      <c r="F171" s="6">
        <f t="shared" ref="F171" si="70">F170-F169</f>
        <v>1.3999999999999986</v>
      </c>
      <c r="G171" s="6">
        <f t="shared" si="68"/>
        <v>2</v>
      </c>
      <c r="H171" s="41"/>
    </row>
    <row r="172" spans="1:8" ht="15.6" x14ac:dyDescent="0.3">
      <c r="A172" s="1" t="s">
        <v>11</v>
      </c>
      <c r="B172" s="2">
        <v>19.899999999999999</v>
      </c>
      <c r="C172" s="2">
        <v>20.100000000000001</v>
      </c>
      <c r="D172" s="2">
        <v>20.2</v>
      </c>
      <c r="E172" s="2">
        <v>20</v>
      </c>
      <c r="F172" s="65">
        <v>20.2</v>
      </c>
      <c r="G172" s="65">
        <v>20</v>
      </c>
      <c r="H172" s="42"/>
    </row>
    <row r="173" spans="1:8" ht="15.6" x14ac:dyDescent="0.3">
      <c r="A173" s="1" t="s">
        <v>12</v>
      </c>
      <c r="B173" s="2">
        <v>21.6</v>
      </c>
      <c r="C173" s="2">
        <v>21</v>
      </c>
      <c r="D173" s="2">
        <v>21.4</v>
      </c>
      <c r="E173" s="2">
        <v>21.6</v>
      </c>
      <c r="F173" s="65">
        <v>22.6</v>
      </c>
      <c r="G173" s="65">
        <v>22.3</v>
      </c>
    </row>
    <row r="174" spans="1:8" ht="15.6" x14ac:dyDescent="0.3">
      <c r="A174" s="7" t="s">
        <v>13</v>
      </c>
      <c r="B174" s="8">
        <f>B173-B172</f>
        <v>1.7000000000000028</v>
      </c>
      <c r="C174" s="8">
        <f t="shared" ref="C174:G174" si="71">C173-C172</f>
        <v>0.89999999999999858</v>
      </c>
      <c r="D174" s="8">
        <f t="shared" si="71"/>
        <v>1.1999999999999993</v>
      </c>
      <c r="E174" s="8">
        <f t="shared" si="71"/>
        <v>1.6000000000000014</v>
      </c>
      <c r="F174" s="8">
        <f t="shared" si="71"/>
        <v>2.4000000000000021</v>
      </c>
      <c r="G174" s="8">
        <f t="shared" si="71"/>
        <v>2.3000000000000007</v>
      </c>
    </row>
    <row r="175" spans="1:8" ht="15.6" x14ac:dyDescent="0.3">
      <c r="A175" s="1" t="s">
        <v>14</v>
      </c>
      <c r="B175" s="2">
        <v>31.16</v>
      </c>
      <c r="C175" s="2">
        <v>34.4</v>
      </c>
      <c r="D175" s="2">
        <v>31.36</v>
      </c>
      <c r="E175" s="2">
        <v>36.47</v>
      </c>
      <c r="F175" s="65">
        <v>33.47</v>
      </c>
      <c r="G175" s="65">
        <v>33.07</v>
      </c>
    </row>
    <row r="176" spans="1:8" ht="15.6" x14ac:dyDescent="0.3">
      <c r="A176" s="1" t="s">
        <v>15</v>
      </c>
      <c r="B176" s="2">
        <v>30.89</v>
      </c>
      <c r="C176" s="2">
        <v>34.08</v>
      </c>
      <c r="D176" s="2">
        <v>31.04</v>
      </c>
      <c r="E176" s="2">
        <v>36.17</v>
      </c>
      <c r="F176" s="65">
        <v>33.119999999999997</v>
      </c>
      <c r="G176" s="65">
        <v>32.880000000000003</v>
      </c>
      <c r="H176" s="47"/>
    </row>
    <row r="177" spans="1:10" ht="15.6" x14ac:dyDescent="0.3">
      <c r="A177" s="58" t="s">
        <v>16</v>
      </c>
      <c r="B177" s="59">
        <f>B175-B176</f>
        <v>0.26999999999999957</v>
      </c>
      <c r="C177" s="59">
        <f t="shared" ref="C177:G177" si="72">C175-C176</f>
        <v>0.32000000000000028</v>
      </c>
      <c r="D177" s="59">
        <f t="shared" si="72"/>
        <v>0.32000000000000028</v>
      </c>
      <c r="E177" s="59">
        <f t="shared" si="72"/>
        <v>0.29999999999999716</v>
      </c>
      <c r="F177" s="59">
        <f t="shared" si="72"/>
        <v>0.35000000000000142</v>
      </c>
      <c r="G177" s="59">
        <f t="shared" si="72"/>
        <v>0.18999999999999773</v>
      </c>
    </row>
    <row r="178" spans="1:10" ht="15.6" x14ac:dyDescent="0.3">
      <c r="A178" s="52" t="s">
        <v>34</v>
      </c>
      <c r="B178" s="53">
        <f>B177/B175</f>
        <v>8.6649550706033238E-3</v>
      </c>
      <c r="C178" s="53">
        <f t="shared" ref="C178:G178" si="73">C177/C175</f>
        <v>9.3023255813953574E-3</v>
      </c>
      <c r="D178" s="53">
        <f t="shared" si="73"/>
        <v>1.0204081632653071E-2</v>
      </c>
      <c r="E178" s="53">
        <f t="shared" si="73"/>
        <v>8.2259391280503739E-3</v>
      </c>
      <c r="F178" s="53">
        <f>F177/F175</f>
        <v>1.0457125784284477E-2</v>
      </c>
      <c r="G178" s="53">
        <f t="shared" si="73"/>
        <v>5.7453885697005659E-3</v>
      </c>
    </row>
    <row r="179" spans="1:10" ht="15.6" x14ac:dyDescent="0.3">
      <c r="A179" s="9" t="s">
        <v>38</v>
      </c>
      <c r="B179" s="64">
        <v>30</v>
      </c>
      <c r="C179" s="64">
        <v>30</v>
      </c>
      <c r="D179" s="64">
        <v>30</v>
      </c>
      <c r="E179" s="64">
        <v>30</v>
      </c>
      <c r="F179" s="9">
        <v>30</v>
      </c>
      <c r="G179" s="9">
        <v>30</v>
      </c>
    </row>
    <row r="180" spans="1:10" ht="15.6" x14ac:dyDescent="0.3">
      <c r="A180" s="33"/>
      <c r="B180" s="33"/>
      <c r="C180" s="33"/>
      <c r="D180" s="33"/>
      <c r="E180" s="33"/>
      <c r="F180" s="33"/>
      <c r="G180" s="33"/>
    </row>
    <row r="181" spans="1:10" ht="15.6" x14ac:dyDescent="0.3">
      <c r="A181" s="33" t="s">
        <v>57</v>
      </c>
      <c r="B181" s="33"/>
      <c r="C181" s="33"/>
      <c r="D181" s="33"/>
      <c r="E181" s="33"/>
      <c r="F181" s="33"/>
      <c r="G181" s="33"/>
      <c r="H181" s="38"/>
    </row>
    <row r="182" spans="1:10" ht="15.6" x14ac:dyDescent="0.3">
      <c r="A182" s="92" t="s">
        <v>55</v>
      </c>
      <c r="B182" s="92"/>
      <c r="C182" s="33"/>
      <c r="D182" s="33"/>
      <c r="E182" s="33"/>
      <c r="F182" s="33"/>
      <c r="G182" s="33"/>
      <c r="H182" s="38"/>
    </row>
    <row r="183" spans="1:10" x14ac:dyDescent="0.3">
      <c r="A183" s="82"/>
      <c r="B183" s="93" t="s">
        <v>56</v>
      </c>
      <c r="C183" s="93"/>
      <c r="D183" s="93"/>
      <c r="E183" s="93"/>
      <c r="F183" s="93"/>
      <c r="G183" s="93"/>
      <c r="H183" s="93"/>
      <c r="I183" s="93"/>
      <c r="J183" s="93"/>
    </row>
    <row r="184" spans="1:10" ht="14.55" customHeight="1" x14ac:dyDescent="0.3"/>
    <row r="185" spans="1:10" ht="15.6" x14ac:dyDescent="0.3">
      <c r="H185" s="48"/>
    </row>
    <row r="188" spans="1:10" ht="15.6" x14ac:dyDescent="0.3">
      <c r="H188" s="41"/>
    </row>
    <row r="189" spans="1:10" ht="15.6" x14ac:dyDescent="0.3">
      <c r="H189" s="41"/>
    </row>
    <row r="190" spans="1:10" ht="15.6" x14ac:dyDescent="0.3">
      <c r="H190" s="49"/>
    </row>
  </sheetData>
  <mergeCells count="28">
    <mergeCell ref="A52:G52"/>
    <mergeCell ref="K1:K2"/>
    <mergeCell ref="L1:P1"/>
    <mergeCell ref="K18:K19"/>
    <mergeCell ref="L18:Q18"/>
    <mergeCell ref="K32:Q32"/>
    <mergeCell ref="A1:A2"/>
    <mergeCell ref="B1:C2"/>
    <mergeCell ref="D1:E2"/>
    <mergeCell ref="F1:G2"/>
    <mergeCell ref="A20:G20"/>
    <mergeCell ref="A4:G4"/>
    <mergeCell ref="K35:K36"/>
    <mergeCell ref="L35:Q35"/>
    <mergeCell ref="A182:B182"/>
    <mergeCell ref="B183:J183"/>
    <mergeCell ref="J35:J36"/>
    <mergeCell ref="A149:G149"/>
    <mergeCell ref="A165:G165"/>
    <mergeCell ref="A68:G68"/>
    <mergeCell ref="A84:G84"/>
    <mergeCell ref="A100:G100"/>
    <mergeCell ref="A117:G117"/>
    <mergeCell ref="A133:G133"/>
    <mergeCell ref="K52:R52"/>
    <mergeCell ref="K53:L53"/>
    <mergeCell ref="K49:T49"/>
    <mergeCell ref="A36:G36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3"/>
  <sheetViews>
    <sheetView tabSelected="1" zoomScale="85" zoomScaleNormal="85" workbookViewId="0">
      <selection activeCell="P100" sqref="P100"/>
    </sheetView>
  </sheetViews>
  <sheetFormatPr defaultColWidth="8.77734375" defaultRowHeight="14.4" x14ac:dyDescent="0.3"/>
  <cols>
    <col min="1" max="1" width="35.77734375" customWidth="1"/>
    <col min="2" max="2" width="18.44140625" customWidth="1"/>
    <col min="3" max="3" width="15.109375" customWidth="1"/>
    <col min="4" max="4" width="18.109375" customWidth="1"/>
    <col min="5" max="5" width="21.77734375" customWidth="1"/>
    <col min="6" max="6" width="19.109375" customWidth="1"/>
    <col min="7" max="7" width="20.44140625" customWidth="1"/>
    <col min="10" max="10" width="26.88671875" customWidth="1"/>
    <col min="11" max="11" width="18.33203125" customWidth="1"/>
    <col min="12" max="13" width="17.88671875" bestFit="1" customWidth="1"/>
    <col min="14" max="15" width="27.109375" bestFit="1" customWidth="1"/>
    <col min="16" max="16" width="18" customWidth="1"/>
    <col min="17" max="17" width="20.6640625" customWidth="1"/>
  </cols>
  <sheetData>
    <row r="1" spans="1:17" ht="14.4" customHeight="1" x14ac:dyDescent="0.3">
      <c r="A1" s="98" t="s">
        <v>45</v>
      </c>
      <c r="B1" s="100" t="s">
        <v>58</v>
      </c>
      <c r="C1" s="101"/>
      <c r="D1" s="100" t="s">
        <v>46</v>
      </c>
      <c r="E1" s="101"/>
      <c r="F1" s="104" t="s">
        <v>0</v>
      </c>
      <c r="G1" s="104"/>
      <c r="J1" s="51" t="s">
        <v>48</v>
      </c>
      <c r="K1" s="90" t="s">
        <v>36</v>
      </c>
      <c r="L1" s="91" t="s">
        <v>42</v>
      </c>
      <c r="M1" s="91"/>
      <c r="N1" s="91"/>
      <c r="O1" s="91"/>
      <c r="P1" s="91"/>
      <c r="Q1" s="91"/>
    </row>
    <row r="2" spans="1:17" ht="14.4" customHeight="1" x14ac:dyDescent="0.3">
      <c r="A2" s="99"/>
      <c r="B2" s="102"/>
      <c r="C2" s="103"/>
      <c r="D2" s="102"/>
      <c r="E2" s="103"/>
      <c r="F2" s="104"/>
      <c r="G2" s="104"/>
      <c r="K2" s="90"/>
      <c r="L2" s="60" t="s">
        <v>59</v>
      </c>
      <c r="M2" s="60" t="s">
        <v>60</v>
      </c>
      <c r="N2" s="60" t="s">
        <v>49</v>
      </c>
      <c r="O2" s="60" t="s">
        <v>50</v>
      </c>
      <c r="P2" s="60" t="s">
        <v>31</v>
      </c>
      <c r="Q2" s="60" t="s">
        <v>32</v>
      </c>
    </row>
    <row r="3" spans="1:17" ht="15.6" x14ac:dyDescent="0.3">
      <c r="A3" s="18" t="s">
        <v>44</v>
      </c>
      <c r="B3" s="70" t="s">
        <v>2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K3">
        <v>1</v>
      </c>
      <c r="L3">
        <f>B18</f>
        <v>9</v>
      </c>
      <c r="M3">
        <f t="shared" ref="M3:Q3" si="0">C18</f>
        <v>13</v>
      </c>
      <c r="N3">
        <f t="shared" si="0"/>
        <v>21</v>
      </c>
      <c r="O3">
        <f t="shared" si="0"/>
        <v>30</v>
      </c>
      <c r="P3">
        <f t="shared" si="0"/>
        <v>14</v>
      </c>
      <c r="Q3">
        <f t="shared" si="0"/>
        <v>30</v>
      </c>
    </row>
    <row r="4" spans="1:17" ht="15.6" x14ac:dyDescent="0.3">
      <c r="A4" s="105" t="s">
        <v>1</v>
      </c>
      <c r="B4" s="106"/>
      <c r="C4" s="106"/>
      <c r="D4" s="106"/>
      <c r="E4" s="106"/>
      <c r="F4" s="106"/>
      <c r="G4" s="107"/>
      <c r="K4">
        <v>2</v>
      </c>
      <c r="L4">
        <f>B34</f>
        <v>7</v>
      </c>
      <c r="M4">
        <f t="shared" ref="M4:Q4" si="1">C34</f>
        <v>13</v>
      </c>
      <c r="N4">
        <f t="shared" si="1"/>
        <v>19</v>
      </c>
      <c r="O4">
        <f t="shared" si="1"/>
        <v>30</v>
      </c>
      <c r="P4">
        <f t="shared" si="1"/>
        <v>12</v>
      </c>
      <c r="Q4">
        <f t="shared" si="1"/>
        <v>27</v>
      </c>
    </row>
    <row r="5" spans="1:17" ht="15.6" x14ac:dyDescent="0.3">
      <c r="A5" s="19" t="s">
        <v>4</v>
      </c>
      <c r="B5" s="19">
        <v>22.6</v>
      </c>
      <c r="C5" s="19">
        <v>22.7</v>
      </c>
      <c r="D5" s="19">
        <v>22.8</v>
      </c>
      <c r="E5" s="19">
        <v>22.2</v>
      </c>
      <c r="F5" s="19">
        <v>26.8</v>
      </c>
      <c r="G5" s="19">
        <v>22.4</v>
      </c>
      <c r="K5">
        <v>3</v>
      </c>
      <c r="L5">
        <f>B50</f>
        <v>8</v>
      </c>
      <c r="M5">
        <f t="shared" ref="M5:Q5" si="2">C50</f>
        <v>13</v>
      </c>
      <c r="N5">
        <f t="shared" si="2"/>
        <v>17</v>
      </c>
      <c r="O5">
        <f t="shared" si="2"/>
        <v>30</v>
      </c>
      <c r="P5">
        <f t="shared" si="2"/>
        <v>15</v>
      </c>
      <c r="Q5">
        <f t="shared" si="2"/>
        <v>24</v>
      </c>
    </row>
    <row r="6" spans="1:17" ht="15.6" x14ac:dyDescent="0.3">
      <c r="A6" s="20" t="s">
        <v>5</v>
      </c>
      <c r="B6" s="21">
        <v>0.6</v>
      </c>
      <c r="C6" s="22">
        <v>0.55500000000000005</v>
      </c>
      <c r="D6" s="21">
        <v>0.54</v>
      </c>
      <c r="E6" s="21">
        <v>0.56000000000000005</v>
      </c>
      <c r="F6" s="21">
        <v>0.45</v>
      </c>
      <c r="G6" s="21">
        <v>0.5</v>
      </c>
      <c r="K6">
        <v>4</v>
      </c>
      <c r="L6">
        <f>B66</f>
        <v>7</v>
      </c>
      <c r="M6">
        <f t="shared" ref="M6:Q6" si="3">C66</f>
        <v>15</v>
      </c>
      <c r="N6">
        <f t="shared" si="3"/>
        <v>17</v>
      </c>
      <c r="O6">
        <f t="shared" si="3"/>
        <v>30</v>
      </c>
      <c r="P6">
        <f t="shared" si="3"/>
        <v>14</v>
      </c>
      <c r="Q6">
        <f t="shared" si="3"/>
        <v>23</v>
      </c>
    </row>
    <row r="7" spans="1:17" ht="15.6" x14ac:dyDescent="0.3">
      <c r="A7" s="19" t="s">
        <v>6</v>
      </c>
      <c r="B7" s="19">
        <v>29.8</v>
      </c>
      <c r="C7" s="19">
        <v>30.3</v>
      </c>
      <c r="D7" s="19">
        <v>30.3</v>
      </c>
      <c r="E7" s="19">
        <v>29.9</v>
      </c>
      <c r="F7" s="19">
        <v>30.1</v>
      </c>
      <c r="G7" s="19">
        <v>30.2</v>
      </c>
      <c r="K7">
        <v>5</v>
      </c>
      <c r="L7">
        <f>B82</f>
        <v>8</v>
      </c>
      <c r="M7">
        <f t="shared" ref="M7:Q7" si="4">C82</f>
        <v>15</v>
      </c>
      <c r="N7">
        <f t="shared" si="4"/>
        <v>20</v>
      </c>
      <c r="O7">
        <f t="shared" si="4"/>
        <v>30</v>
      </c>
      <c r="P7">
        <f t="shared" si="4"/>
        <v>13</v>
      </c>
      <c r="Q7">
        <f t="shared" si="4"/>
        <v>30</v>
      </c>
    </row>
    <row r="8" spans="1:17" ht="15.6" x14ac:dyDescent="0.3">
      <c r="A8" s="19" t="s">
        <v>8</v>
      </c>
      <c r="B8" s="19">
        <v>18.7</v>
      </c>
      <c r="C8" s="19">
        <v>19.3</v>
      </c>
      <c r="D8" s="19">
        <v>20.6</v>
      </c>
      <c r="E8" s="19">
        <v>20.2</v>
      </c>
      <c r="F8" s="19">
        <v>18.3</v>
      </c>
      <c r="G8" s="19">
        <v>17</v>
      </c>
      <c r="K8">
        <v>6</v>
      </c>
      <c r="L8">
        <f>B98</f>
        <v>7</v>
      </c>
      <c r="M8">
        <f t="shared" ref="M8:Q8" si="5">C98</f>
        <v>13</v>
      </c>
      <c r="N8">
        <f t="shared" si="5"/>
        <v>21</v>
      </c>
      <c r="O8">
        <f t="shared" si="5"/>
        <v>30</v>
      </c>
      <c r="P8">
        <f t="shared" si="5"/>
        <v>13</v>
      </c>
      <c r="Q8">
        <f t="shared" si="5"/>
        <v>30</v>
      </c>
    </row>
    <row r="9" spans="1:17" ht="15.6" x14ac:dyDescent="0.3">
      <c r="A9" s="19" t="s">
        <v>9</v>
      </c>
      <c r="B9" s="19">
        <v>24.8</v>
      </c>
      <c r="C9" s="19">
        <v>22.5</v>
      </c>
      <c r="D9" s="19">
        <v>24.2</v>
      </c>
      <c r="E9" s="19">
        <v>22.8</v>
      </c>
      <c r="F9" s="19">
        <v>26.6</v>
      </c>
      <c r="G9" s="19">
        <v>22.8</v>
      </c>
      <c r="K9">
        <v>7</v>
      </c>
      <c r="L9">
        <f>B114</f>
        <v>8</v>
      </c>
      <c r="M9">
        <f t="shared" ref="M9:Q9" si="6">C114</f>
        <v>14</v>
      </c>
      <c r="N9">
        <f t="shared" si="6"/>
        <v>21</v>
      </c>
      <c r="O9">
        <f t="shared" si="6"/>
        <v>30</v>
      </c>
      <c r="P9">
        <f t="shared" si="6"/>
        <v>14</v>
      </c>
      <c r="Q9">
        <f t="shared" si="6"/>
        <v>24</v>
      </c>
    </row>
    <row r="10" spans="1:17" ht="15.6" x14ac:dyDescent="0.3">
      <c r="A10" s="23" t="s">
        <v>10</v>
      </c>
      <c r="B10" s="23">
        <f>B9-B8</f>
        <v>6.1000000000000014</v>
      </c>
      <c r="C10" s="23">
        <f t="shared" ref="C10:G10" si="7">C9-C8</f>
        <v>3.1999999999999993</v>
      </c>
      <c r="D10" s="23">
        <f t="shared" si="7"/>
        <v>3.5999999999999979</v>
      </c>
      <c r="E10" s="23">
        <f t="shared" si="7"/>
        <v>2.6000000000000014</v>
      </c>
      <c r="F10" s="23">
        <f t="shared" si="7"/>
        <v>8.3000000000000007</v>
      </c>
      <c r="G10" s="23">
        <f t="shared" si="7"/>
        <v>5.8000000000000007</v>
      </c>
      <c r="K10">
        <v>8</v>
      </c>
      <c r="L10">
        <f>B130</f>
        <v>8</v>
      </c>
      <c r="M10">
        <f t="shared" ref="M10:Q10" si="8">C130</f>
        <v>13</v>
      </c>
      <c r="N10">
        <f t="shared" si="8"/>
        <v>18</v>
      </c>
      <c r="O10">
        <f t="shared" si="8"/>
        <v>30</v>
      </c>
      <c r="P10">
        <f t="shared" si="8"/>
        <v>14</v>
      </c>
      <c r="Q10">
        <f t="shared" si="8"/>
        <v>26</v>
      </c>
    </row>
    <row r="11" spans="1:17" ht="15.6" x14ac:dyDescent="0.3">
      <c r="A11" s="19" t="s">
        <v>11</v>
      </c>
      <c r="B11" s="19">
        <v>20.100000000000001</v>
      </c>
      <c r="C11" s="19">
        <v>20</v>
      </c>
      <c r="D11" s="19">
        <v>19.899999999999999</v>
      </c>
      <c r="E11" s="19">
        <v>20.2</v>
      </c>
      <c r="F11" s="19">
        <v>19.899999999999999</v>
      </c>
      <c r="G11" s="19">
        <v>20.100000000000001</v>
      </c>
      <c r="K11">
        <v>9</v>
      </c>
      <c r="L11">
        <f>B146</f>
        <v>8</v>
      </c>
      <c r="M11">
        <f t="shared" ref="M11:Q11" si="9">C146</f>
        <v>14</v>
      </c>
      <c r="N11">
        <f t="shared" si="9"/>
        <v>18</v>
      </c>
      <c r="O11">
        <f t="shared" si="9"/>
        <v>30</v>
      </c>
      <c r="P11">
        <f t="shared" si="9"/>
        <v>15</v>
      </c>
      <c r="Q11">
        <f t="shared" si="9"/>
        <v>25</v>
      </c>
    </row>
    <row r="12" spans="1:17" ht="15.6" x14ac:dyDescent="0.3">
      <c r="A12" s="19" t="s">
        <v>12</v>
      </c>
      <c r="B12" s="19">
        <v>25.3</v>
      </c>
      <c r="C12" s="19">
        <v>25.1</v>
      </c>
      <c r="D12" s="19">
        <v>25</v>
      </c>
      <c r="E12" s="19">
        <v>23.8</v>
      </c>
      <c r="F12" s="19">
        <v>25.1</v>
      </c>
      <c r="G12" s="19">
        <v>24.5</v>
      </c>
      <c r="K12">
        <v>10</v>
      </c>
      <c r="L12">
        <f>B162</f>
        <v>7</v>
      </c>
      <c r="M12">
        <f t="shared" ref="M12:P12" si="10">C162</f>
        <v>11</v>
      </c>
      <c r="N12">
        <f t="shared" si="10"/>
        <v>23</v>
      </c>
      <c r="P12">
        <f t="shared" si="10"/>
        <v>13</v>
      </c>
      <c r="Q12">
        <f>G162</f>
        <v>26</v>
      </c>
    </row>
    <row r="13" spans="1:17" ht="15.6" x14ac:dyDescent="0.3">
      <c r="A13" s="24" t="s">
        <v>47</v>
      </c>
      <c r="B13" s="24">
        <f>B12-B11</f>
        <v>5.1999999999999993</v>
      </c>
      <c r="C13" s="24">
        <f t="shared" ref="C13:G13" si="11">C12-C11</f>
        <v>5.1000000000000014</v>
      </c>
      <c r="D13" s="24">
        <f t="shared" si="11"/>
        <v>5.1000000000000014</v>
      </c>
      <c r="E13" s="24">
        <f t="shared" si="11"/>
        <v>3.6000000000000014</v>
      </c>
      <c r="F13" s="24">
        <f t="shared" si="11"/>
        <v>5.2000000000000028</v>
      </c>
      <c r="G13" s="24">
        <f t="shared" si="11"/>
        <v>4.3999999999999986</v>
      </c>
      <c r="K13" t="s">
        <v>27</v>
      </c>
      <c r="L13">
        <f t="shared" ref="L13" si="12">AVERAGE(L3:L12)</f>
        <v>7.7</v>
      </c>
      <c r="M13">
        <f t="shared" ref="M13" si="13">AVERAGE(M3:M12)</f>
        <v>13.4</v>
      </c>
      <c r="N13">
        <f t="shared" ref="N13" si="14">AVERAGE(N3:N12)</f>
        <v>19.5</v>
      </c>
      <c r="O13">
        <f t="shared" ref="O13" si="15">AVERAGE(O3:O12)</f>
        <v>30</v>
      </c>
      <c r="P13">
        <f t="shared" ref="P13" si="16">AVERAGE(P3:P12)</f>
        <v>13.7</v>
      </c>
      <c r="Q13">
        <f t="shared" ref="Q13" si="17">AVERAGE(Q3:Q12)</f>
        <v>26.5</v>
      </c>
    </row>
    <row r="14" spans="1:17" ht="15.6" x14ac:dyDescent="0.3">
      <c r="A14" s="19" t="s">
        <v>14</v>
      </c>
      <c r="B14" s="19">
        <v>32.99</v>
      </c>
      <c r="C14" s="19">
        <v>29.45</v>
      </c>
      <c r="D14" s="19">
        <v>30.99</v>
      </c>
      <c r="E14" s="19">
        <v>30.93</v>
      </c>
      <c r="F14" s="19">
        <v>33.04</v>
      </c>
      <c r="G14" s="19">
        <v>33.01</v>
      </c>
      <c r="K14" t="s">
        <v>28</v>
      </c>
      <c r="L14">
        <f t="shared" ref="L14:Q14" si="18">STDEV(L3:L12)</f>
        <v>0.67494855771055284</v>
      </c>
      <c r="M14">
        <f t="shared" si="18"/>
        <v>1.1737877907772671</v>
      </c>
      <c r="N14">
        <f t="shared" si="18"/>
        <v>2.0138409955990952</v>
      </c>
      <c r="O14">
        <f t="shared" si="18"/>
        <v>0</v>
      </c>
      <c r="P14">
        <f t="shared" si="18"/>
        <v>0.94868329805051388</v>
      </c>
      <c r="Q14">
        <f t="shared" si="18"/>
        <v>2.6770630673681683</v>
      </c>
    </row>
    <row r="15" spans="1:17" ht="15.6" x14ac:dyDescent="0.3">
      <c r="A15" s="19" t="s">
        <v>15</v>
      </c>
      <c r="B15" s="19">
        <v>32.770000000000003</v>
      </c>
      <c r="C15" s="19">
        <v>29.2</v>
      </c>
      <c r="D15" s="19">
        <v>30.62</v>
      </c>
      <c r="E15" s="19">
        <v>30.51</v>
      </c>
      <c r="F15" s="19">
        <v>32.67</v>
      </c>
      <c r="G15" s="19">
        <v>32.5</v>
      </c>
    </row>
    <row r="16" spans="1:17" ht="15.6" x14ac:dyDescent="0.3">
      <c r="A16" s="25" t="s">
        <v>16</v>
      </c>
      <c r="B16" s="25">
        <f>B14-B15</f>
        <v>0.21999999999999886</v>
      </c>
      <c r="C16" s="25">
        <f t="shared" ref="C16:G16" si="19">C14-C15</f>
        <v>0.25</v>
      </c>
      <c r="D16" s="25">
        <f t="shared" si="19"/>
        <v>0.36999999999999744</v>
      </c>
      <c r="E16" s="25">
        <f t="shared" si="19"/>
        <v>0.41999999999999815</v>
      </c>
      <c r="F16" s="25">
        <f t="shared" si="19"/>
        <v>0.36999999999999744</v>
      </c>
      <c r="G16" s="25">
        <f t="shared" si="19"/>
        <v>0.50999999999999801</v>
      </c>
    </row>
    <row r="17" spans="1:17" ht="15.6" x14ac:dyDescent="0.3">
      <c r="A17" s="25" t="s">
        <v>34</v>
      </c>
      <c r="B17" s="25">
        <f>B16/B14</f>
        <v>6.6686874810548301E-3</v>
      </c>
      <c r="C17" s="25">
        <f t="shared" ref="C17:G17" si="20">C16/C14</f>
        <v>8.4889643463497456E-3</v>
      </c>
      <c r="D17" s="25">
        <f t="shared" si="20"/>
        <v>1.1939335269441673E-2</v>
      </c>
      <c r="E17" s="25">
        <f t="shared" si="20"/>
        <v>1.3579049466537282E-2</v>
      </c>
      <c r="F17" s="25">
        <f t="shared" si="20"/>
        <v>1.1198547215496291E-2</v>
      </c>
      <c r="G17" s="25">
        <f t="shared" si="20"/>
        <v>1.5449863677673373E-2</v>
      </c>
      <c r="J17" s="51" t="s">
        <v>37</v>
      </c>
      <c r="K17" s="90" t="s">
        <v>36</v>
      </c>
      <c r="L17" s="90" t="s">
        <v>43</v>
      </c>
      <c r="M17" s="90"/>
      <c r="N17" s="90"/>
      <c r="O17" s="90"/>
      <c r="P17" s="90"/>
      <c r="Q17" s="90"/>
    </row>
    <row r="18" spans="1:17" ht="15.6" x14ac:dyDescent="0.3">
      <c r="A18" s="83" t="s">
        <v>41</v>
      </c>
      <c r="B18" s="83">
        <v>9</v>
      </c>
      <c r="C18" s="83">
        <v>13</v>
      </c>
      <c r="D18" s="83">
        <v>21</v>
      </c>
      <c r="E18" s="83">
        <v>30</v>
      </c>
      <c r="F18" s="83">
        <v>14</v>
      </c>
      <c r="G18" s="83">
        <v>30</v>
      </c>
      <c r="K18" s="90"/>
      <c r="L18" s="60" t="s">
        <v>59</v>
      </c>
      <c r="M18" s="60" t="s">
        <v>60</v>
      </c>
      <c r="N18" s="60" t="s">
        <v>49</v>
      </c>
      <c r="O18" s="60" t="s">
        <v>50</v>
      </c>
      <c r="P18" s="60" t="s">
        <v>31</v>
      </c>
      <c r="Q18" s="60" t="s">
        <v>32</v>
      </c>
    </row>
    <row r="19" spans="1:17" ht="15.6" x14ac:dyDescent="0.3">
      <c r="A19" s="84"/>
      <c r="B19" s="84"/>
      <c r="C19" s="84"/>
      <c r="D19" s="84"/>
      <c r="E19" s="84"/>
      <c r="F19" s="84"/>
      <c r="G19" s="84"/>
      <c r="K19">
        <v>1</v>
      </c>
      <c r="L19">
        <f>B17-(B176/30*B18/B174)</f>
        <v>3.7560661218315411E-3</v>
      </c>
      <c r="M19">
        <f t="shared" ref="M19:Q19" si="21">C17-(C176/30*C18/C174)</f>
        <v>3.9034264274784829E-3</v>
      </c>
      <c r="N19">
        <f t="shared" si="21"/>
        <v>5.4189025771339324E-3</v>
      </c>
      <c r="O19">
        <f t="shared" si="21"/>
        <v>4.4991463188376098E-3</v>
      </c>
      <c r="P19">
        <f t="shared" si="21"/>
        <v>5.9032315332152229E-3</v>
      </c>
      <c r="Q19">
        <f t="shared" si="21"/>
        <v>3.7261627904744687E-3</v>
      </c>
    </row>
    <row r="20" spans="1:17" ht="15.6" x14ac:dyDescent="0.3">
      <c r="A20" s="108" t="s">
        <v>17</v>
      </c>
      <c r="B20" s="109"/>
      <c r="C20" s="109"/>
      <c r="D20" s="109"/>
      <c r="E20" s="109"/>
      <c r="F20" s="109"/>
      <c r="G20" s="110"/>
      <c r="K20">
        <v>2</v>
      </c>
      <c r="L20">
        <f>B33-(B176/30*B34/B174)</f>
        <v>3.4689381216164534E-3</v>
      </c>
      <c r="M20">
        <f t="shared" ref="M20:Q20" si="22">C33-(C176/30*C34/C174)</f>
        <v>3.6411531231763643E-3</v>
      </c>
      <c r="N20">
        <f t="shared" si="22"/>
        <v>6.0448210168784367E-3</v>
      </c>
      <c r="O20">
        <f t="shared" si="22"/>
        <v>6.6784684872313975E-3</v>
      </c>
      <c r="P20">
        <f t="shared" si="22"/>
        <v>5.6652396192692989E-3</v>
      </c>
      <c r="Q20">
        <f t="shared" si="22"/>
        <v>4.3690936047039858E-3</v>
      </c>
    </row>
    <row r="21" spans="1:17" ht="15.6" x14ac:dyDescent="0.3">
      <c r="A21" s="19" t="s">
        <v>4</v>
      </c>
      <c r="B21" s="19">
        <v>22.6</v>
      </c>
      <c r="C21" s="19">
        <v>22.4</v>
      </c>
      <c r="D21" s="19">
        <v>22.7</v>
      </c>
      <c r="E21" s="19">
        <v>23.8</v>
      </c>
      <c r="F21" s="19">
        <v>26.4</v>
      </c>
      <c r="G21" s="19">
        <v>23</v>
      </c>
      <c r="K21">
        <v>3</v>
      </c>
      <c r="L21">
        <f>B49-(B176/30*B50/B174)</f>
        <v>3.264090739904228E-3</v>
      </c>
      <c r="M21">
        <f t="shared" ref="M21:Q21" si="23">C49-(C176/30*C50/C174)</f>
        <v>3.8723137867954175E-3</v>
      </c>
      <c r="N21">
        <f t="shared" si="23"/>
        <v>5.3299788241528119E-3</v>
      </c>
      <c r="O21">
        <f t="shared" si="23"/>
        <v>6.5686072344849807E-3</v>
      </c>
      <c r="P21">
        <f t="shared" si="23"/>
        <v>5.374606123496932E-3</v>
      </c>
      <c r="Q21">
        <f t="shared" si="23"/>
        <v>3.8896477044803642E-3</v>
      </c>
    </row>
    <row r="22" spans="1:17" ht="15.6" x14ac:dyDescent="0.3">
      <c r="A22" s="20" t="s">
        <v>5</v>
      </c>
      <c r="B22" s="21">
        <v>0.6</v>
      </c>
      <c r="C22" s="22">
        <v>0.51500000000000001</v>
      </c>
      <c r="D22" s="21">
        <v>0.53</v>
      </c>
      <c r="E22" s="21">
        <v>0.47</v>
      </c>
      <c r="F22" s="21">
        <v>0.43</v>
      </c>
      <c r="G22" s="21">
        <v>0.49</v>
      </c>
      <c r="K22">
        <v>4</v>
      </c>
      <c r="L22">
        <f>B65-(B176/30*B66/B174)</f>
        <v>4.244237255149841E-3</v>
      </c>
      <c r="M22">
        <f t="shared" ref="M22:Q22" si="24">C65-(C176/30*C66/C174)</f>
        <v>3.2979517642094548E-3</v>
      </c>
      <c r="N22">
        <f t="shared" si="24"/>
        <v>6.6300471227168653E-3</v>
      </c>
      <c r="O22">
        <f t="shared" si="24"/>
        <v>6.9276298089857649E-3</v>
      </c>
      <c r="P22">
        <f t="shared" si="24"/>
        <v>5.8660719496947235E-3</v>
      </c>
      <c r="Q22">
        <f t="shared" si="24"/>
        <v>4.0737977280766169E-3</v>
      </c>
    </row>
    <row r="23" spans="1:17" ht="15.6" x14ac:dyDescent="0.3">
      <c r="A23" s="19" t="s">
        <v>6</v>
      </c>
      <c r="B23" s="19">
        <v>29.8</v>
      </c>
      <c r="C23" s="19">
        <v>30.2</v>
      </c>
      <c r="D23" s="19">
        <v>30.2</v>
      </c>
      <c r="E23" s="19">
        <v>30</v>
      </c>
      <c r="F23" s="19">
        <v>30</v>
      </c>
      <c r="G23" s="19">
        <v>30.1</v>
      </c>
      <c r="K23">
        <v>5</v>
      </c>
      <c r="L23">
        <f>B81-(B176/30*B82/B174)</f>
        <v>4.2263687876709609E-3</v>
      </c>
      <c r="M23">
        <f t="shared" ref="M23:Q23" si="25">C81-(C176/30*C82/C174)</f>
        <v>4.3832933223452511E-3</v>
      </c>
      <c r="N23">
        <f t="shared" si="25"/>
        <v>6.392243939076352E-3</v>
      </c>
      <c r="O23">
        <f t="shared" si="25"/>
        <v>6.0528948757716666E-3</v>
      </c>
      <c r="P23">
        <f t="shared" si="25"/>
        <v>4.6752472912563181E-3</v>
      </c>
      <c r="Q23">
        <f t="shared" si="25"/>
        <v>6.0371617832737333E-3</v>
      </c>
    </row>
    <row r="24" spans="1:17" ht="15.6" x14ac:dyDescent="0.3">
      <c r="A24" s="19" t="s">
        <v>8</v>
      </c>
      <c r="B24" s="19">
        <v>19.2</v>
      </c>
      <c r="C24" s="72" t="s">
        <v>52</v>
      </c>
      <c r="D24" s="19">
        <v>20.2</v>
      </c>
      <c r="E24" s="19">
        <v>21.2</v>
      </c>
      <c r="F24" s="19">
        <v>20.3</v>
      </c>
      <c r="G24" s="19">
        <v>18</v>
      </c>
      <c r="K24">
        <v>6</v>
      </c>
      <c r="L24">
        <f>B97-(B176/30*B98/B174)</f>
        <v>3.8487582664978185E-3</v>
      </c>
      <c r="M24">
        <f t="shared" ref="M24:Q24" si="26">C97-(C176/30*C98/C174)</f>
        <v>4.0655354550473387E-3</v>
      </c>
      <c r="N24">
        <f t="shared" si="26"/>
        <v>6.8129006410255245E-3</v>
      </c>
      <c r="O24">
        <f t="shared" si="26"/>
        <v>5.1470965361447574E-3</v>
      </c>
      <c r="P24">
        <f t="shared" si="26"/>
        <v>4.7593650590318174E-3</v>
      </c>
      <c r="Q24">
        <f t="shared" si="26"/>
        <v>3.8292945045061404E-3</v>
      </c>
    </row>
    <row r="25" spans="1:17" ht="15.6" x14ac:dyDescent="0.3">
      <c r="A25" s="19" t="s">
        <v>9</v>
      </c>
      <c r="B25" s="20">
        <v>24.4</v>
      </c>
      <c r="C25" s="20">
        <v>22.9</v>
      </c>
      <c r="D25" s="20">
        <v>23.7</v>
      </c>
      <c r="E25" s="19">
        <v>22.5</v>
      </c>
      <c r="F25" s="20">
        <v>25.8</v>
      </c>
      <c r="G25" s="20">
        <v>23.3</v>
      </c>
      <c r="K25">
        <v>7</v>
      </c>
      <c r="L25">
        <f>B113-(B176/30*B114/B174)</f>
        <v>3.4250359793131131E-3</v>
      </c>
      <c r="M25">
        <f t="shared" ref="M25:Q25" si="27">C113-(C176/30*C114/C174)</f>
        <v>3.4623745986157714E-3</v>
      </c>
      <c r="N25">
        <f t="shared" si="27"/>
        <v>8.3910304950174201E-3</v>
      </c>
      <c r="O25">
        <f t="shared" si="27"/>
        <v>1.7054018742079877E-3</v>
      </c>
      <c r="P25">
        <f t="shared" si="27"/>
        <v>7.2164140643563605E-3</v>
      </c>
      <c r="Q25">
        <f t="shared" si="27"/>
        <v>2.8161612414602331E-3</v>
      </c>
    </row>
    <row r="26" spans="1:17" ht="15.6" x14ac:dyDescent="0.3">
      <c r="A26" s="23" t="s">
        <v>10</v>
      </c>
      <c r="B26" s="23">
        <f>B25-B24</f>
        <v>5.1999999999999993</v>
      </c>
      <c r="C26" s="73" t="s">
        <v>52</v>
      </c>
      <c r="D26" s="23">
        <f>D25-D24</f>
        <v>3.5</v>
      </c>
      <c r="E26" s="23">
        <f t="shared" ref="E26:G26" si="28">E25-E24</f>
        <v>1.3000000000000007</v>
      </c>
      <c r="F26" s="23">
        <f t="shared" si="28"/>
        <v>5.5</v>
      </c>
      <c r="G26" s="23">
        <f t="shared" si="28"/>
        <v>5.3000000000000007</v>
      </c>
      <c r="K26">
        <v>8</v>
      </c>
      <c r="L26">
        <f>B129-(B176/30*B130/B174)</f>
        <v>3.2697759775348256E-3</v>
      </c>
      <c r="M26">
        <f t="shared" ref="M26:Q26" si="29">C129-(C176/30*C130/C174)</f>
        <v>2.5615734569475251E-3</v>
      </c>
      <c r="N26">
        <f t="shared" si="29"/>
        <v>7.2069630026084215E-3</v>
      </c>
      <c r="O26">
        <f t="shared" si="29"/>
        <v>2.504317265575217E-3</v>
      </c>
      <c r="P26">
        <f t="shared" si="29"/>
        <v>7.6466035096381295E-3</v>
      </c>
      <c r="Q26">
        <f t="shared" si="29"/>
        <v>3.8146145105974749E-3</v>
      </c>
    </row>
    <row r="27" spans="1:17" ht="15.6" x14ac:dyDescent="0.3">
      <c r="A27" s="19" t="s">
        <v>11</v>
      </c>
      <c r="B27" s="20">
        <v>20.100000000000001</v>
      </c>
      <c r="C27" s="20">
        <v>19.899999999999999</v>
      </c>
      <c r="D27" s="20">
        <v>19.8</v>
      </c>
      <c r="E27" s="20">
        <v>20.100000000000001</v>
      </c>
      <c r="F27" s="20">
        <v>19.899999999999999</v>
      </c>
      <c r="G27" s="20">
        <v>20.100000000000001</v>
      </c>
      <c r="K27">
        <v>9</v>
      </c>
      <c r="L27">
        <f>B145-(B176/30*B146/B174)</f>
        <v>3.2410124415238059E-3</v>
      </c>
      <c r="M27">
        <f t="shared" ref="M27:Q27" si="30">C145-(C176/30*C146/C174)</f>
        <v>3.7385179829143552E-3</v>
      </c>
      <c r="N27">
        <f t="shared" si="30"/>
        <v>7.6061566555498178E-3</v>
      </c>
      <c r="O27">
        <f t="shared" si="30"/>
        <v>3.7132738245818295E-3</v>
      </c>
      <c r="P27">
        <f t="shared" si="30"/>
        <v>6.8460092986067037E-3</v>
      </c>
      <c r="Q27">
        <f t="shared" si="30"/>
        <v>4.8355941954096194E-3</v>
      </c>
    </row>
    <row r="28" spans="1:17" ht="15.6" x14ac:dyDescent="0.3">
      <c r="A28" s="19" t="s">
        <v>12</v>
      </c>
      <c r="B28" s="20">
        <v>25.2</v>
      </c>
      <c r="C28" s="20">
        <v>25.4</v>
      </c>
      <c r="D28" s="20">
        <v>25.2</v>
      </c>
      <c r="E28" s="20">
        <v>23.8</v>
      </c>
      <c r="F28" s="20">
        <v>25</v>
      </c>
      <c r="G28" s="20">
        <v>25.1</v>
      </c>
      <c r="K28">
        <v>10</v>
      </c>
      <c r="L28">
        <f>B161-(B176/30*B162/B174)</f>
        <v>3.8247618146629303E-3</v>
      </c>
      <c r="M28">
        <f t="shared" ref="M28:Q28" si="31">C161-(C176/30*C162/C174)</f>
        <v>3.0512464034832838E-3</v>
      </c>
      <c r="N28">
        <f t="shared" si="31"/>
        <v>8.5191659730738736E-3</v>
      </c>
      <c r="P28">
        <f t="shared" si="31"/>
        <v>4.7979470589033565E-3</v>
      </c>
      <c r="Q28">
        <f t="shared" si="31"/>
        <v>5.8118989429639337E-3</v>
      </c>
    </row>
    <row r="29" spans="1:17" ht="15.6" x14ac:dyDescent="0.3">
      <c r="A29" s="24" t="s">
        <v>47</v>
      </c>
      <c r="B29" s="24">
        <f>B28-B27</f>
        <v>5.0999999999999979</v>
      </c>
      <c r="C29" s="24">
        <f t="shared" ref="C29:G29" si="32">C28-C27</f>
        <v>5.5</v>
      </c>
      <c r="D29" s="24">
        <f t="shared" si="32"/>
        <v>5.3999999999999986</v>
      </c>
      <c r="E29" s="24">
        <f t="shared" si="32"/>
        <v>3.6999999999999993</v>
      </c>
      <c r="F29" s="24">
        <f t="shared" si="32"/>
        <v>5.1000000000000014</v>
      </c>
      <c r="G29" s="24">
        <f t="shared" si="32"/>
        <v>5</v>
      </c>
      <c r="K29" t="s">
        <v>27</v>
      </c>
      <c r="L29">
        <f>AVERAGE(L19:L28)</f>
        <v>3.6569045505705521E-3</v>
      </c>
      <c r="M29">
        <f t="shared" ref="M29:Q29" si="33">AVERAGE(M19:M28)</f>
        <v>3.5977386321013245E-3</v>
      </c>
      <c r="N29">
        <f t="shared" si="33"/>
        <v>6.8352210247233465E-3</v>
      </c>
      <c r="O29">
        <f t="shared" si="33"/>
        <v>4.8663151362023562E-3</v>
      </c>
      <c r="P29">
        <f t="shared" si="33"/>
        <v>5.8750735507468862E-3</v>
      </c>
      <c r="Q29">
        <f t="shared" si="33"/>
        <v>4.3203427005946565E-3</v>
      </c>
    </row>
    <row r="30" spans="1:17" ht="15.6" x14ac:dyDescent="0.3">
      <c r="A30" s="19" t="s">
        <v>14</v>
      </c>
      <c r="B30" s="20">
        <v>31.39</v>
      </c>
      <c r="C30" s="20">
        <v>32.82</v>
      </c>
      <c r="D30" s="20">
        <v>30.14</v>
      </c>
      <c r="E30" s="20">
        <v>30.46</v>
      </c>
      <c r="F30" s="20">
        <v>31.36</v>
      </c>
      <c r="G30" s="20">
        <v>30.16</v>
      </c>
      <c r="K30" t="s">
        <v>28</v>
      </c>
      <c r="L30">
        <f>STDEV(L19:L28)</f>
        <v>3.8156083407096136E-4</v>
      </c>
      <c r="M30">
        <f t="shared" ref="M30:Q30" si="34">STDEV(M19:M28)</f>
        <v>5.2777918786115288E-4</v>
      </c>
      <c r="N30">
        <f t="shared" si="34"/>
        <v>1.1117561168257251E-3</v>
      </c>
      <c r="O30">
        <f t="shared" si="34"/>
        <v>1.9023751537916697E-3</v>
      </c>
      <c r="P30">
        <f t="shared" si="34"/>
        <v>1.0551561649236019E-3</v>
      </c>
      <c r="Q30">
        <f t="shared" si="34"/>
        <v>9.8876197024067177E-4</v>
      </c>
    </row>
    <row r="31" spans="1:17" ht="15.6" x14ac:dyDescent="0.3">
      <c r="A31" s="19" t="s">
        <v>15</v>
      </c>
      <c r="B31" s="20">
        <v>31.21</v>
      </c>
      <c r="C31" s="20">
        <v>32.549999999999997</v>
      </c>
      <c r="D31" s="20">
        <v>29.78</v>
      </c>
      <c r="E31" s="20">
        <v>29.98</v>
      </c>
      <c r="F31" s="20">
        <v>31.04</v>
      </c>
      <c r="G31" s="20">
        <v>29.71</v>
      </c>
      <c r="J31" s="50"/>
      <c r="K31" s="111" t="s">
        <v>39</v>
      </c>
      <c r="L31" s="111"/>
      <c r="M31" s="111"/>
      <c r="N31" s="111"/>
      <c r="O31" s="111"/>
      <c r="P31" s="111"/>
      <c r="Q31" s="111"/>
    </row>
    <row r="32" spans="1:17" ht="15.6" x14ac:dyDescent="0.3">
      <c r="A32" s="25" t="s">
        <v>16</v>
      </c>
      <c r="B32" s="25">
        <f>B30-B31</f>
        <v>0.17999999999999972</v>
      </c>
      <c r="C32" s="25">
        <f t="shared" ref="C32:G32" si="35">C30-C31</f>
        <v>0.27000000000000313</v>
      </c>
      <c r="D32" s="25">
        <f t="shared" si="35"/>
        <v>0.35999999999999943</v>
      </c>
      <c r="E32" s="25">
        <f t="shared" si="35"/>
        <v>0.48000000000000043</v>
      </c>
      <c r="F32" s="25">
        <f t="shared" si="35"/>
        <v>0.32000000000000028</v>
      </c>
      <c r="G32" s="25">
        <f t="shared" si="35"/>
        <v>0.44999999999999929</v>
      </c>
    </row>
    <row r="33" spans="1:19" ht="15.6" x14ac:dyDescent="0.3">
      <c r="A33" s="25" t="s">
        <v>34</v>
      </c>
      <c r="B33" s="25">
        <f>B32/B30</f>
        <v>5.7343102899012335E-3</v>
      </c>
      <c r="C33" s="25">
        <f t="shared" ref="C33:G33" si="36">C32/C30</f>
        <v>8.2266910420476271E-3</v>
      </c>
      <c r="D33" s="25">
        <f t="shared" si="36"/>
        <v>1.1944260119442583E-2</v>
      </c>
      <c r="E33" s="25">
        <f t="shared" si="36"/>
        <v>1.575837163493107E-2</v>
      </c>
      <c r="F33" s="25">
        <f t="shared" si="36"/>
        <v>1.0204081632653071E-2</v>
      </c>
      <c r="G33" s="25">
        <f t="shared" si="36"/>
        <v>1.4920424403183001E-2</v>
      </c>
    </row>
    <row r="34" spans="1:19" ht="15.6" x14ac:dyDescent="0.3">
      <c r="A34" s="83" t="s">
        <v>41</v>
      </c>
      <c r="B34" s="83">
        <v>7</v>
      </c>
      <c r="C34" s="83">
        <v>13</v>
      </c>
      <c r="D34" s="83">
        <v>19</v>
      </c>
      <c r="E34" s="83">
        <v>30</v>
      </c>
      <c r="F34" s="83">
        <v>12</v>
      </c>
      <c r="G34" s="83">
        <v>27</v>
      </c>
      <c r="J34" s="112" t="s">
        <v>35</v>
      </c>
      <c r="K34" s="90" t="s">
        <v>36</v>
      </c>
      <c r="L34" s="91" t="s">
        <v>35</v>
      </c>
      <c r="M34" s="91"/>
      <c r="N34" s="91"/>
      <c r="O34" s="91"/>
      <c r="P34" s="91"/>
      <c r="Q34" s="91"/>
    </row>
    <row r="35" spans="1:19" ht="15.6" x14ac:dyDescent="0.3">
      <c r="A35" s="85"/>
      <c r="B35" s="85"/>
      <c r="C35" s="85"/>
      <c r="D35" s="85"/>
      <c r="E35" s="85"/>
      <c r="F35" s="85"/>
      <c r="G35" s="85"/>
      <c r="J35" s="112"/>
      <c r="K35" s="90"/>
      <c r="L35" s="60" t="s">
        <v>59</v>
      </c>
      <c r="M35" s="60" t="s">
        <v>60</v>
      </c>
      <c r="N35" s="60" t="s">
        <v>49</v>
      </c>
      <c r="O35" s="60" t="s">
        <v>50</v>
      </c>
      <c r="P35" s="60" t="s">
        <v>31</v>
      </c>
      <c r="Q35" s="60" t="s">
        <v>32</v>
      </c>
    </row>
    <row r="36" spans="1:19" ht="15.6" x14ac:dyDescent="0.3">
      <c r="A36" s="108" t="s">
        <v>18</v>
      </c>
      <c r="B36" s="109"/>
      <c r="C36" s="109"/>
      <c r="D36" s="109"/>
      <c r="E36" s="109"/>
      <c r="F36" s="109"/>
      <c r="G36" s="110"/>
      <c r="K36">
        <v>1</v>
      </c>
      <c r="L36">
        <f>(B10-B170/30*B18)/(B13-B173/30*B18)</f>
        <v>1.2142857142857146</v>
      </c>
      <c r="M36">
        <f t="shared" ref="M36:Q36" si="37">(C10-C170/30*C18)/(C13-C173/30*C18)</f>
        <v>0.60608308605341243</v>
      </c>
      <c r="N36">
        <f t="shared" si="37"/>
        <v>0.77045454545454461</v>
      </c>
      <c r="O36">
        <f t="shared" si="37"/>
        <v>1.5882352941176461</v>
      </c>
      <c r="P36">
        <f t="shared" si="37"/>
        <v>1.6479885057471262</v>
      </c>
      <c r="Q36">
        <f t="shared" si="37"/>
        <v>1.6666666666666663</v>
      </c>
    </row>
    <row r="37" spans="1:19" ht="15.6" x14ac:dyDescent="0.3">
      <c r="A37" s="20" t="s">
        <v>4</v>
      </c>
      <c r="B37" s="20">
        <v>22.7</v>
      </c>
      <c r="C37" s="20">
        <v>23.1</v>
      </c>
      <c r="D37" s="20">
        <v>22.5</v>
      </c>
      <c r="E37" s="20">
        <v>23.8</v>
      </c>
      <c r="F37" s="27">
        <v>26.7</v>
      </c>
      <c r="G37" s="27">
        <v>22.8</v>
      </c>
      <c r="K37">
        <v>2</v>
      </c>
      <c r="L37">
        <f>(B26-B170/30*B34)/(B29-B173/30*B34)</f>
        <v>1.044520547945206</v>
      </c>
      <c r="M37" s="57" t="s">
        <v>52</v>
      </c>
      <c r="N37">
        <f>(D26-D170/30*D34)/(D29-D173/30*D34)</f>
        <v>0.69440559440559446</v>
      </c>
      <c r="O37">
        <f t="shared" ref="O37:Q37" si="38">(E26-E170/30*E34)/(E29-E173/30*E34)</f>
        <v>0.77777777777777868</v>
      </c>
      <c r="P37">
        <f t="shared" si="38"/>
        <v>1.0692640692640694</v>
      </c>
      <c r="Q37">
        <f t="shared" si="38"/>
        <v>1.2543640897755606</v>
      </c>
    </row>
    <row r="38" spans="1:19" ht="15.6" x14ac:dyDescent="0.3">
      <c r="A38" s="20" t="s">
        <v>5</v>
      </c>
      <c r="B38" s="29">
        <v>0.59</v>
      </c>
      <c r="C38" s="30">
        <v>0.505</v>
      </c>
      <c r="D38" s="30">
        <v>0.52500000000000002</v>
      </c>
      <c r="E38" s="29">
        <v>0.45</v>
      </c>
      <c r="F38" s="29">
        <v>0.42</v>
      </c>
      <c r="G38" s="29">
        <v>0.53</v>
      </c>
      <c r="K38">
        <v>3</v>
      </c>
      <c r="L38">
        <f>(B42-B170/30*B50)/(B45-B173/30*B50)</f>
        <v>0.96478873239436669</v>
      </c>
      <c r="M38">
        <f t="shared" ref="M38:Q38" si="39">(C42-C170/30*C50)/(C45-C173/30*C50)</f>
        <v>0.67997097242380278</v>
      </c>
      <c r="N38">
        <f t="shared" si="39"/>
        <v>0.66838235294117654</v>
      </c>
      <c r="O38" s="86">
        <f t="shared" si="39"/>
        <v>1.4999999999999987</v>
      </c>
      <c r="P38">
        <f t="shared" si="39"/>
        <v>1.6363636363636367</v>
      </c>
      <c r="Q38">
        <f t="shared" si="39"/>
        <v>0.86407766990291224</v>
      </c>
    </row>
    <row r="39" spans="1:19" ht="15.6" x14ac:dyDescent="0.3">
      <c r="A39" s="20" t="s">
        <v>6</v>
      </c>
      <c r="B39" s="20">
        <v>29.8</v>
      </c>
      <c r="C39" s="20">
        <v>29</v>
      </c>
      <c r="D39" s="20">
        <v>30.2</v>
      </c>
      <c r="E39" s="20">
        <v>30</v>
      </c>
      <c r="F39" s="20">
        <v>29.9</v>
      </c>
      <c r="G39" s="20">
        <v>30</v>
      </c>
      <c r="K39">
        <v>4</v>
      </c>
      <c r="L39">
        <f>(B58-B170/30*B66)/(B61-B173/30*B66)</f>
        <v>0.90268456375838979</v>
      </c>
      <c r="M39">
        <f t="shared" ref="M39:Q39" si="40">(C58-C170/30*C66)/(C61-C173/30*C66)</f>
        <v>0.50000000000000067</v>
      </c>
      <c r="N39">
        <f t="shared" si="40"/>
        <v>0.66838235294117598</v>
      </c>
      <c r="O39">
        <f t="shared" si="40"/>
        <v>2.7333333333333343</v>
      </c>
      <c r="P39">
        <f t="shared" si="40"/>
        <v>1.2717717717717725</v>
      </c>
      <c r="Q39">
        <f t="shared" si="40"/>
        <v>1.0266249021143292</v>
      </c>
    </row>
    <row r="40" spans="1:19" ht="15.6" x14ac:dyDescent="0.3">
      <c r="A40" s="20" t="s">
        <v>8</v>
      </c>
      <c r="B40" s="20">
        <v>19.399999999999999</v>
      </c>
      <c r="C40" s="20">
        <v>20.399999999999999</v>
      </c>
      <c r="D40" s="20">
        <v>20.5</v>
      </c>
      <c r="E40" s="20">
        <v>20.2</v>
      </c>
      <c r="F40" s="20">
        <v>18</v>
      </c>
      <c r="G40" s="20">
        <v>19.2</v>
      </c>
      <c r="K40">
        <v>5</v>
      </c>
      <c r="L40">
        <f>(B74-B170/30*B82)/(B77-B173/30*B82)</f>
        <v>1.028169014084507</v>
      </c>
      <c r="M40">
        <f t="shared" ref="M40:Q40" si="41">(C74-C170/30*C82)/(C77-C173/30*C82)</f>
        <v>3.3333333333334214E-2</v>
      </c>
      <c r="N40">
        <f t="shared" si="41"/>
        <v>0.99230769230769234</v>
      </c>
      <c r="O40">
        <f t="shared" si="41"/>
        <v>1.2941176470588229</v>
      </c>
      <c r="P40">
        <f t="shared" si="41"/>
        <v>1.1994177583697232</v>
      </c>
      <c r="Q40">
        <f t="shared" si="41"/>
        <v>0.94871794871794801</v>
      </c>
    </row>
    <row r="41" spans="1:19" ht="15.6" x14ac:dyDescent="0.3">
      <c r="A41" s="20" t="s">
        <v>9</v>
      </c>
      <c r="B41" s="20">
        <v>24.1</v>
      </c>
      <c r="C41" s="20">
        <v>24</v>
      </c>
      <c r="D41" s="20">
        <v>23.7</v>
      </c>
      <c r="E41" s="20">
        <v>22.2</v>
      </c>
      <c r="F41" s="20">
        <v>25.9</v>
      </c>
      <c r="G41" s="20">
        <v>23</v>
      </c>
      <c r="K41">
        <v>6</v>
      </c>
      <c r="L41">
        <f>(B90-B170/30*B98)/(B93-B173/30*B98)</f>
        <v>1.1061643835616437</v>
      </c>
      <c r="M41">
        <f t="shared" ref="M41:Q41" si="42">(C90-C170/30*C98)/(C93-C173/30*C98)</f>
        <v>0.3922610015174508</v>
      </c>
      <c r="N41">
        <f t="shared" si="42"/>
        <v>0.79318181818181832</v>
      </c>
      <c r="O41">
        <f t="shared" si="42"/>
        <v>1.2857142857142863</v>
      </c>
      <c r="P41">
        <f t="shared" si="42"/>
        <v>1.4832605531295497</v>
      </c>
      <c r="Q41">
        <f t="shared" si="42"/>
        <v>1.5312500000000011</v>
      </c>
    </row>
    <row r="42" spans="1:19" ht="15.6" x14ac:dyDescent="0.3">
      <c r="A42" s="23" t="s">
        <v>10</v>
      </c>
      <c r="B42" s="23">
        <f>B41-B40</f>
        <v>4.7000000000000028</v>
      </c>
      <c r="C42" s="23">
        <f t="shared" ref="C42:G42" si="43">C41-C40</f>
        <v>3.6000000000000014</v>
      </c>
      <c r="D42" s="23">
        <f t="shared" si="43"/>
        <v>3.1999999999999993</v>
      </c>
      <c r="E42" s="23">
        <f t="shared" si="43"/>
        <v>2</v>
      </c>
      <c r="F42" s="23">
        <f t="shared" si="43"/>
        <v>7.8999999999999986</v>
      </c>
      <c r="G42" s="23">
        <f t="shared" si="43"/>
        <v>3.8000000000000007</v>
      </c>
      <c r="K42">
        <v>7</v>
      </c>
      <c r="L42">
        <f>(B106-B170/30*B114)/(B109-B173/30*B114)</f>
        <v>1.1517241379310346</v>
      </c>
      <c r="M42">
        <f t="shared" ref="M42:Q42" si="44">(C106-C170/30*C114)/(C109-C173/30*C114)</f>
        <v>0.38450502152080385</v>
      </c>
      <c r="N42">
        <f t="shared" si="44"/>
        <v>0.59777777777777752</v>
      </c>
      <c r="O42">
        <f t="shared" si="44"/>
        <v>1.0400000000000005</v>
      </c>
      <c r="P42">
        <f t="shared" si="44"/>
        <v>1.4971264367816104</v>
      </c>
      <c r="Q42">
        <f t="shared" si="44"/>
        <v>1.1042654028436008</v>
      </c>
    </row>
    <row r="43" spans="1:19" ht="15.6" x14ac:dyDescent="0.3">
      <c r="A43" s="20" t="s">
        <v>11</v>
      </c>
      <c r="B43" s="20">
        <v>20</v>
      </c>
      <c r="C43" s="20">
        <v>19.899999999999999</v>
      </c>
      <c r="D43" s="20">
        <v>20.100000000000001</v>
      </c>
      <c r="E43" s="20">
        <v>20</v>
      </c>
      <c r="F43" s="20">
        <v>20</v>
      </c>
      <c r="G43" s="20">
        <v>20.100000000000001</v>
      </c>
      <c r="K43">
        <v>8</v>
      </c>
      <c r="L43">
        <f>(B122-B170/30*B130)/(B125-B173/30*B130)</f>
        <v>1.6619718309859153</v>
      </c>
      <c r="M43">
        <f t="shared" ref="M43:Q43" si="45">(C122-C170/30*C130)/(C125-C173/30*C130)</f>
        <v>0.55159332321699628</v>
      </c>
      <c r="N43">
        <f t="shared" si="45"/>
        <v>0.59545454545454546</v>
      </c>
      <c r="O43">
        <f t="shared" si="45"/>
        <v>1.3333333333333328</v>
      </c>
      <c r="P43">
        <f t="shared" si="45"/>
        <v>1.4419970631424377</v>
      </c>
      <c r="Q43">
        <f t="shared" si="45"/>
        <v>1.0724876441515647</v>
      </c>
    </row>
    <row r="44" spans="1:19" ht="15.6" x14ac:dyDescent="0.3">
      <c r="A44" s="20" t="s">
        <v>12</v>
      </c>
      <c r="B44" s="20">
        <v>25</v>
      </c>
      <c r="C44" s="20">
        <v>25.1</v>
      </c>
      <c r="D44" s="20">
        <v>25.2</v>
      </c>
      <c r="E44" s="20">
        <v>23.3</v>
      </c>
      <c r="F44" s="20">
        <v>25</v>
      </c>
      <c r="G44" s="20">
        <v>25.1</v>
      </c>
      <c r="K44">
        <v>9</v>
      </c>
      <c r="L44">
        <f>(B138-B170/30*B146)/(B141-B173/30*B146)</f>
        <v>1.6830985915492953</v>
      </c>
      <c r="M44">
        <f t="shared" ref="M44:Q44" si="46">(C138-C170/30*C146)/(C141-C173/30*C146)</f>
        <v>0.59559834938101786</v>
      </c>
      <c r="N44">
        <f t="shared" si="46"/>
        <v>0.26046511627906993</v>
      </c>
      <c r="O44">
        <f t="shared" si="46"/>
        <v>1.1290322580645156</v>
      </c>
      <c r="P44">
        <f t="shared" si="46"/>
        <v>1.3111111111111127</v>
      </c>
      <c r="Q44">
        <f t="shared" si="46"/>
        <v>1.1832669322709151</v>
      </c>
    </row>
    <row r="45" spans="1:19" ht="15.6" x14ac:dyDescent="0.3">
      <c r="A45" s="24" t="s">
        <v>47</v>
      </c>
      <c r="B45" s="24">
        <f>B44-B43</f>
        <v>5</v>
      </c>
      <c r="C45" s="24">
        <f t="shared" ref="C45:G45" si="47">C44-C43</f>
        <v>5.2000000000000028</v>
      </c>
      <c r="D45" s="24">
        <f t="shared" si="47"/>
        <v>5.0999999999999979</v>
      </c>
      <c r="E45" s="24">
        <f t="shared" si="47"/>
        <v>3.3000000000000007</v>
      </c>
      <c r="F45" s="24">
        <f t="shared" si="47"/>
        <v>5</v>
      </c>
      <c r="G45" s="24">
        <f t="shared" si="47"/>
        <v>5</v>
      </c>
      <c r="K45">
        <v>10</v>
      </c>
      <c r="L45">
        <f>(B154-B170/30*B162)/(B157-B173/30*B162)</f>
        <v>1.4650349650349654</v>
      </c>
      <c r="M45">
        <f t="shared" ref="M45:Q45" si="48">(C154-C170/30*C162)/(C157-C173/30*C162)</f>
        <v>0.26090116279069814</v>
      </c>
      <c r="N45">
        <f t="shared" si="48"/>
        <v>0.64596774193548367</v>
      </c>
      <c r="P45">
        <f t="shared" si="48"/>
        <v>1.4630404463040456</v>
      </c>
      <c r="Q45">
        <f t="shared" si="48"/>
        <v>0.57825370675452947</v>
      </c>
    </row>
    <row r="46" spans="1:19" ht="15.6" x14ac:dyDescent="0.3">
      <c r="A46" s="20" t="s">
        <v>14</v>
      </c>
      <c r="B46" s="20">
        <v>34.17</v>
      </c>
      <c r="C46" s="20">
        <v>35.47</v>
      </c>
      <c r="D46" s="20">
        <v>32.049999999999997</v>
      </c>
      <c r="E46" s="20">
        <v>33.229999999999997</v>
      </c>
      <c r="F46" s="20">
        <v>35.299999999999997</v>
      </c>
      <c r="G46" s="20">
        <v>30.9</v>
      </c>
      <c r="K46" t="s">
        <v>27</v>
      </c>
      <c r="L46">
        <f>AVERAGE(L36:L45)</f>
        <v>1.2222442481531037</v>
      </c>
      <c r="M46">
        <f t="shared" ref="M46:Q46" si="49">AVERAGE(M36:M45)</f>
        <v>0.44491625002639068</v>
      </c>
      <c r="N46">
        <f t="shared" si="49"/>
        <v>0.66867795376788774</v>
      </c>
      <c r="O46">
        <f t="shared" si="49"/>
        <v>1.4090604365999684</v>
      </c>
      <c r="P46">
        <f t="shared" si="49"/>
        <v>1.4021341351985082</v>
      </c>
      <c r="Q46">
        <f t="shared" si="49"/>
        <v>1.1229974963198026</v>
      </c>
    </row>
    <row r="47" spans="1:19" ht="15.6" x14ac:dyDescent="0.3">
      <c r="A47" s="20" t="s">
        <v>15</v>
      </c>
      <c r="B47" s="19">
        <v>33.97</v>
      </c>
      <c r="C47" s="19">
        <v>35.17</v>
      </c>
      <c r="D47" s="19">
        <v>31.71</v>
      </c>
      <c r="E47" s="19">
        <v>32.71</v>
      </c>
      <c r="F47" s="19">
        <v>34.909999999999997</v>
      </c>
      <c r="G47" s="19">
        <v>30.49</v>
      </c>
      <c r="K47" t="s">
        <v>30</v>
      </c>
      <c r="L47">
        <f>STDEV(L36:L45)</f>
        <v>0.28301119115783108</v>
      </c>
      <c r="M47">
        <f t="shared" ref="M47:Q47" si="50">STDEV(M36:M45)</f>
        <v>0.20249349540383013</v>
      </c>
      <c r="N47">
        <f t="shared" si="50"/>
        <v>0.18523257383377834</v>
      </c>
      <c r="O47">
        <f t="shared" si="50"/>
        <v>0.55242332417294271</v>
      </c>
      <c r="P47">
        <f t="shared" si="50"/>
        <v>0.18660339477650775</v>
      </c>
      <c r="Q47">
        <f t="shared" si="50"/>
        <v>0.31437491899407466</v>
      </c>
    </row>
    <row r="48" spans="1:19" ht="15.6" x14ac:dyDescent="0.3">
      <c r="A48" s="25" t="s">
        <v>16</v>
      </c>
      <c r="B48" s="25">
        <f>B46-B47</f>
        <v>0.20000000000000284</v>
      </c>
      <c r="C48" s="25">
        <f t="shared" ref="C48:G48" si="51">C46-C47</f>
        <v>0.29999999999999716</v>
      </c>
      <c r="D48" s="25">
        <f t="shared" si="51"/>
        <v>0.33999999999999631</v>
      </c>
      <c r="E48" s="25">
        <f t="shared" si="51"/>
        <v>0.51999999999999602</v>
      </c>
      <c r="F48" s="25">
        <f t="shared" si="51"/>
        <v>0.39000000000000057</v>
      </c>
      <c r="G48" s="25">
        <f t="shared" si="51"/>
        <v>0.41000000000000014</v>
      </c>
      <c r="J48" s="50"/>
      <c r="K48" s="111" t="s">
        <v>40</v>
      </c>
      <c r="L48" s="111"/>
      <c r="M48" s="111"/>
      <c r="N48" s="111"/>
      <c r="O48" s="111"/>
      <c r="P48" s="111"/>
      <c r="Q48" s="111"/>
      <c r="R48" s="111"/>
      <c r="S48" s="111"/>
    </row>
    <row r="49" spans="1:17" ht="15.6" x14ac:dyDescent="0.3">
      <c r="A49" s="25" t="s">
        <v>34</v>
      </c>
      <c r="B49" s="25">
        <f>B48/B46</f>
        <v>5.8530875036582625E-3</v>
      </c>
      <c r="C49" s="25">
        <f t="shared" ref="C49:G49" si="52">C48/C46</f>
        <v>8.4578517056666802E-3</v>
      </c>
      <c r="D49" s="25">
        <f t="shared" si="52"/>
        <v>1.0608424336973364E-2</v>
      </c>
      <c r="E49" s="25">
        <f t="shared" si="52"/>
        <v>1.5648510382184653E-2</v>
      </c>
      <c r="F49" s="25">
        <f t="shared" si="52"/>
        <v>1.1048158640226647E-2</v>
      </c>
      <c r="G49" s="25">
        <f t="shared" si="52"/>
        <v>1.3268608414239488E-2</v>
      </c>
    </row>
    <row r="50" spans="1:17" ht="15.6" x14ac:dyDescent="0.3">
      <c r="A50" s="83" t="s">
        <v>41</v>
      </c>
      <c r="B50" s="83">
        <v>8</v>
      </c>
      <c r="C50" s="83">
        <v>13</v>
      </c>
      <c r="D50" s="83">
        <v>17</v>
      </c>
      <c r="E50" s="83">
        <v>30</v>
      </c>
      <c r="F50" s="83">
        <v>15</v>
      </c>
      <c r="G50" s="83">
        <v>24</v>
      </c>
      <c r="J50" t="s">
        <v>53</v>
      </c>
    </row>
    <row r="51" spans="1:17" ht="15.6" x14ac:dyDescent="0.3">
      <c r="A51" s="85"/>
      <c r="B51" s="85"/>
      <c r="C51" s="85"/>
      <c r="D51" s="85"/>
      <c r="E51" s="85"/>
      <c r="F51" s="85"/>
      <c r="G51" s="85"/>
      <c r="J51" s="93" t="s">
        <v>54</v>
      </c>
      <c r="K51" s="93"/>
      <c r="L51" s="93"/>
      <c r="M51" s="93"/>
      <c r="N51" s="93"/>
      <c r="O51" s="93"/>
      <c r="P51" s="93"/>
      <c r="Q51" s="93"/>
    </row>
    <row r="52" spans="1:17" ht="15.6" x14ac:dyDescent="0.3">
      <c r="A52" s="108" t="s">
        <v>19</v>
      </c>
      <c r="B52" s="109"/>
      <c r="C52" s="109"/>
      <c r="D52" s="109"/>
      <c r="E52" s="109"/>
      <c r="F52" s="109"/>
      <c r="G52" s="110"/>
      <c r="J52" s="93" t="s">
        <v>55</v>
      </c>
      <c r="K52" s="93"/>
    </row>
    <row r="53" spans="1:17" ht="15.6" x14ac:dyDescent="0.3">
      <c r="A53" s="20" t="s">
        <v>4</v>
      </c>
      <c r="B53" s="71">
        <v>22.8</v>
      </c>
      <c r="C53" s="20">
        <v>23</v>
      </c>
      <c r="D53" s="20">
        <v>22.5</v>
      </c>
      <c r="E53" s="20">
        <v>22.7</v>
      </c>
      <c r="F53" s="20">
        <v>26.1</v>
      </c>
      <c r="G53" s="20">
        <v>23.5</v>
      </c>
    </row>
    <row r="54" spans="1:17" ht="15.6" x14ac:dyDescent="0.3">
      <c r="A54" s="20" t="s">
        <v>5</v>
      </c>
      <c r="B54" s="29">
        <v>0.59</v>
      </c>
      <c r="C54" s="29">
        <v>0.49</v>
      </c>
      <c r="D54" s="30">
        <v>0.53500000000000003</v>
      </c>
      <c r="E54" s="29">
        <v>0.43</v>
      </c>
      <c r="F54" s="30">
        <v>0.41499999999999998</v>
      </c>
      <c r="G54" s="29">
        <v>0.51</v>
      </c>
    </row>
    <row r="55" spans="1:17" ht="15.6" x14ac:dyDescent="0.3">
      <c r="A55" s="20" t="s">
        <v>6</v>
      </c>
      <c r="B55" s="20">
        <v>29.8</v>
      </c>
      <c r="C55" s="20">
        <v>30.2</v>
      </c>
      <c r="D55" s="20">
        <v>30.2</v>
      </c>
      <c r="E55" s="20">
        <v>29.9</v>
      </c>
      <c r="F55" s="20">
        <v>30.2</v>
      </c>
      <c r="G55" s="20">
        <v>30</v>
      </c>
    </row>
    <row r="56" spans="1:17" ht="15.6" x14ac:dyDescent="0.3">
      <c r="A56" s="20" t="s">
        <v>8</v>
      </c>
      <c r="B56" s="19">
        <v>19.399999999999999</v>
      </c>
      <c r="C56" s="19">
        <v>21.2</v>
      </c>
      <c r="D56" s="19">
        <v>20.6</v>
      </c>
      <c r="E56" s="19">
        <v>19.100000000000001</v>
      </c>
      <c r="F56" s="19">
        <v>18.8</v>
      </c>
      <c r="G56" s="19">
        <v>19.8</v>
      </c>
    </row>
    <row r="57" spans="1:17" ht="15.6" x14ac:dyDescent="0.3">
      <c r="A57" s="20" t="s">
        <v>9</v>
      </c>
      <c r="B57" s="20">
        <v>24</v>
      </c>
      <c r="C57" s="20">
        <v>23.8</v>
      </c>
      <c r="D57" s="20">
        <v>23.8</v>
      </c>
      <c r="E57" s="20">
        <v>23.1</v>
      </c>
      <c r="F57" s="20">
        <v>25.1</v>
      </c>
      <c r="G57" s="20">
        <v>24.4</v>
      </c>
    </row>
    <row r="58" spans="1:17" ht="15.6" x14ac:dyDescent="0.3">
      <c r="A58" s="23" t="s">
        <v>10</v>
      </c>
      <c r="B58" s="23">
        <f>B57-B56</f>
        <v>4.6000000000000014</v>
      </c>
      <c r="C58" s="23">
        <f t="shared" ref="C58:G58" si="53">C57-C56</f>
        <v>2.6000000000000014</v>
      </c>
      <c r="D58" s="23">
        <f t="shared" si="53"/>
        <v>3.1999999999999993</v>
      </c>
      <c r="E58" s="23">
        <f t="shared" si="53"/>
        <v>4</v>
      </c>
      <c r="F58" s="23">
        <f t="shared" si="53"/>
        <v>6.3000000000000007</v>
      </c>
      <c r="G58" s="23">
        <f t="shared" si="53"/>
        <v>4.5999999999999979</v>
      </c>
    </row>
    <row r="59" spans="1:17" ht="15.6" x14ac:dyDescent="0.3">
      <c r="A59" s="20" t="s">
        <v>11</v>
      </c>
      <c r="B59" s="20">
        <v>20</v>
      </c>
      <c r="C59" s="20">
        <v>20.2</v>
      </c>
      <c r="D59" s="20">
        <v>20</v>
      </c>
      <c r="E59" s="20">
        <v>20</v>
      </c>
      <c r="F59" s="20">
        <v>20.100000000000001</v>
      </c>
      <c r="G59" s="20">
        <v>20</v>
      </c>
    </row>
    <row r="60" spans="1:17" ht="15.6" x14ac:dyDescent="0.3">
      <c r="A60" s="20" t="s">
        <v>12</v>
      </c>
      <c r="B60" s="20">
        <v>25.2</v>
      </c>
      <c r="C60" s="20">
        <v>25</v>
      </c>
      <c r="D60" s="20">
        <v>25.1</v>
      </c>
      <c r="E60" s="20">
        <v>23.4</v>
      </c>
      <c r="F60" s="20">
        <v>25.1</v>
      </c>
      <c r="G60" s="20">
        <v>25.1</v>
      </c>
    </row>
    <row r="61" spans="1:17" ht="15.6" x14ac:dyDescent="0.3">
      <c r="A61" s="24" t="s">
        <v>47</v>
      </c>
      <c r="B61" s="24">
        <f>B60-B59</f>
        <v>5.1999999999999993</v>
      </c>
      <c r="C61" s="24">
        <f t="shared" ref="C61:G61" si="54">C60-C59</f>
        <v>4.8000000000000007</v>
      </c>
      <c r="D61" s="24">
        <f t="shared" si="54"/>
        <v>5.1000000000000014</v>
      </c>
      <c r="E61" s="24">
        <f t="shared" si="54"/>
        <v>3.3999999999999986</v>
      </c>
      <c r="F61" s="24">
        <f t="shared" si="54"/>
        <v>5</v>
      </c>
      <c r="G61" s="24">
        <f t="shared" si="54"/>
        <v>5.1000000000000014</v>
      </c>
    </row>
    <row r="62" spans="1:17" ht="15.6" x14ac:dyDescent="0.3">
      <c r="A62" s="20" t="s">
        <v>14</v>
      </c>
      <c r="B62" s="20">
        <v>32.26</v>
      </c>
      <c r="C62" s="20">
        <v>32.6</v>
      </c>
      <c r="D62" s="20">
        <v>31.91</v>
      </c>
      <c r="E62" s="20">
        <v>31.86</v>
      </c>
      <c r="F62" s="20">
        <v>33.15</v>
      </c>
      <c r="G62" s="20">
        <v>32.92</v>
      </c>
    </row>
    <row r="63" spans="1:17" ht="15.6" x14ac:dyDescent="0.3">
      <c r="A63" s="20" t="s">
        <v>15</v>
      </c>
      <c r="B63" s="20">
        <v>32.049999999999997</v>
      </c>
      <c r="C63" s="20">
        <v>32.32</v>
      </c>
      <c r="D63" s="20">
        <v>31.53</v>
      </c>
      <c r="E63" s="20">
        <v>31.35</v>
      </c>
      <c r="F63" s="20">
        <v>32.78</v>
      </c>
      <c r="G63" s="20">
        <v>32.49</v>
      </c>
    </row>
    <row r="64" spans="1:17" ht="15.6" x14ac:dyDescent="0.3">
      <c r="A64" s="25" t="s">
        <v>16</v>
      </c>
      <c r="B64" s="25">
        <f>B62-B63</f>
        <v>0.21000000000000085</v>
      </c>
      <c r="C64" s="25">
        <f t="shared" ref="C64:G64" si="55">C62-C63</f>
        <v>0.28000000000000114</v>
      </c>
      <c r="D64" s="25">
        <f t="shared" si="55"/>
        <v>0.37999999999999901</v>
      </c>
      <c r="E64" s="25">
        <f t="shared" si="55"/>
        <v>0.50999999999999801</v>
      </c>
      <c r="F64" s="25">
        <f t="shared" si="55"/>
        <v>0.36999999999999744</v>
      </c>
      <c r="G64" s="25">
        <f t="shared" si="55"/>
        <v>0.42999999999999972</v>
      </c>
    </row>
    <row r="65" spans="1:7" ht="15.6" x14ac:dyDescent="0.3">
      <c r="A65" s="25" t="s">
        <v>34</v>
      </c>
      <c r="B65" s="25">
        <f>B64/B62</f>
        <v>6.5096094234346211E-3</v>
      </c>
      <c r="C65" s="25">
        <f t="shared" ref="C65:G65" si="56">C64/C62</f>
        <v>8.5889570552147576E-3</v>
      </c>
      <c r="D65" s="25">
        <f t="shared" si="56"/>
        <v>1.1908492635537418E-2</v>
      </c>
      <c r="E65" s="25">
        <f t="shared" si="56"/>
        <v>1.6007532956685437E-2</v>
      </c>
      <c r="F65" s="25">
        <f t="shared" si="56"/>
        <v>1.1161387631975791E-2</v>
      </c>
      <c r="G65" s="25">
        <f t="shared" si="56"/>
        <v>1.3061968408262445E-2</v>
      </c>
    </row>
    <row r="66" spans="1:7" ht="15.6" x14ac:dyDescent="0.3">
      <c r="A66" s="83" t="s">
        <v>41</v>
      </c>
      <c r="B66" s="83">
        <v>7</v>
      </c>
      <c r="C66" s="83">
        <v>15</v>
      </c>
      <c r="D66" s="83">
        <v>17</v>
      </c>
      <c r="E66" s="83">
        <v>30</v>
      </c>
      <c r="F66" s="83">
        <v>14</v>
      </c>
      <c r="G66" s="83">
        <v>23</v>
      </c>
    </row>
    <row r="67" spans="1:7" ht="15.6" x14ac:dyDescent="0.3">
      <c r="A67" s="85"/>
      <c r="B67" s="85"/>
      <c r="C67" s="85"/>
      <c r="D67" s="85"/>
      <c r="E67" s="85"/>
      <c r="F67" s="85"/>
      <c r="G67" s="85"/>
    </row>
    <row r="68" spans="1:7" ht="15.6" x14ac:dyDescent="0.3">
      <c r="A68" s="108" t="s">
        <v>20</v>
      </c>
      <c r="B68" s="109"/>
      <c r="C68" s="109"/>
      <c r="D68" s="109"/>
      <c r="E68" s="109"/>
      <c r="F68" s="109"/>
      <c r="G68" s="110"/>
    </row>
    <row r="69" spans="1:7" ht="15.6" x14ac:dyDescent="0.3">
      <c r="A69" s="20" t="s">
        <v>4</v>
      </c>
      <c r="B69" s="20">
        <v>22.8</v>
      </c>
      <c r="C69" s="20">
        <v>22.6</v>
      </c>
      <c r="D69" s="20">
        <v>22.5</v>
      </c>
      <c r="E69" s="20">
        <v>22.7</v>
      </c>
      <c r="F69" s="20">
        <v>25.9</v>
      </c>
      <c r="G69" s="20">
        <v>22.3</v>
      </c>
    </row>
    <row r="70" spans="1:7" ht="15.6" x14ac:dyDescent="0.3">
      <c r="A70" s="20" t="s">
        <v>5</v>
      </c>
      <c r="B70" s="29">
        <v>0.59</v>
      </c>
      <c r="C70" s="30">
        <v>0.47499999999999998</v>
      </c>
      <c r="D70" s="30">
        <v>0.54500000000000004</v>
      </c>
      <c r="E70" s="29">
        <v>0.48</v>
      </c>
      <c r="F70" s="30">
        <v>0.48499999999999999</v>
      </c>
      <c r="G70" s="29">
        <v>0.5</v>
      </c>
    </row>
    <row r="71" spans="1:7" ht="15.6" x14ac:dyDescent="0.3">
      <c r="A71" s="20" t="s">
        <v>6</v>
      </c>
      <c r="B71" s="20">
        <v>30.1</v>
      </c>
      <c r="C71" s="20">
        <v>30</v>
      </c>
      <c r="D71" s="20">
        <v>29.9</v>
      </c>
      <c r="E71" s="20">
        <v>30.3</v>
      </c>
      <c r="F71" s="20">
        <v>30.1</v>
      </c>
      <c r="G71" s="20">
        <v>30</v>
      </c>
    </row>
    <row r="72" spans="1:7" ht="15.6" x14ac:dyDescent="0.3">
      <c r="A72" s="20" t="s">
        <v>8</v>
      </c>
      <c r="B72" s="20">
        <v>19.7</v>
      </c>
      <c r="C72" s="20">
        <v>22.9</v>
      </c>
      <c r="D72" s="20">
        <v>19.5</v>
      </c>
      <c r="E72" s="20">
        <v>20.5</v>
      </c>
      <c r="F72" s="20">
        <v>19.100000000000001</v>
      </c>
      <c r="G72" s="20">
        <v>19.100000000000001</v>
      </c>
    </row>
    <row r="73" spans="1:7" ht="15.6" x14ac:dyDescent="0.3">
      <c r="A73" s="20" t="s">
        <v>9</v>
      </c>
      <c r="B73" s="20">
        <v>24.7</v>
      </c>
      <c r="C73" s="20">
        <v>23.6</v>
      </c>
      <c r="D73" s="20">
        <v>24</v>
      </c>
      <c r="E73" s="20">
        <v>22.6</v>
      </c>
      <c r="F73" s="20">
        <v>25.2</v>
      </c>
      <c r="G73" s="20">
        <v>23.1</v>
      </c>
    </row>
    <row r="74" spans="1:7" ht="15.6" x14ac:dyDescent="0.3">
      <c r="A74" s="23" t="s">
        <v>10</v>
      </c>
      <c r="B74" s="23">
        <f>B73-B72</f>
        <v>5</v>
      </c>
      <c r="C74" s="23">
        <f t="shared" ref="C74:G74" si="57">C73-C72</f>
        <v>0.70000000000000284</v>
      </c>
      <c r="D74" s="23">
        <f t="shared" si="57"/>
        <v>4.5</v>
      </c>
      <c r="E74" s="23">
        <f t="shared" si="57"/>
        <v>2.1000000000000014</v>
      </c>
      <c r="F74" s="23">
        <f t="shared" si="57"/>
        <v>6.0999999999999979</v>
      </c>
      <c r="G74" s="23">
        <f t="shared" si="57"/>
        <v>4</v>
      </c>
    </row>
    <row r="75" spans="1:7" ht="15.6" x14ac:dyDescent="0.3">
      <c r="A75" s="20" t="s">
        <v>11</v>
      </c>
      <c r="B75" s="20">
        <v>20</v>
      </c>
      <c r="C75" s="20">
        <v>20.100000000000001</v>
      </c>
      <c r="D75" s="20">
        <v>20.100000000000001</v>
      </c>
      <c r="E75" s="20">
        <v>20</v>
      </c>
      <c r="F75" s="20">
        <v>19.899999999999999</v>
      </c>
      <c r="G75" s="20">
        <v>20.100000000000001</v>
      </c>
    </row>
    <row r="76" spans="1:7" ht="15.6" x14ac:dyDescent="0.3">
      <c r="A76" s="20" t="s">
        <v>12</v>
      </c>
      <c r="B76" s="20">
        <v>25</v>
      </c>
      <c r="C76" s="20">
        <v>25.3</v>
      </c>
      <c r="D76" s="20">
        <v>25.1</v>
      </c>
      <c r="E76" s="20">
        <v>23.6</v>
      </c>
      <c r="F76" s="20">
        <v>25</v>
      </c>
      <c r="G76" s="20">
        <v>25.1</v>
      </c>
    </row>
    <row r="77" spans="1:7" ht="15.6" x14ac:dyDescent="0.3">
      <c r="A77" s="24" t="s">
        <v>47</v>
      </c>
      <c r="B77" s="24">
        <f>B76-B75</f>
        <v>5</v>
      </c>
      <c r="C77" s="24">
        <f t="shared" ref="C77:G77" si="58">C76-C75</f>
        <v>5.1999999999999993</v>
      </c>
      <c r="D77" s="24">
        <f t="shared" si="58"/>
        <v>5</v>
      </c>
      <c r="E77" s="24">
        <f t="shared" si="58"/>
        <v>3.6000000000000014</v>
      </c>
      <c r="F77" s="24">
        <f t="shared" si="58"/>
        <v>5.1000000000000014</v>
      </c>
      <c r="G77" s="24">
        <f t="shared" si="58"/>
        <v>5</v>
      </c>
    </row>
    <row r="78" spans="1:7" ht="15.6" x14ac:dyDescent="0.3">
      <c r="A78" s="20" t="s">
        <v>14</v>
      </c>
      <c r="B78" s="20">
        <v>32.28</v>
      </c>
      <c r="C78" s="20">
        <v>31.01</v>
      </c>
      <c r="D78" s="20">
        <v>29.36</v>
      </c>
      <c r="E78" s="20">
        <v>32.380000000000003</v>
      </c>
      <c r="F78" s="20">
        <v>33.36</v>
      </c>
      <c r="G78" s="20">
        <v>31.53</v>
      </c>
    </row>
    <row r="79" spans="1:7" ht="15.6" x14ac:dyDescent="0.3">
      <c r="A79" s="20" t="s">
        <v>15</v>
      </c>
      <c r="B79" s="19">
        <v>32.06</v>
      </c>
      <c r="C79" s="19">
        <v>30.71</v>
      </c>
      <c r="D79" s="19">
        <v>28.99</v>
      </c>
      <c r="E79" s="19">
        <v>31.89</v>
      </c>
      <c r="F79" s="19">
        <v>33.04</v>
      </c>
      <c r="G79" s="19">
        <v>30.97</v>
      </c>
    </row>
    <row r="80" spans="1:7" ht="15.6" x14ac:dyDescent="0.3">
      <c r="A80" s="25" t="s">
        <v>16</v>
      </c>
      <c r="B80" s="25">
        <f>B78-B79</f>
        <v>0.21999999999999886</v>
      </c>
      <c r="C80" s="25">
        <f t="shared" ref="C80:G80" si="59">C78-C79</f>
        <v>0.30000000000000071</v>
      </c>
      <c r="D80" s="25">
        <f t="shared" si="59"/>
        <v>0.37000000000000099</v>
      </c>
      <c r="E80" s="25">
        <f t="shared" si="59"/>
        <v>0.49000000000000199</v>
      </c>
      <c r="F80" s="25">
        <f t="shared" si="59"/>
        <v>0.32000000000000028</v>
      </c>
      <c r="G80" s="25">
        <f t="shared" si="59"/>
        <v>0.56000000000000227</v>
      </c>
    </row>
    <row r="81" spans="1:7" ht="15.6" x14ac:dyDescent="0.3">
      <c r="A81" s="25" t="s">
        <v>34</v>
      </c>
      <c r="B81" s="25">
        <f>B80/B78</f>
        <v>6.8153655514249954E-3</v>
      </c>
      <c r="C81" s="25">
        <f t="shared" ref="C81:G81" si="60">C80/C78</f>
        <v>9.674298613350554E-3</v>
      </c>
      <c r="D81" s="25">
        <f t="shared" si="60"/>
        <v>1.2602179836512295E-2</v>
      </c>
      <c r="E81" s="25">
        <f t="shared" si="60"/>
        <v>1.5132798023471339E-2</v>
      </c>
      <c r="F81" s="25">
        <f t="shared" si="60"/>
        <v>9.592326139088737E-3</v>
      </c>
      <c r="G81" s="25">
        <f t="shared" si="60"/>
        <v>1.7760862670472638E-2</v>
      </c>
    </row>
    <row r="82" spans="1:7" ht="15.6" x14ac:dyDescent="0.3">
      <c r="A82" s="83" t="s">
        <v>41</v>
      </c>
      <c r="B82" s="83">
        <v>8</v>
      </c>
      <c r="C82" s="83">
        <v>15</v>
      </c>
      <c r="D82" s="83">
        <v>20</v>
      </c>
      <c r="E82" s="83">
        <v>30</v>
      </c>
      <c r="F82" s="83">
        <v>13</v>
      </c>
      <c r="G82" s="83">
        <v>30</v>
      </c>
    </row>
    <row r="83" spans="1:7" ht="15.6" x14ac:dyDescent="0.3">
      <c r="A83" s="84"/>
      <c r="B83" s="84"/>
      <c r="C83" s="84"/>
      <c r="D83" s="84"/>
      <c r="E83" s="84"/>
      <c r="F83" s="84"/>
      <c r="G83" s="84"/>
    </row>
    <row r="84" spans="1:7" ht="15.6" x14ac:dyDescent="0.3">
      <c r="A84" s="108" t="s">
        <v>21</v>
      </c>
      <c r="B84" s="109"/>
      <c r="C84" s="109"/>
      <c r="D84" s="109"/>
      <c r="E84" s="109"/>
      <c r="F84" s="109"/>
      <c r="G84" s="110"/>
    </row>
    <row r="85" spans="1:7" ht="15.6" x14ac:dyDescent="0.3">
      <c r="A85" s="20" t="s">
        <v>4</v>
      </c>
      <c r="B85" s="19">
        <v>22.4</v>
      </c>
      <c r="C85" s="19">
        <v>22.2</v>
      </c>
      <c r="D85" s="19">
        <v>22.8</v>
      </c>
      <c r="E85" s="19">
        <v>22.9</v>
      </c>
      <c r="F85" s="19">
        <v>26.7</v>
      </c>
      <c r="G85" s="19">
        <v>22.5</v>
      </c>
    </row>
    <row r="86" spans="1:7" ht="15.6" x14ac:dyDescent="0.3">
      <c r="A86" s="20" t="s">
        <v>5</v>
      </c>
      <c r="B86" s="21">
        <v>0.57999999999999996</v>
      </c>
      <c r="C86" s="22">
        <v>0.47499999999999998</v>
      </c>
      <c r="D86" s="22">
        <v>0.55500000000000005</v>
      </c>
      <c r="E86" s="22">
        <v>0.47499999999999998</v>
      </c>
      <c r="F86" s="21">
        <v>0.48</v>
      </c>
      <c r="G86" s="22">
        <v>0.47499999999999998</v>
      </c>
    </row>
    <row r="87" spans="1:7" ht="15.6" x14ac:dyDescent="0.3">
      <c r="A87" s="20" t="s">
        <v>6</v>
      </c>
      <c r="B87" s="19">
        <v>30.2</v>
      </c>
      <c r="C87" s="19">
        <v>29.8</v>
      </c>
      <c r="D87" s="19">
        <v>30.1</v>
      </c>
      <c r="E87" s="19">
        <v>30.1</v>
      </c>
      <c r="F87" s="19">
        <v>30.1</v>
      </c>
      <c r="G87" s="19">
        <v>30.2</v>
      </c>
    </row>
    <row r="88" spans="1:7" ht="15.6" x14ac:dyDescent="0.3">
      <c r="A88" s="20" t="s">
        <v>8</v>
      </c>
      <c r="B88" s="19">
        <v>19.100000000000001</v>
      </c>
      <c r="C88" s="19">
        <v>21.5</v>
      </c>
      <c r="D88" s="19">
        <v>20.100000000000001</v>
      </c>
      <c r="E88" s="19">
        <v>20.5</v>
      </c>
      <c r="F88" s="19">
        <v>19</v>
      </c>
      <c r="G88" s="19">
        <v>17.399999999999999</v>
      </c>
    </row>
    <row r="89" spans="1:7" ht="15.6" x14ac:dyDescent="0.3">
      <c r="A89" s="20" t="s">
        <v>9</v>
      </c>
      <c r="B89" s="19">
        <v>24.6</v>
      </c>
      <c r="C89" s="19">
        <v>23.7</v>
      </c>
      <c r="D89" s="19">
        <v>23.8</v>
      </c>
      <c r="E89" s="19">
        <v>23.1</v>
      </c>
      <c r="F89" s="19">
        <v>26.4</v>
      </c>
      <c r="G89" s="19">
        <v>22.6</v>
      </c>
    </row>
    <row r="90" spans="1:7" ht="15.6" x14ac:dyDescent="0.3">
      <c r="A90" s="23" t="s">
        <v>10</v>
      </c>
      <c r="B90" s="23">
        <f>B89-B88</f>
        <v>5.5</v>
      </c>
      <c r="C90" s="23">
        <f t="shared" ref="C90:G90" si="61">C89-C88</f>
        <v>2.1999999999999993</v>
      </c>
      <c r="D90" s="23">
        <f t="shared" si="61"/>
        <v>3.6999999999999993</v>
      </c>
      <c r="E90" s="23">
        <f t="shared" si="61"/>
        <v>2.6000000000000014</v>
      </c>
      <c r="F90" s="23">
        <f t="shared" si="61"/>
        <v>7.3999999999999986</v>
      </c>
      <c r="G90" s="23">
        <f t="shared" si="61"/>
        <v>5.2000000000000028</v>
      </c>
    </row>
    <row r="91" spans="1:7" ht="15.6" x14ac:dyDescent="0.3">
      <c r="A91" s="20" t="s">
        <v>11</v>
      </c>
      <c r="B91" s="19">
        <v>19.899999999999999</v>
      </c>
      <c r="C91" s="19">
        <v>20</v>
      </c>
      <c r="D91" s="19">
        <v>20.100000000000001</v>
      </c>
      <c r="E91" s="19">
        <v>20</v>
      </c>
      <c r="F91" s="19">
        <v>20.100000000000001</v>
      </c>
      <c r="G91" s="19">
        <v>20.100000000000001</v>
      </c>
    </row>
    <row r="92" spans="1:7" ht="15.6" x14ac:dyDescent="0.3">
      <c r="A92" s="20" t="s">
        <v>12</v>
      </c>
      <c r="B92" s="19">
        <v>25</v>
      </c>
      <c r="C92" s="19">
        <v>25</v>
      </c>
      <c r="D92" s="19">
        <v>25.2</v>
      </c>
      <c r="E92" s="19">
        <v>24</v>
      </c>
      <c r="F92" s="19">
        <v>25.2</v>
      </c>
      <c r="G92" s="19">
        <v>24.4</v>
      </c>
    </row>
    <row r="93" spans="1:7" ht="15.6" x14ac:dyDescent="0.3">
      <c r="A93" s="24" t="s">
        <v>47</v>
      </c>
      <c r="B93" s="24">
        <f>B92-B91</f>
        <v>5.1000000000000014</v>
      </c>
      <c r="C93" s="24">
        <f t="shared" ref="C93:G93" si="62">C92-C91</f>
        <v>5</v>
      </c>
      <c r="D93" s="24">
        <f t="shared" si="62"/>
        <v>5.0999999999999979</v>
      </c>
      <c r="E93" s="24">
        <f t="shared" si="62"/>
        <v>4</v>
      </c>
      <c r="F93" s="24">
        <f t="shared" si="62"/>
        <v>5.0999999999999979</v>
      </c>
      <c r="G93" s="24">
        <f t="shared" si="62"/>
        <v>4.2999999999999972</v>
      </c>
    </row>
    <row r="94" spans="1:7" ht="15.6" x14ac:dyDescent="0.3">
      <c r="A94" s="20" t="s">
        <v>14</v>
      </c>
      <c r="B94" s="19">
        <v>29.44</v>
      </c>
      <c r="C94" s="19">
        <v>31.21</v>
      </c>
      <c r="D94" s="19">
        <v>33</v>
      </c>
      <c r="E94" s="19">
        <v>31.63</v>
      </c>
      <c r="F94" s="19">
        <v>33.07</v>
      </c>
      <c r="G94" s="19">
        <v>34.72</v>
      </c>
    </row>
    <row r="95" spans="1:7" ht="15.6" x14ac:dyDescent="0.3">
      <c r="A95" s="20" t="s">
        <v>15</v>
      </c>
      <c r="B95" s="19">
        <v>29.26</v>
      </c>
      <c r="C95" s="19">
        <v>30.94</v>
      </c>
      <c r="D95" s="19">
        <v>32.56</v>
      </c>
      <c r="E95" s="19">
        <v>31.18</v>
      </c>
      <c r="F95" s="19">
        <v>32.75</v>
      </c>
      <c r="G95" s="19">
        <v>34.18</v>
      </c>
    </row>
    <row r="96" spans="1:7" ht="15.6" x14ac:dyDescent="0.3">
      <c r="A96" s="25" t="s">
        <v>16</v>
      </c>
      <c r="B96" s="25">
        <f>B94-B95</f>
        <v>0.17999999999999972</v>
      </c>
      <c r="C96" s="25">
        <f t="shared" ref="C96:G96" si="63">C94-C95</f>
        <v>0.26999999999999957</v>
      </c>
      <c r="D96" s="25">
        <f t="shared" si="63"/>
        <v>0.43999999999999773</v>
      </c>
      <c r="E96" s="25">
        <f t="shared" si="63"/>
        <v>0.44999999999999929</v>
      </c>
      <c r="F96" s="25">
        <f t="shared" si="63"/>
        <v>0.32000000000000028</v>
      </c>
      <c r="G96" s="25">
        <f t="shared" si="63"/>
        <v>0.53999999999999915</v>
      </c>
    </row>
    <row r="97" spans="1:7" ht="15.6" x14ac:dyDescent="0.3">
      <c r="A97" s="25" t="s">
        <v>34</v>
      </c>
      <c r="B97" s="25">
        <f>B96/B94</f>
        <v>6.1141304347825986E-3</v>
      </c>
      <c r="C97" s="25">
        <f t="shared" ref="C97:G97" si="64">C96/C94</f>
        <v>8.6510733739186014E-3</v>
      </c>
      <c r="D97" s="25">
        <f t="shared" si="64"/>
        <v>1.3333333333333265E-2</v>
      </c>
      <c r="E97" s="25">
        <f t="shared" si="64"/>
        <v>1.422699968384443E-2</v>
      </c>
      <c r="F97" s="25">
        <f t="shared" si="64"/>
        <v>9.6764439068642363E-3</v>
      </c>
      <c r="G97" s="25">
        <f t="shared" si="64"/>
        <v>1.5552995391705045E-2</v>
      </c>
    </row>
    <row r="98" spans="1:7" ht="15.6" x14ac:dyDescent="0.3">
      <c r="A98" s="83" t="s">
        <v>41</v>
      </c>
      <c r="B98" s="83">
        <v>7</v>
      </c>
      <c r="C98" s="83">
        <v>13</v>
      </c>
      <c r="D98" s="83">
        <v>21</v>
      </c>
      <c r="E98" s="83">
        <v>30</v>
      </c>
      <c r="F98" s="83">
        <v>13</v>
      </c>
      <c r="G98" s="83">
        <v>30</v>
      </c>
    </row>
    <row r="99" spans="1:7" ht="15.6" x14ac:dyDescent="0.3">
      <c r="A99" s="85"/>
      <c r="B99" s="84"/>
      <c r="C99" s="84"/>
      <c r="D99" s="84"/>
      <c r="E99" s="84"/>
      <c r="F99" s="84"/>
      <c r="G99" s="84"/>
    </row>
    <row r="100" spans="1:7" ht="15.6" x14ac:dyDescent="0.3">
      <c r="A100" s="108" t="s">
        <v>22</v>
      </c>
      <c r="B100" s="109"/>
      <c r="C100" s="109"/>
      <c r="D100" s="109"/>
      <c r="E100" s="109"/>
      <c r="F100" s="109"/>
      <c r="G100" s="110"/>
    </row>
    <row r="101" spans="1:7" ht="15.6" x14ac:dyDescent="0.3">
      <c r="A101" s="20" t="s">
        <v>4</v>
      </c>
      <c r="B101" s="19">
        <v>22.2</v>
      </c>
      <c r="C101" s="19">
        <v>23.2</v>
      </c>
      <c r="D101" s="19">
        <v>22.9</v>
      </c>
      <c r="E101" s="19">
        <v>22.9</v>
      </c>
      <c r="F101" s="19">
        <v>27.5</v>
      </c>
      <c r="G101" s="19">
        <v>23.6</v>
      </c>
    </row>
    <row r="102" spans="1:7" ht="15.6" x14ac:dyDescent="0.3">
      <c r="A102" s="20" t="s">
        <v>5</v>
      </c>
      <c r="B102" s="21">
        <v>0.57999999999999996</v>
      </c>
      <c r="C102" s="22">
        <v>0.54500000000000004</v>
      </c>
      <c r="D102" s="22">
        <v>0.51500000000000001</v>
      </c>
      <c r="E102" s="21">
        <v>0.59</v>
      </c>
      <c r="F102" s="22">
        <v>0.40500000000000003</v>
      </c>
      <c r="G102" s="22">
        <v>0.53500000000000003</v>
      </c>
    </row>
    <row r="103" spans="1:7" ht="15.6" x14ac:dyDescent="0.3">
      <c r="A103" s="20" t="s">
        <v>6</v>
      </c>
      <c r="B103" s="19">
        <v>30.2</v>
      </c>
      <c r="C103" s="19">
        <v>29.9</v>
      </c>
      <c r="D103" s="19">
        <v>30.2</v>
      </c>
      <c r="E103" s="19">
        <v>30</v>
      </c>
      <c r="F103" s="19">
        <v>30.1</v>
      </c>
      <c r="G103" s="19">
        <v>30.2</v>
      </c>
    </row>
    <row r="104" spans="1:7" ht="15.6" x14ac:dyDescent="0.3">
      <c r="A104" s="20" t="s">
        <v>8</v>
      </c>
      <c r="B104" s="19">
        <v>18.899999999999999</v>
      </c>
      <c r="C104" s="19">
        <v>22.8</v>
      </c>
      <c r="D104" s="19">
        <v>20.100000000000001</v>
      </c>
      <c r="E104" s="19">
        <v>21.4</v>
      </c>
      <c r="F104" s="19">
        <v>18.7</v>
      </c>
      <c r="G104" s="19">
        <v>19.8</v>
      </c>
    </row>
    <row r="105" spans="1:7" ht="15.6" x14ac:dyDescent="0.3">
      <c r="A105" s="20" t="s">
        <v>9</v>
      </c>
      <c r="B105" s="19">
        <v>24.6</v>
      </c>
      <c r="C105" s="19">
        <v>25.1</v>
      </c>
      <c r="D105" s="19">
        <v>23</v>
      </c>
      <c r="E105" s="19">
        <v>23.9</v>
      </c>
      <c r="F105" s="19">
        <v>26.3</v>
      </c>
      <c r="G105" s="19">
        <v>24.7</v>
      </c>
    </row>
    <row r="106" spans="1:7" ht="15.6" x14ac:dyDescent="0.3">
      <c r="A106" s="23" t="s">
        <v>10</v>
      </c>
      <c r="B106" s="23">
        <f>B105-B104</f>
        <v>5.7000000000000028</v>
      </c>
      <c r="C106" s="23">
        <f t="shared" ref="C106:G106" si="65">C105-C104</f>
        <v>2.3000000000000007</v>
      </c>
      <c r="D106" s="23">
        <f t="shared" si="65"/>
        <v>2.8999999999999986</v>
      </c>
      <c r="E106" s="23">
        <f t="shared" si="65"/>
        <v>2.5</v>
      </c>
      <c r="F106" s="23">
        <f t="shared" si="65"/>
        <v>7.6000000000000014</v>
      </c>
      <c r="G106" s="23">
        <f t="shared" si="65"/>
        <v>4.8999999999999986</v>
      </c>
    </row>
    <row r="107" spans="1:7" ht="15.6" x14ac:dyDescent="0.3">
      <c r="A107" s="20" t="s">
        <v>11</v>
      </c>
      <c r="B107" s="19">
        <v>20</v>
      </c>
      <c r="C107" s="19">
        <v>20.2</v>
      </c>
      <c r="D107" s="19">
        <v>20.100000000000001</v>
      </c>
      <c r="E107" s="19">
        <v>20</v>
      </c>
      <c r="F107" s="19">
        <v>20</v>
      </c>
      <c r="G107" s="19">
        <v>20.2</v>
      </c>
    </row>
    <row r="108" spans="1:7" ht="15.6" x14ac:dyDescent="0.3">
      <c r="A108" s="20" t="s">
        <v>12</v>
      </c>
      <c r="B108" s="19">
        <v>25.1</v>
      </c>
      <c r="C108" s="19">
        <v>25.5</v>
      </c>
      <c r="D108" s="19">
        <v>25.3</v>
      </c>
      <c r="E108" s="19">
        <v>24.4</v>
      </c>
      <c r="F108" s="19">
        <v>25.2</v>
      </c>
      <c r="G108" s="19">
        <v>25.3</v>
      </c>
    </row>
    <row r="109" spans="1:7" ht="15.6" x14ac:dyDescent="0.3">
      <c r="A109" s="24" t="s">
        <v>47</v>
      </c>
      <c r="B109" s="24">
        <f>B108-B107</f>
        <v>5.1000000000000014</v>
      </c>
      <c r="C109" s="24">
        <f t="shared" ref="C109:G109" si="66">C108-C107</f>
        <v>5.3000000000000007</v>
      </c>
      <c r="D109" s="24">
        <f t="shared" si="66"/>
        <v>5.1999999999999993</v>
      </c>
      <c r="E109" s="24">
        <f t="shared" si="66"/>
        <v>4.3999999999999986</v>
      </c>
      <c r="F109" s="24">
        <f t="shared" si="66"/>
        <v>5.1999999999999993</v>
      </c>
      <c r="G109" s="24">
        <f t="shared" si="66"/>
        <v>5.1000000000000014</v>
      </c>
    </row>
    <row r="110" spans="1:7" ht="15.6" x14ac:dyDescent="0.3">
      <c r="A110" s="20" t="s">
        <v>14</v>
      </c>
      <c r="B110" s="19">
        <v>29.93</v>
      </c>
      <c r="C110" s="19">
        <v>30.95</v>
      </c>
      <c r="D110" s="19">
        <v>32.19</v>
      </c>
      <c r="E110" s="19">
        <v>29.67</v>
      </c>
      <c r="F110" s="19">
        <v>31.97</v>
      </c>
      <c r="G110" s="19">
        <v>34.44</v>
      </c>
    </row>
    <row r="111" spans="1:7" ht="15.6" x14ac:dyDescent="0.3">
      <c r="A111" s="20" t="s">
        <v>15</v>
      </c>
      <c r="B111" s="19">
        <v>29.75</v>
      </c>
      <c r="C111" s="19">
        <v>30.69</v>
      </c>
      <c r="D111" s="19">
        <v>31.71</v>
      </c>
      <c r="E111" s="19">
        <v>29.35</v>
      </c>
      <c r="F111" s="19">
        <v>31.57</v>
      </c>
      <c r="G111" s="19">
        <v>34.020000000000003</v>
      </c>
    </row>
    <row r="112" spans="1:7" ht="15.6" x14ac:dyDescent="0.3">
      <c r="A112" s="25" t="s">
        <v>16</v>
      </c>
      <c r="B112" s="25">
        <f>B110-B111</f>
        <v>0.17999999999999972</v>
      </c>
      <c r="C112" s="25">
        <f t="shared" ref="C112:G112" si="67">C110-C111</f>
        <v>0.25999999999999801</v>
      </c>
      <c r="D112" s="25">
        <f t="shared" si="67"/>
        <v>0.47999999999999687</v>
      </c>
      <c r="E112" s="25">
        <f t="shared" si="67"/>
        <v>0.32000000000000028</v>
      </c>
      <c r="F112" s="25">
        <f t="shared" si="67"/>
        <v>0.39999999999999858</v>
      </c>
      <c r="G112" s="25">
        <f t="shared" si="67"/>
        <v>0.4199999999999946</v>
      </c>
    </row>
    <row r="113" spans="1:7" ht="15.6" x14ac:dyDescent="0.3">
      <c r="A113" s="25" t="s">
        <v>34</v>
      </c>
      <c r="B113" s="25">
        <f>B112/B110</f>
        <v>6.0140327430671476E-3</v>
      </c>
      <c r="C113" s="25">
        <f t="shared" ref="C113:G113" si="68">C112/C110</f>
        <v>8.400646203554055E-3</v>
      </c>
      <c r="D113" s="25">
        <f t="shared" si="68"/>
        <v>1.491146318732516E-2</v>
      </c>
      <c r="E113" s="25">
        <f t="shared" si="68"/>
        <v>1.078530502190766E-2</v>
      </c>
      <c r="F113" s="25">
        <f t="shared" si="68"/>
        <v>1.2511729746637428E-2</v>
      </c>
      <c r="G113" s="25">
        <f t="shared" si="68"/>
        <v>1.2195121951219356E-2</v>
      </c>
    </row>
    <row r="114" spans="1:7" ht="15.6" x14ac:dyDescent="0.3">
      <c r="A114" s="83" t="s">
        <v>41</v>
      </c>
      <c r="B114" s="83">
        <v>8</v>
      </c>
      <c r="C114" s="83">
        <v>14</v>
      </c>
      <c r="D114" s="83">
        <v>21</v>
      </c>
      <c r="E114" s="83">
        <v>30</v>
      </c>
      <c r="F114" s="83">
        <v>14</v>
      </c>
      <c r="G114" s="83">
        <v>24</v>
      </c>
    </row>
    <row r="115" spans="1:7" ht="15.6" x14ac:dyDescent="0.3">
      <c r="A115" s="84"/>
      <c r="B115" s="84"/>
      <c r="C115" s="84"/>
      <c r="D115" s="84"/>
      <c r="E115" s="84"/>
      <c r="F115" s="84"/>
      <c r="G115" s="84"/>
    </row>
    <row r="116" spans="1:7" ht="15.6" x14ac:dyDescent="0.3">
      <c r="A116" s="108" t="s">
        <v>23</v>
      </c>
      <c r="B116" s="109"/>
      <c r="C116" s="109"/>
      <c r="D116" s="109"/>
      <c r="E116" s="109"/>
      <c r="F116" s="109"/>
      <c r="G116" s="110"/>
    </row>
    <row r="117" spans="1:7" ht="15.6" x14ac:dyDescent="0.3">
      <c r="A117" s="20" t="s">
        <v>4</v>
      </c>
      <c r="B117" s="19">
        <v>23.1</v>
      </c>
      <c r="C117" s="19">
        <v>24</v>
      </c>
      <c r="D117" s="19">
        <v>23</v>
      </c>
      <c r="E117" s="19">
        <v>22.9</v>
      </c>
      <c r="F117" s="19">
        <v>26.9</v>
      </c>
      <c r="G117" s="19">
        <v>23.8</v>
      </c>
    </row>
    <row r="118" spans="1:7" ht="15.6" x14ac:dyDescent="0.3">
      <c r="A118" s="20" t="s">
        <v>5</v>
      </c>
      <c r="B118" s="21">
        <v>0.6</v>
      </c>
      <c r="C118" s="22">
        <v>0.53500000000000003</v>
      </c>
      <c r="D118" s="21">
        <v>0.51</v>
      </c>
      <c r="E118" s="22">
        <v>0.59499999999999997</v>
      </c>
      <c r="F118" s="21">
        <v>0.4</v>
      </c>
      <c r="G118" s="22">
        <v>0.48499999999999999</v>
      </c>
    </row>
    <row r="119" spans="1:7" ht="15.6" x14ac:dyDescent="0.3">
      <c r="A119" s="20" t="s">
        <v>6</v>
      </c>
      <c r="B119" s="19">
        <v>29.8</v>
      </c>
      <c r="C119" s="19">
        <v>29.8</v>
      </c>
      <c r="D119" s="19">
        <v>29.9</v>
      </c>
      <c r="E119" s="19">
        <v>30.2</v>
      </c>
      <c r="F119" s="19">
        <v>30</v>
      </c>
      <c r="G119" s="19">
        <v>29.8</v>
      </c>
    </row>
    <row r="120" spans="1:7" ht="15.6" x14ac:dyDescent="0.3">
      <c r="A120" s="20" t="s">
        <v>8</v>
      </c>
      <c r="B120" s="19">
        <v>19</v>
      </c>
      <c r="C120" s="19">
        <v>21.9</v>
      </c>
      <c r="D120" s="19">
        <v>20.9</v>
      </c>
      <c r="E120" s="19">
        <v>20.100000000000001</v>
      </c>
      <c r="F120" s="19">
        <v>18.3</v>
      </c>
      <c r="G120" s="19">
        <v>19</v>
      </c>
    </row>
    <row r="121" spans="1:7" ht="15.6" x14ac:dyDescent="0.3">
      <c r="A121" s="20" t="s">
        <v>9</v>
      </c>
      <c r="B121" s="19">
        <v>27</v>
      </c>
      <c r="C121" s="19">
        <v>24.8</v>
      </c>
      <c r="D121" s="19">
        <v>23.7</v>
      </c>
      <c r="E121" s="19">
        <v>22.8</v>
      </c>
      <c r="F121" s="19">
        <v>25.5</v>
      </c>
      <c r="G121" s="19">
        <v>23.6</v>
      </c>
    </row>
    <row r="122" spans="1:7" ht="15.6" x14ac:dyDescent="0.3">
      <c r="A122" s="23" t="s">
        <v>10</v>
      </c>
      <c r="B122" s="23">
        <f>B121-B120</f>
        <v>8</v>
      </c>
      <c r="C122" s="23">
        <f t="shared" ref="C122:G122" si="69">C121-C120</f>
        <v>2.9000000000000021</v>
      </c>
      <c r="D122" s="23">
        <f t="shared" si="69"/>
        <v>2.8000000000000007</v>
      </c>
      <c r="E122" s="23">
        <f t="shared" si="69"/>
        <v>2.6999999999999993</v>
      </c>
      <c r="F122" s="23">
        <f t="shared" si="69"/>
        <v>7.1999999999999993</v>
      </c>
      <c r="G122" s="23">
        <f t="shared" si="69"/>
        <v>4.6000000000000014</v>
      </c>
    </row>
    <row r="123" spans="1:7" ht="15.6" x14ac:dyDescent="0.3">
      <c r="A123" s="20" t="s">
        <v>11</v>
      </c>
      <c r="B123" s="19">
        <v>20.100000000000001</v>
      </c>
      <c r="C123" s="19">
        <v>20.100000000000001</v>
      </c>
      <c r="D123" s="19">
        <v>20.100000000000001</v>
      </c>
      <c r="E123" s="19">
        <v>20</v>
      </c>
      <c r="F123" s="19">
        <v>19.899999999999999</v>
      </c>
      <c r="G123" s="19">
        <v>20.2</v>
      </c>
    </row>
    <row r="124" spans="1:7" ht="15.6" x14ac:dyDescent="0.3">
      <c r="A124" s="20" t="s">
        <v>12</v>
      </c>
      <c r="B124" s="19">
        <v>25.1</v>
      </c>
      <c r="C124" s="19">
        <v>25.1</v>
      </c>
      <c r="D124" s="19">
        <v>25.1</v>
      </c>
      <c r="E124" s="19">
        <v>24</v>
      </c>
      <c r="F124" s="19">
        <v>25</v>
      </c>
      <c r="G124" s="19">
        <v>25.2</v>
      </c>
    </row>
    <row r="125" spans="1:7" ht="15.6" x14ac:dyDescent="0.3">
      <c r="A125" s="24" t="s">
        <v>47</v>
      </c>
      <c r="B125" s="24">
        <f>B124-B123</f>
        <v>5</v>
      </c>
      <c r="C125" s="24">
        <f t="shared" ref="C125:G125" si="70">C124-C123</f>
        <v>5</v>
      </c>
      <c r="D125" s="24">
        <f t="shared" si="70"/>
        <v>5</v>
      </c>
      <c r="E125" s="24">
        <f t="shared" si="70"/>
        <v>4</v>
      </c>
      <c r="F125" s="24">
        <f t="shared" si="70"/>
        <v>5.1000000000000014</v>
      </c>
      <c r="G125" s="24">
        <f t="shared" si="70"/>
        <v>5</v>
      </c>
    </row>
    <row r="126" spans="1:7" ht="15.6" x14ac:dyDescent="0.3">
      <c r="A126" s="20" t="s">
        <v>14</v>
      </c>
      <c r="B126" s="19">
        <v>32.43</v>
      </c>
      <c r="C126" s="19">
        <v>33.58</v>
      </c>
      <c r="D126" s="19">
        <v>31.26</v>
      </c>
      <c r="E126" s="19">
        <v>31.94</v>
      </c>
      <c r="F126" s="19">
        <v>31.68</v>
      </c>
      <c r="G126" s="19">
        <v>32.200000000000003</v>
      </c>
    </row>
    <row r="127" spans="1:7" ht="15.6" x14ac:dyDescent="0.3">
      <c r="A127" s="20" t="s">
        <v>15</v>
      </c>
      <c r="B127" s="19">
        <v>32.24</v>
      </c>
      <c r="C127" s="19">
        <v>33.340000000000003</v>
      </c>
      <c r="D127" s="19">
        <v>30.86</v>
      </c>
      <c r="E127" s="19">
        <v>31.57</v>
      </c>
      <c r="F127" s="19">
        <v>31.27</v>
      </c>
      <c r="G127" s="19">
        <v>31.75</v>
      </c>
    </row>
    <row r="128" spans="1:7" ht="15.6" x14ac:dyDescent="0.3">
      <c r="A128" s="25" t="s">
        <v>16</v>
      </c>
      <c r="B128" s="25">
        <f>B126-B127</f>
        <v>0.18999999999999773</v>
      </c>
      <c r="C128" s="25">
        <f t="shared" ref="C128:G128" si="71">C126-C127</f>
        <v>0.23999999999999488</v>
      </c>
      <c r="D128" s="25">
        <f t="shared" si="71"/>
        <v>0.40000000000000213</v>
      </c>
      <c r="E128" s="25">
        <v>0.37</v>
      </c>
      <c r="F128" s="25">
        <f t="shared" si="71"/>
        <v>0.41000000000000014</v>
      </c>
      <c r="G128" s="25">
        <f t="shared" si="71"/>
        <v>0.45000000000000284</v>
      </c>
    </row>
    <row r="129" spans="1:7" ht="15.6" x14ac:dyDescent="0.3">
      <c r="A129" s="25" t="s">
        <v>34</v>
      </c>
      <c r="B129" s="25">
        <f>B128/B126</f>
        <v>5.8587727412888601E-3</v>
      </c>
      <c r="C129" s="25">
        <f t="shared" ref="C129:G129" si="72">C128/C126</f>
        <v>7.1471113758187878E-3</v>
      </c>
      <c r="D129" s="25">
        <f t="shared" si="72"/>
        <v>1.2795905310300771E-2</v>
      </c>
      <c r="E129" s="25">
        <f t="shared" si="72"/>
        <v>1.1584220413274889E-2</v>
      </c>
      <c r="F129" s="25">
        <f t="shared" si="72"/>
        <v>1.2941919191919197E-2</v>
      </c>
      <c r="G129" s="25">
        <f t="shared" si="72"/>
        <v>1.3975155279503193E-2</v>
      </c>
    </row>
    <row r="130" spans="1:7" ht="15.6" x14ac:dyDescent="0.3">
      <c r="A130" s="83" t="s">
        <v>41</v>
      </c>
      <c r="B130" s="83">
        <v>8</v>
      </c>
      <c r="C130" s="83">
        <v>13</v>
      </c>
      <c r="D130" s="83">
        <v>18</v>
      </c>
      <c r="E130" s="83">
        <v>30</v>
      </c>
      <c r="F130" s="83">
        <v>14</v>
      </c>
      <c r="G130" s="83">
        <v>26</v>
      </c>
    </row>
    <row r="131" spans="1:7" ht="15.6" x14ac:dyDescent="0.3">
      <c r="A131" s="85"/>
      <c r="B131" s="84"/>
      <c r="C131" s="84"/>
      <c r="D131" s="84"/>
      <c r="E131" s="84"/>
      <c r="F131" s="84"/>
      <c r="G131" s="84"/>
    </row>
    <row r="132" spans="1:7" ht="15.6" x14ac:dyDescent="0.3">
      <c r="A132" s="108" t="s">
        <v>24</v>
      </c>
      <c r="B132" s="109"/>
      <c r="C132" s="109"/>
      <c r="D132" s="109"/>
      <c r="E132" s="109"/>
      <c r="F132" s="109"/>
      <c r="G132" s="110"/>
    </row>
    <row r="133" spans="1:7" ht="15.6" x14ac:dyDescent="0.3">
      <c r="A133" s="20" t="s">
        <v>4</v>
      </c>
      <c r="B133" s="19">
        <v>23.1</v>
      </c>
      <c r="C133" s="19">
        <v>23.7</v>
      </c>
      <c r="D133" s="19">
        <v>23</v>
      </c>
      <c r="E133" s="19">
        <v>23.4</v>
      </c>
      <c r="F133" s="19">
        <v>26.2</v>
      </c>
      <c r="G133" s="19">
        <v>24.3</v>
      </c>
    </row>
    <row r="134" spans="1:7" ht="15.6" x14ac:dyDescent="0.3">
      <c r="A134" s="20" t="s">
        <v>5</v>
      </c>
      <c r="B134" s="22">
        <v>0.59499999999999997</v>
      </c>
      <c r="C134" s="22">
        <v>0.51500000000000001</v>
      </c>
      <c r="D134" s="22">
        <v>0.46500000000000002</v>
      </c>
      <c r="E134" s="21">
        <v>0.59</v>
      </c>
      <c r="F134" s="22">
        <v>0.36499999999999999</v>
      </c>
      <c r="G134" s="21">
        <v>0.42</v>
      </c>
    </row>
    <row r="135" spans="1:7" ht="15.6" x14ac:dyDescent="0.3">
      <c r="A135" s="20" t="s">
        <v>6</v>
      </c>
      <c r="B135" s="19">
        <v>29.9</v>
      </c>
      <c r="C135" s="19">
        <v>30.2</v>
      </c>
      <c r="D135" s="19">
        <v>29.9</v>
      </c>
      <c r="E135" s="19">
        <v>30.2</v>
      </c>
      <c r="F135" s="19">
        <v>30.1</v>
      </c>
      <c r="G135" s="19">
        <v>30.1</v>
      </c>
    </row>
    <row r="136" spans="1:7" ht="15.6" x14ac:dyDescent="0.3">
      <c r="A136" s="20" t="s">
        <v>8</v>
      </c>
      <c r="B136" s="19">
        <v>18.8</v>
      </c>
      <c r="C136" s="19">
        <v>21.6</v>
      </c>
      <c r="D136" s="19">
        <v>21.7</v>
      </c>
      <c r="E136" s="19">
        <v>19.8</v>
      </c>
      <c r="F136" s="19">
        <v>19</v>
      </c>
      <c r="G136" s="19">
        <v>18</v>
      </c>
    </row>
    <row r="137" spans="1:7" ht="15.6" x14ac:dyDescent="0.3">
      <c r="A137" s="20" t="s">
        <v>9</v>
      </c>
      <c r="B137" s="19">
        <v>26.9</v>
      </c>
      <c r="C137" s="19">
        <v>25</v>
      </c>
      <c r="D137" s="19">
        <v>23</v>
      </c>
      <c r="E137" s="19">
        <v>23.2</v>
      </c>
      <c r="F137" s="19">
        <v>25.6</v>
      </c>
      <c r="G137" s="19">
        <v>23.2</v>
      </c>
    </row>
    <row r="138" spans="1:7" ht="15.6" x14ac:dyDescent="0.3">
      <c r="A138" s="23" t="s">
        <v>10</v>
      </c>
      <c r="B138" s="23">
        <f>B137-B136</f>
        <v>8.0999999999999979</v>
      </c>
      <c r="C138" s="23">
        <f t="shared" ref="C138:G138" si="73">C137-C136</f>
        <v>3.3999999999999986</v>
      </c>
      <c r="D138" s="23">
        <f t="shared" si="73"/>
        <v>1.3000000000000007</v>
      </c>
      <c r="E138" s="23">
        <f t="shared" si="73"/>
        <v>3.3999999999999986</v>
      </c>
      <c r="F138" s="23">
        <f t="shared" si="73"/>
        <v>6.6000000000000014</v>
      </c>
      <c r="G138" s="23">
        <f t="shared" si="73"/>
        <v>5.1999999999999993</v>
      </c>
    </row>
    <row r="139" spans="1:7" ht="15.6" x14ac:dyDescent="0.3">
      <c r="A139" s="20" t="s">
        <v>11</v>
      </c>
      <c r="B139" s="19">
        <v>20.100000000000001</v>
      </c>
      <c r="C139" s="19">
        <v>20</v>
      </c>
      <c r="D139" s="19">
        <v>20.100000000000001</v>
      </c>
      <c r="E139" s="19">
        <v>20</v>
      </c>
      <c r="F139" s="19">
        <v>20.100000000000001</v>
      </c>
      <c r="G139" s="19">
        <v>19.899999999999999</v>
      </c>
    </row>
    <row r="140" spans="1:7" ht="15.6" x14ac:dyDescent="0.3">
      <c r="A140" s="20" t="s">
        <v>12</v>
      </c>
      <c r="B140" s="19">
        <v>25.1</v>
      </c>
      <c r="C140" s="19">
        <v>25.5</v>
      </c>
      <c r="D140" s="19">
        <v>25</v>
      </c>
      <c r="E140" s="19">
        <v>25</v>
      </c>
      <c r="F140" s="19">
        <v>25.2</v>
      </c>
      <c r="G140" s="19">
        <v>25</v>
      </c>
    </row>
    <row r="141" spans="1:7" ht="15.6" x14ac:dyDescent="0.3">
      <c r="A141" s="24" t="s">
        <v>47</v>
      </c>
      <c r="B141" s="24">
        <f>B140-B139</f>
        <v>5</v>
      </c>
      <c r="C141" s="24">
        <f t="shared" ref="C141:G141" si="74">C140-C139</f>
        <v>5.5</v>
      </c>
      <c r="D141" s="24">
        <f t="shared" si="74"/>
        <v>4.8999999999999986</v>
      </c>
      <c r="E141" s="24">
        <f t="shared" si="74"/>
        <v>5</v>
      </c>
      <c r="F141" s="24">
        <f t="shared" si="74"/>
        <v>5.0999999999999979</v>
      </c>
      <c r="G141" s="24">
        <f t="shared" si="74"/>
        <v>5.1000000000000014</v>
      </c>
    </row>
    <row r="142" spans="1:7" ht="15.6" x14ac:dyDescent="0.3">
      <c r="A142" s="20" t="s">
        <v>14</v>
      </c>
      <c r="B142" s="19">
        <v>32.590000000000003</v>
      </c>
      <c r="C142" s="19">
        <v>32.270000000000003</v>
      </c>
      <c r="D142" s="19">
        <v>31.83</v>
      </c>
      <c r="E142" s="19">
        <v>32.83</v>
      </c>
      <c r="F142" s="19">
        <v>31.95</v>
      </c>
      <c r="G142" s="19">
        <v>32.18</v>
      </c>
    </row>
    <row r="143" spans="1:7" ht="15.6" x14ac:dyDescent="0.3">
      <c r="A143" s="20" t="s">
        <v>15</v>
      </c>
      <c r="B143" s="19">
        <v>32.4</v>
      </c>
      <c r="C143" s="19">
        <v>31.99</v>
      </c>
      <c r="D143" s="19">
        <v>31.41</v>
      </c>
      <c r="E143" s="19">
        <v>32.409999999999997</v>
      </c>
      <c r="F143" s="19">
        <v>31.55</v>
      </c>
      <c r="G143" s="19">
        <v>31.71</v>
      </c>
    </row>
    <row r="144" spans="1:7" ht="15.6" x14ac:dyDescent="0.3">
      <c r="A144" s="25" t="s">
        <v>16</v>
      </c>
      <c r="B144" s="25">
        <f>B142-B143</f>
        <v>0.19000000000000483</v>
      </c>
      <c r="C144" s="25">
        <f t="shared" ref="C144:G144" si="75">C142-C143</f>
        <v>0.28000000000000469</v>
      </c>
      <c r="D144" s="25">
        <f t="shared" si="75"/>
        <v>0.41999999999999815</v>
      </c>
      <c r="E144" s="25">
        <f t="shared" si="75"/>
        <v>0.42000000000000171</v>
      </c>
      <c r="F144" s="25">
        <f t="shared" si="75"/>
        <v>0.39999999999999858</v>
      </c>
      <c r="G144" s="25">
        <f t="shared" si="75"/>
        <v>0.46999999999999886</v>
      </c>
    </row>
    <row r="145" spans="1:7" ht="15.6" x14ac:dyDescent="0.3">
      <c r="A145" s="25" t="s">
        <v>34</v>
      </c>
      <c r="B145" s="25">
        <f>B144/B142</f>
        <v>5.8300092052778404E-3</v>
      </c>
      <c r="C145" s="25">
        <f t="shared" ref="C145:G145" si="76">C144/C142</f>
        <v>8.6767895878526388E-3</v>
      </c>
      <c r="D145" s="25">
        <f t="shared" si="76"/>
        <v>1.3195098963242167E-2</v>
      </c>
      <c r="E145" s="25">
        <f t="shared" si="76"/>
        <v>1.2793176972281502E-2</v>
      </c>
      <c r="F145" s="25">
        <f t="shared" si="76"/>
        <v>1.2519561815336418E-2</v>
      </c>
      <c r="G145" s="25">
        <f t="shared" si="76"/>
        <v>1.460534493474204E-2</v>
      </c>
    </row>
    <row r="146" spans="1:7" ht="15.6" x14ac:dyDescent="0.3">
      <c r="A146" s="83" t="s">
        <v>41</v>
      </c>
      <c r="B146" s="83">
        <v>8</v>
      </c>
      <c r="C146" s="83">
        <v>14</v>
      </c>
      <c r="D146" s="83">
        <v>18</v>
      </c>
      <c r="E146" s="83">
        <v>30</v>
      </c>
      <c r="F146" s="83">
        <v>15</v>
      </c>
      <c r="G146" s="83">
        <v>25</v>
      </c>
    </row>
    <row r="147" spans="1:7" ht="15.6" x14ac:dyDescent="0.3">
      <c r="A147" s="84"/>
      <c r="B147" s="84"/>
      <c r="C147" s="84"/>
      <c r="D147" s="84"/>
      <c r="E147" s="84"/>
      <c r="F147" s="84"/>
      <c r="G147" s="84"/>
    </row>
    <row r="148" spans="1:7" ht="15.6" x14ac:dyDescent="0.3">
      <c r="A148" s="108" t="s">
        <v>25</v>
      </c>
      <c r="B148" s="109"/>
      <c r="C148" s="109"/>
      <c r="D148" s="109"/>
      <c r="E148" s="109"/>
      <c r="F148" s="109"/>
      <c r="G148" s="110"/>
    </row>
    <row r="149" spans="1:7" ht="15.6" x14ac:dyDescent="0.3">
      <c r="A149" s="20" t="s">
        <v>4</v>
      </c>
      <c r="B149" s="19">
        <v>23.1</v>
      </c>
      <c r="C149" s="19">
        <v>23.2</v>
      </c>
      <c r="D149" s="19">
        <v>22.6</v>
      </c>
      <c r="E149" s="19">
        <v>23.5</v>
      </c>
      <c r="F149" s="19">
        <v>26.5</v>
      </c>
      <c r="G149" s="19">
        <v>24.2</v>
      </c>
    </row>
    <row r="150" spans="1:7" ht="15.6" x14ac:dyDescent="0.3">
      <c r="A150" s="20" t="s">
        <v>5</v>
      </c>
      <c r="B150" s="22">
        <v>0.56499999999999995</v>
      </c>
      <c r="C150" s="22">
        <v>0.505</v>
      </c>
      <c r="D150" s="21">
        <v>0.45</v>
      </c>
      <c r="E150" s="21">
        <v>0.56000000000000005</v>
      </c>
      <c r="F150" s="21">
        <v>0.44</v>
      </c>
      <c r="G150" s="21">
        <v>0.39</v>
      </c>
    </row>
    <row r="151" spans="1:7" ht="15.6" x14ac:dyDescent="0.3">
      <c r="A151" s="20" t="s">
        <v>6</v>
      </c>
      <c r="B151" s="19">
        <v>29.8</v>
      </c>
      <c r="C151" s="19">
        <v>30.2</v>
      </c>
      <c r="D151" s="19">
        <v>30.2</v>
      </c>
      <c r="E151" s="19">
        <v>29.8</v>
      </c>
      <c r="F151" s="19">
        <v>29.9</v>
      </c>
      <c r="G151" s="19">
        <v>30</v>
      </c>
    </row>
    <row r="152" spans="1:7" ht="15.6" x14ac:dyDescent="0.3">
      <c r="A152" s="20" t="s">
        <v>8</v>
      </c>
      <c r="B152" s="19">
        <v>18.2</v>
      </c>
      <c r="C152" s="19">
        <v>23.5</v>
      </c>
      <c r="D152" s="19">
        <v>20.8</v>
      </c>
      <c r="E152" s="19">
        <v>20.8</v>
      </c>
      <c r="F152" s="19">
        <v>19.8</v>
      </c>
      <c r="G152" s="19">
        <v>19.8</v>
      </c>
    </row>
    <row r="153" spans="1:7" ht="15.6" x14ac:dyDescent="0.3">
      <c r="A153" s="20" t="s">
        <v>9</v>
      </c>
      <c r="B153" s="19">
        <v>25.3</v>
      </c>
      <c r="C153" s="19">
        <v>25.1</v>
      </c>
      <c r="D153" s="19">
        <v>23.7</v>
      </c>
      <c r="E153" s="19">
        <v>24.2</v>
      </c>
      <c r="F153" s="19">
        <v>27.4</v>
      </c>
      <c r="G153" s="19">
        <v>22.4</v>
      </c>
    </row>
    <row r="154" spans="1:7" ht="15.6" x14ac:dyDescent="0.3">
      <c r="A154" s="23" t="s">
        <v>10</v>
      </c>
      <c r="B154" s="23">
        <f>B153-B152</f>
        <v>7.1000000000000014</v>
      </c>
      <c r="C154" s="23">
        <f t="shared" ref="C154:G154" si="77">C153-C152</f>
        <v>1.6000000000000014</v>
      </c>
      <c r="D154" s="23">
        <f t="shared" si="77"/>
        <v>2.8999999999999986</v>
      </c>
      <c r="E154" s="23">
        <f t="shared" si="77"/>
        <v>3.3999999999999986</v>
      </c>
      <c r="F154" s="23">
        <f t="shared" si="77"/>
        <v>7.5999999999999979</v>
      </c>
      <c r="G154" s="23">
        <f t="shared" si="77"/>
        <v>2.5999999999999979</v>
      </c>
    </row>
    <row r="155" spans="1:7" ht="15.6" x14ac:dyDescent="0.3">
      <c r="A155" s="20" t="s">
        <v>11</v>
      </c>
      <c r="B155" s="19">
        <v>20.100000000000001</v>
      </c>
      <c r="C155" s="19">
        <v>20</v>
      </c>
      <c r="D155" s="19">
        <v>20.3</v>
      </c>
      <c r="E155" s="19">
        <v>20</v>
      </c>
      <c r="F155" s="19">
        <v>20.100000000000001</v>
      </c>
      <c r="G155" s="19">
        <v>20.100000000000001</v>
      </c>
    </row>
    <row r="156" spans="1:7" ht="15.6" x14ac:dyDescent="0.3">
      <c r="A156" s="20" t="s">
        <v>12</v>
      </c>
      <c r="B156" s="19">
        <v>25.1</v>
      </c>
      <c r="C156" s="19">
        <v>25.1</v>
      </c>
      <c r="D156" s="19">
        <v>25.2</v>
      </c>
      <c r="E156" s="19">
        <v>25.2</v>
      </c>
      <c r="F156" s="19">
        <v>25.4</v>
      </c>
      <c r="G156" s="19">
        <v>25.1</v>
      </c>
    </row>
    <row r="157" spans="1:7" ht="15.6" x14ac:dyDescent="0.3">
      <c r="A157" s="24" t="s">
        <v>47</v>
      </c>
      <c r="B157" s="24">
        <f>B156-B155</f>
        <v>5</v>
      </c>
      <c r="C157" s="24">
        <f t="shared" ref="C157:G157" si="78">C156-C155</f>
        <v>5.1000000000000014</v>
      </c>
      <c r="D157" s="24">
        <f t="shared" si="78"/>
        <v>4.8999999999999986</v>
      </c>
      <c r="E157" s="24">
        <f t="shared" si="78"/>
        <v>5.1999999999999993</v>
      </c>
      <c r="F157" s="24">
        <f t="shared" si="78"/>
        <v>5.2999999999999972</v>
      </c>
      <c r="G157" s="24">
        <f t="shared" si="78"/>
        <v>5</v>
      </c>
    </row>
    <row r="158" spans="1:7" ht="15.6" x14ac:dyDescent="0.3">
      <c r="A158" s="20" t="s">
        <v>14</v>
      </c>
      <c r="B158" s="19">
        <v>32.840000000000003</v>
      </c>
      <c r="C158" s="19">
        <v>31.74</v>
      </c>
      <c r="D158" s="19">
        <v>35.119999999999997</v>
      </c>
      <c r="E158" s="31">
        <v>27.13</v>
      </c>
      <c r="F158" s="19">
        <v>30.88</v>
      </c>
      <c r="G158" s="19">
        <v>31.93</v>
      </c>
    </row>
    <row r="159" spans="1:7" ht="15.6" x14ac:dyDescent="0.3">
      <c r="A159" s="20" t="s">
        <v>15</v>
      </c>
      <c r="B159" s="19">
        <v>32.64</v>
      </c>
      <c r="C159" s="19">
        <v>31.52</v>
      </c>
      <c r="D159" s="19">
        <v>34.57</v>
      </c>
      <c r="E159" s="19">
        <v>26.74</v>
      </c>
      <c r="F159" s="19">
        <v>30.58</v>
      </c>
      <c r="G159" s="19">
        <v>31.42</v>
      </c>
    </row>
    <row r="160" spans="1:7" ht="15.6" x14ac:dyDescent="0.3">
      <c r="A160" s="25" t="s">
        <v>16</v>
      </c>
      <c r="B160" s="25">
        <f>B158-B159</f>
        <v>0.20000000000000284</v>
      </c>
      <c r="C160" s="25">
        <f t="shared" ref="C160:E160" si="79">C158-C159</f>
        <v>0.21999999999999886</v>
      </c>
      <c r="D160" s="25">
        <f t="shared" si="79"/>
        <v>0.54999999999999716</v>
      </c>
      <c r="E160" s="25">
        <f t="shared" si="79"/>
        <v>0.39000000000000057</v>
      </c>
      <c r="F160" s="25">
        <f>F158-F159</f>
        <v>0.30000000000000071</v>
      </c>
      <c r="G160" s="25">
        <f>G158-G159</f>
        <v>0.50999999999999801</v>
      </c>
    </row>
    <row r="161" spans="1:7" ht="15.6" x14ac:dyDescent="0.3">
      <c r="A161" s="25" t="s">
        <v>34</v>
      </c>
      <c r="B161" s="25">
        <f>B160/B158</f>
        <v>6.0901339829477104E-3</v>
      </c>
      <c r="C161" s="25">
        <f t="shared" ref="C161:G161" si="80">C160/C158</f>
        <v>6.9313169502205063E-3</v>
      </c>
      <c r="D161" s="25">
        <f t="shared" si="80"/>
        <v>1.5660592255125207E-2</v>
      </c>
      <c r="E161" s="25">
        <f t="shared" si="80"/>
        <v>1.4375230372281628E-2</v>
      </c>
      <c r="F161" s="25">
        <f t="shared" si="80"/>
        <v>9.7150259067357754E-3</v>
      </c>
      <c r="G161" s="25">
        <f t="shared" si="80"/>
        <v>1.5972439711869652E-2</v>
      </c>
    </row>
    <row r="162" spans="1:7" ht="15.6" x14ac:dyDescent="0.3">
      <c r="A162" s="83" t="s">
        <v>41</v>
      </c>
      <c r="B162" s="83">
        <v>7</v>
      </c>
      <c r="C162" s="83">
        <v>11</v>
      </c>
      <c r="D162" s="83">
        <v>23</v>
      </c>
      <c r="E162" s="83">
        <v>30</v>
      </c>
      <c r="F162" s="83">
        <v>13</v>
      </c>
      <c r="G162" s="83">
        <v>26</v>
      </c>
    </row>
    <row r="163" spans="1:7" ht="15.6" x14ac:dyDescent="0.3">
      <c r="A163" s="84"/>
      <c r="B163" s="84"/>
      <c r="C163" s="84"/>
      <c r="D163" s="84"/>
      <c r="E163" s="84"/>
      <c r="F163" s="84"/>
      <c r="G163" s="84"/>
    </row>
    <row r="164" spans="1:7" ht="15.6" x14ac:dyDescent="0.3">
      <c r="A164" s="108" t="s">
        <v>26</v>
      </c>
      <c r="B164" s="109"/>
      <c r="C164" s="109"/>
      <c r="D164" s="109"/>
      <c r="E164" s="109"/>
      <c r="F164" s="109"/>
      <c r="G164" s="110"/>
    </row>
    <row r="165" spans="1:7" ht="15.6" x14ac:dyDescent="0.3">
      <c r="A165" s="20" t="s">
        <v>4</v>
      </c>
      <c r="B165" s="19">
        <v>22.7</v>
      </c>
      <c r="C165" s="19">
        <v>23.3</v>
      </c>
      <c r="D165" s="19">
        <v>21.4</v>
      </c>
      <c r="E165" s="19">
        <v>22.2</v>
      </c>
      <c r="F165" s="19">
        <v>26.5</v>
      </c>
      <c r="G165" s="19">
        <v>24.2</v>
      </c>
    </row>
    <row r="166" spans="1:7" ht="15.6" x14ac:dyDescent="0.3">
      <c r="A166" s="20" t="s">
        <v>5</v>
      </c>
      <c r="B166" s="22">
        <v>0.51500000000000001</v>
      </c>
      <c r="C166" s="22">
        <v>0.48499999999999999</v>
      </c>
      <c r="D166" s="21">
        <v>0.51</v>
      </c>
      <c r="E166" s="21">
        <v>0.57999999999999996</v>
      </c>
      <c r="F166" s="21">
        <v>0.4</v>
      </c>
      <c r="G166" s="28">
        <v>0.40500000000000003</v>
      </c>
    </row>
    <row r="167" spans="1:7" ht="15.6" x14ac:dyDescent="0.3">
      <c r="A167" s="20" t="s">
        <v>6</v>
      </c>
      <c r="B167" s="19">
        <v>30.1</v>
      </c>
      <c r="C167" s="19">
        <v>30.1</v>
      </c>
      <c r="D167" s="19">
        <v>30.4</v>
      </c>
      <c r="E167" s="19">
        <v>30</v>
      </c>
      <c r="F167" s="19">
        <v>29.8</v>
      </c>
      <c r="G167" s="19">
        <v>30</v>
      </c>
    </row>
    <row r="168" spans="1:7" ht="15.6" x14ac:dyDescent="0.3">
      <c r="A168" s="20" t="s">
        <v>8</v>
      </c>
      <c r="B168" s="19">
        <v>19</v>
      </c>
      <c r="C168" s="19">
        <v>22.8</v>
      </c>
      <c r="D168" s="19">
        <v>20.5</v>
      </c>
      <c r="E168" s="19">
        <v>21.5</v>
      </c>
      <c r="F168" s="19">
        <v>18.600000000000001</v>
      </c>
      <c r="G168" s="19">
        <v>19.3</v>
      </c>
    </row>
    <row r="169" spans="1:7" ht="15.6" x14ac:dyDescent="0.3">
      <c r="A169" s="20" t="s">
        <v>9</v>
      </c>
      <c r="B169" s="19">
        <v>19.5</v>
      </c>
      <c r="C169" s="19">
        <v>23.9</v>
      </c>
      <c r="D169" s="19">
        <v>20.8</v>
      </c>
      <c r="E169" s="19">
        <v>21.4</v>
      </c>
      <c r="F169" s="19">
        <v>20</v>
      </c>
      <c r="G169" s="19">
        <v>19.600000000000001</v>
      </c>
    </row>
    <row r="170" spans="1:7" ht="15.6" x14ac:dyDescent="0.3">
      <c r="A170" s="23" t="s">
        <v>10</v>
      </c>
      <c r="B170" s="23">
        <f>B169-B168</f>
        <v>0.5</v>
      </c>
      <c r="C170" s="23">
        <f t="shared" ref="C170:G170" si="81">C169-C168</f>
        <v>1.0999999999999979</v>
      </c>
      <c r="D170" s="23">
        <f t="shared" si="81"/>
        <v>0.30000000000000071</v>
      </c>
      <c r="E170" s="23">
        <f t="shared" si="81"/>
        <v>-0.10000000000000142</v>
      </c>
      <c r="F170" s="23">
        <f t="shared" si="81"/>
        <v>1.3999999999999986</v>
      </c>
      <c r="G170" s="23">
        <f t="shared" si="81"/>
        <v>0.30000000000000071</v>
      </c>
    </row>
    <row r="171" spans="1:7" ht="15.6" x14ac:dyDescent="0.3">
      <c r="A171" s="20" t="s">
        <v>11</v>
      </c>
      <c r="B171" s="19">
        <v>20.2</v>
      </c>
      <c r="C171" s="19">
        <v>19.899999999999999</v>
      </c>
      <c r="D171" s="19">
        <v>20.100000000000001</v>
      </c>
      <c r="E171" s="19">
        <v>20.100000000000001</v>
      </c>
      <c r="F171" s="19">
        <v>19.899999999999999</v>
      </c>
      <c r="G171" s="19">
        <v>20.100000000000001</v>
      </c>
    </row>
    <row r="172" spans="1:7" ht="15.6" x14ac:dyDescent="0.3">
      <c r="A172" s="20" t="s">
        <v>12</v>
      </c>
      <c r="B172" s="19">
        <v>21.2</v>
      </c>
      <c r="C172" s="19">
        <v>21.3</v>
      </c>
      <c r="D172" s="19">
        <v>21.1</v>
      </c>
      <c r="E172" s="19">
        <v>22</v>
      </c>
      <c r="F172" s="19">
        <v>21.1</v>
      </c>
      <c r="G172" s="19">
        <v>21.2</v>
      </c>
    </row>
    <row r="173" spans="1:7" ht="15.6" x14ac:dyDescent="0.3">
      <c r="A173" s="24" t="s">
        <v>47</v>
      </c>
      <c r="B173" s="24">
        <f>B172-B171</f>
        <v>1</v>
      </c>
      <c r="C173" s="24">
        <f t="shared" ref="C173:G173" si="82">C172-C171</f>
        <v>1.4000000000000021</v>
      </c>
      <c r="D173" s="24">
        <f t="shared" si="82"/>
        <v>1</v>
      </c>
      <c r="E173" s="24">
        <f t="shared" si="82"/>
        <v>1.8999999999999986</v>
      </c>
      <c r="F173" s="24">
        <f t="shared" si="82"/>
        <v>1.2000000000000028</v>
      </c>
      <c r="G173" s="24">
        <f t="shared" si="82"/>
        <v>1.0999999999999979</v>
      </c>
    </row>
    <row r="174" spans="1:7" ht="15.6" x14ac:dyDescent="0.3">
      <c r="A174" s="20" t="s">
        <v>14</v>
      </c>
      <c r="B174" s="19">
        <v>31.93</v>
      </c>
      <c r="C174" s="19">
        <v>28.35</v>
      </c>
      <c r="D174" s="19">
        <v>33.28</v>
      </c>
      <c r="E174" s="19">
        <v>33.04</v>
      </c>
      <c r="F174" s="19">
        <v>34.369999999999997</v>
      </c>
      <c r="G174" s="19">
        <v>31.56</v>
      </c>
    </row>
    <row r="175" spans="1:7" ht="15.6" x14ac:dyDescent="0.3">
      <c r="A175" s="20" t="s">
        <v>15</v>
      </c>
      <c r="B175" s="19">
        <v>31.62</v>
      </c>
      <c r="C175" s="19">
        <v>28.05</v>
      </c>
      <c r="D175" s="19">
        <v>32.97</v>
      </c>
      <c r="E175" s="19">
        <v>32.74</v>
      </c>
      <c r="F175" s="19">
        <v>33.979999999999997</v>
      </c>
      <c r="G175" s="19">
        <v>31.19</v>
      </c>
    </row>
    <row r="176" spans="1:7" ht="15.6" x14ac:dyDescent="0.3">
      <c r="A176" s="25" t="s">
        <v>16</v>
      </c>
      <c r="B176" s="25">
        <f>B174-B175</f>
        <v>0.30999999999999872</v>
      </c>
      <c r="C176" s="25">
        <f t="shared" ref="C176:G176" si="83">C174-C175</f>
        <v>0.30000000000000071</v>
      </c>
      <c r="D176" s="25">
        <f t="shared" si="83"/>
        <v>0.31000000000000227</v>
      </c>
      <c r="E176" s="25">
        <f t="shared" si="83"/>
        <v>0.29999999999999716</v>
      </c>
      <c r="F176" s="25">
        <f t="shared" si="83"/>
        <v>0.39000000000000057</v>
      </c>
      <c r="G176" s="25">
        <f t="shared" si="83"/>
        <v>0.36999999999999744</v>
      </c>
    </row>
    <row r="177" spans="1:10" ht="15.6" x14ac:dyDescent="0.3">
      <c r="A177" s="25" t="s">
        <v>34</v>
      </c>
      <c r="B177" s="25">
        <f>B176/B174</f>
        <v>9.7087378640776292E-3</v>
      </c>
      <c r="C177" s="25">
        <f t="shared" ref="C177:G177" si="84">C176/C174</f>
        <v>1.0582010582010606E-2</v>
      </c>
      <c r="D177" s="25">
        <f t="shared" si="84"/>
        <v>9.3149038461539137E-3</v>
      </c>
      <c r="E177" s="25">
        <f t="shared" si="84"/>
        <v>9.0799031476996722E-3</v>
      </c>
      <c r="F177" s="25">
        <f t="shared" si="84"/>
        <v>1.1347105033459429E-2</v>
      </c>
      <c r="G177" s="25">
        <f t="shared" si="84"/>
        <v>1.1723700887198905E-2</v>
      </c>
    </row>
    <row r="178" spans="1:10" ht="15.6" x14ac:dyDescent="0.3">
      <c r="A178" s="26" t="s">
        <v>41</v>
      </c>
      <c r="B178" s="26">
        <v>30</v>
      </c>
      <c r="C178" s="26">
        <v>30</v>
      </c>
      <c r="D178" s="26">
        <v>30</v>
      </c>
      <c r="E178" s="26">
        <v>30</v>
      </c>
      <c r="F178" s="26">
        <v>30</v>
      </c>
      <c r="G178" s="26">
        <v>30</v>
      </c>
    </row>
    <row r="181" spans="1:10" ht="15.6" x14ac:dyDescent="0.3">
      <c r="A181" s="33" t="s">
        <v>57</v>
      </c>
      <c r="B181" s="33"/>
      <c r="C181" s="33"/>
      <c r="D181" s="33"/>
      <c r="E181" s="33"/>
      <c r="F181" s="33"/>
      <c r="G181" s="33"/>
      <c r="H181" s="38"/>
    </row>
    <row r="182" spans="1:10" ht="15.6" x14ac:dyDescent="0.3">
      <c r="A182" s="92" t="s">
        <v>55</v>
      </c>
      <c r="B182" s="92"/>
      <c r="C182" s="33"/>
      <c r="D182" s="33"/>
      <c r="E182" s="33"/>
      <c r="F182" s="33"/>
      <c r="G182" s="33"/>
      <c r="H182" s="38"/>
    </row>
    <row r="183" spans="1:10" x14ac:dyDescent="0.3">
      <c r="A183" s="82"/>
      <c r="B183" s="93" t="s">
        <v>56</v>
      </c>
      <c r="C183" s="93"/>
      <c r="D183" s="93"/>
      <c r="E183" s="93"/>
      <c r="F183" s="93"/>
      <c r="G183" s="93"/>
      <c r="H183" s="93"/>
      <c r="I183" s="93"/>
      <c r="J183" s="93"/>
    </row>
  </sheetData>
  <mergeCells count="28">
    <mergeCell ref="A182:B182"/>
    <mergeCell ref="B183:J183"/>
    <mergeCell ref="A36:G36"/>
    <mergeCell ref="A132:G132"/>
    <mergeCell ref="A148:G148"/>
    <mergeCell ref="A164:G164"/>
    <mergeCell ref="A52:G52"/>
    <mergeCell ref="A68:G68"/>
    <mergeCell ref="A84:G84"/>
    <mergeCell ref="A100:G100"/>
    <mergeCell ref="A116:G116"/>
    <mergeCell ref="J51:Q51"/>
    <mergeCell ref="J52:K52"/>
    <mergeCell ref="K48:S48"/>
    <mergeCell ref="A1:A2"/>
    <mergeCell ref="B1:C2"/>
    <mergeCell ref="D1:E2"/>
    <mergeCell ref="F1:G2"/>
    <mergeCell ref="L34:Q34"/>
    <mergeCell ref="K34:K35"/>
    <mergeCell ref="L17:Q17"/>
    <mergeCell ref="K17:K18"/>
    <mergeCell ref="A4:G4"/>
    <mergeCell ref="A20:G20"/>
    <mergeCell ref="K31:Q31"/>
    <mergeCell ref="K1:K2"/>
    <mergeCell ref="L1:Q1"/>
    <mergeCell ref="J34:J3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</vt:lpstr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Choi</dc:creator>
  <cp:lastModifiedBy>Choi, Sammi</cp:lastModifiedBy>
  <dcterms:created xsi:type="dcterms:W3CDTF">2022-08-02T16:59:12Z</dcterms:created>
  <dcterms:modified xsi:type="dcterms:W3CDTF">2025-03-14T03:38:58Z</dcterms:modified>
</cp:coreProperties>
</file>