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31" windowHeight="8192" windowWidth="16384" xWindow="0" yWindow="0"/>
  </bookViews>
  <sheets>
    <sheet name="Event-Driven" sheetId="1" state="visible" r:id="rId2"/>
    <sheet name="Force-Driven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<sst xmlns="http://schemas.openxmlformats.org/spreadsheetml/2006/main" count="81" uniqueCount="49">
  <si>
    <t>Simulation Benchmarking</t>
  </si>
  <si>
    <t>Event Driven Simulator</t>
  </si>
  <si>
    <t>Hard Sphere</t>
  </si>
  <si>
    <t>Results from Leo</t>
  </si>
  <si>
    <t>1372 particles</t>
  </si>
  <si>
    <t>T=1</t>
  </si>
  <si>
    <t>Sim results</t>
  </si>
  <si>
    <t>% difference</t>
  </si>
  <si>
    <t>10 million collisions</t>
  </si>
  <si>
    <t>density</t>
  </si>
  <si>
    <t>t_avg</t>
  </si>
  <si>
    <t>&lt;r.dv&gt;</t>
  </si>
  <si>
    <t>D</t>
  </si>
  <si>
    <t>Stepped Potentials</t>
  </si>
  <si>
    <t>Case 6 results</t>
  </si>
  <si>
    <t>256 Particles</t>
  </si>
  <si>
    <t>1.5 million Collisions</t>
  </si>
  <si>
    <t>1 million samples</t>
  </si>
  <si>
    <t>Results from Chapela</t>
  </si>
  <si>
    <t>My Sim</t>
  </si>
  <si>
    <t>%difference</t>
  </si>
  <si>
    <t>T</t>
  </si>
  <si>
    <t>Ud</t>
  </si>
  <si>
    <t>Pd</t>
  </si>
  <si>
    <t>Uc</t>
  </si>
  <si>
    <t>Pc</t>
  </si>
  <si>
    <t>T(sd)</t>
  </si>
  <si>
    <t>Ud(sd)</t>
  </si>
  <si>
    <t>Pd(sd)</t>
  </si>
  <si>
    <t>Force Driven Simulator</t>
  </si>
  <si>
    <t>Thermostat on</t>
  </si>
  <si>
    <t>864 particles</t>
  </si>
  <si>
    <t>60000 timesteps</t>
  </si>
  <si>
    <t>10000 readings every 4 timesteps</t>
  </si>
  <si>
    <t>r cut 3</t>
  </si>
  <si>
    <t>Espresso</t>
  </si>
  <si>
    <t>P</t>
  </si>
  <si>
    <t>P(sd)</t>
  </si>
  <si>
    <t>U</t>
  </si>
  <si>
    <t>U(sd)</t>
  </si>
  <si>
    <t>%T</t>
  </si>
  <si>
    <t>%P</t>
  </si>
  <si>
    <t>%U</t>
  </si>
  <si>
    <t>diff T</t>
  </si>
  <si>
    <t>diff P</t>
  </si>
  <si>
    <t>diff U</t>
  </si>
  <si>
    <t>ratio T</t>
  </si>
  <si>
    <t>ratio P</t>
  </si>
  <si>
    <t>ratio U</t>
  </si>
</sst>
</file>

<file path=xl/styles.xml><?xml version="1.0" encoding="utf-8"?>
<styleSheet xmlns="http://schemas.openxmlformats.org/spreadsheetml/2006/main">
  <numFmts count="6">
    <numFmt formatCode="GENERAL" numFmtId="164"/>
    <numFmt formatCode="GENERAL" numFmtId="165"/>
    <numFmt formatCode="0%" numFmtId="166"/>
    <numFmt formatCode="0.00%" numFmtId="167"/>
    <numFmt formatCode="0.00" numFmtId="168"/>
    <numFmt formatCode="0.0%" numFmtId="169"/>
  </numFmts>
  <fonts count="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true" applyFont="true" applyProtection="true" borderId="0" fillId="0" fontId="0" numFmtId="167" xfId="19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7" xfId="0"/>
    <xf applyAlignment="true" applyBorder="true" applyFont="true" applyProtection="true" borderId="0" fillId="0" fontId="0" numFmtId="169" xfId="19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yVal>
            <c:numRef>
              <c:f>'Force-Driven'!$W$8:$W$15</c:f>
              <c:numCache>
                <c:formatCode>General</c:formatCode>
                <c:ptCount val="8"/>
                <c:pt idx="0">
                  <c:v>0.137910000000001</c:v>
                </c:pt>
                <c:pt idx="1">
                  <c:v>0.0457200000000002</c:v>
                </c:pt>
                <c:pt idx="2">
                  <c:v>0.0340700000000007</c:v>
                </c:pt>
                <c:pt idx="3">
                  <c:v>0.0198700000000001</c:v>
                </c:pt>
                <c:pt idx="4">
                  <c:v>0.0151300000000001</c:v>
                </c:pt>
                <c:pt idx="5">
                  <c:v>0.0140399999999996</c:v>
                </c:pt>
                <c:pt idx="6">
                  <c:v>0.00870000000000015</c:v>
                </c:pt>
                <c:pt idx="7">
                  <c:v>0.00389000000000017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</c:spPr>
          <c:marker/>
          <c:yVal>
            <c:numRef>
              <c:f>'Force-Driven'!$V$8:$V$15</c:f>
              <c:numCache>
                <c:formatCode>General</c:formatCode>
                <c:ptCount val="8"/>
                <c:pt idx="0">
                  <c:v>0.805421</c:v>
                </c:pt>
                <c:pt idx="1">
                  <c:v>0.2822</c:v>
                </c:pt>
                <c:pt idx="2">
                  <c:v>0.19399</c:v>
                </c:pt>
                <c:pt idx="3">
                  <c:v>0.11283</c:v>
                </c:pt>
                <c:pt idx="4">
                  <c:v>0.0783999999999998</c:v>
                </c:pt>
                <c:pt idx="5">
                  <c:v>0.0800300000000007</c:v>
                </c:pt>
                <c:pt idx="6">
                  <c:v>0.0453800000000006</c:v>
                </c:pt>
                <c:pt idx="7">
                  <c:v>0.0195000000000007</c:v>
                </c:pt>
              </c:numCache>
            </c:numRef>
          </c:yVal>
        </c:ser>
        <c:axId val="56132166"/>
        <c:axId val="92175182"/>
      </c:scatterChart>
      <c:valAx>
        <c:axId val="56132166"/>
        <c:scaling>
          <c:orientation val="minMax"/>
        </c:scaling>
        <c:axPos val="b"/>
        <c:majorTickMark val="out"/>
        <c:minorTickMark val="none"/>
        <c:tickLblPos val="nextTo"/>
        <c:crossAx val="92175182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217518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613216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560520</xdr:colOff>
      <xdr:row>14</xdr:row>
      <xdr:rowOff>111960</xdr:rowOff>
    </xdr:from>
    <xdr:to>
      <xdr:col>20</xdr:col>
      <xdr:colOff>245880</xdr:colOff>
      <xdr:row>35</xdr:row>
      <xdr:rowOff>126000</xdr:rowOff>
    </xdr:to>
    <xdr:graphicFrame>
      <xdr:nvGraphicFramePr>
        <xdr:cNvPr id="0" name="Chart 1"/>
        <xdr:cNvGraphicFramePr/>
      </xdr:nvGraphicFramePr>
      <xdr:xfrm>
        <a:off x="6940440" y="2591640"/>
        <a:ext cx="8757360" cy="37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6"/>
  <sheetViews>
    <sheetView colorId="64" defaultGridColor="true" rightToLeft="false" showFormulas="false" showGridLines="true" showOutlineSymbols="true" showRowColHeaders="true" showZeros="true" tabSelected="true" topLeftCell="F12" view="normal" windowProtection="false" workbookViewId="0" zoomScale="90" zoomScaleNormal="90" zoomScalePageLayoutView="100">
      <selection activeCell="I36" activeCellId="0" pane="topLeft" sqref="I36"/>
    </sheetView>
  </sheetViews>
  <cols>
    <col collapsed="false" hidden="false" max="17" min="1" style="0" width="8.56862745098039"/>
    <col collapsed="false" hidden="false" max="18" min="18" style="0" width="9.89411764705882"/>
    <col collapsed="false" hidden="false" max="1025" min="19" style="0" width="8.56862745098039"/>
  </cols>
  <sheetData>
    <row collapsed="false" customFormat="false" customHeight="false" hidden="false" ht="14" outlineLevel="0" r="1">
      <c r="A1" s="0" t="s">
        <v>0</v>
      </c>
    </row>
    <row collapsed="false" customFormat="false" customHeight="false" hidden="false" ht="14" outlineLevel="0" r="3">
      <c r="A3" s="0" t="s">
        <v>1</v>
      </c>
    </row>
    <row collapsed="false" customFormat="false" customHeight="false" hidden="false" ht="14" outlineLevel="0" r="5">
      <c r="A5" s="0" t="s">
        <v>2</v>
      </c>
    </row>
    <row collapsed="false" customFormat="false" customHeight="false" hidden="false" ht="14" outlineLevel="0" r="6">
      <c r="A6" s="0" t="s">
        <v>3</v>
      </c>
      <c r="D6" s="0" t="s">
        <v>4</v>
      </c>
      <c r="G6" s="0" t="s">
        <v>5</v>
      </c>
      <c r="H6" s="0" t="s">
        <v>6</v>
      </c>
      <c r="M6" s="0" t="s">
        <v>7</v>
      </c>
    </row>
    <row collapsed="false" customFormat="false" customHeight="false" hidden="false" ht="14" outlineLevel="0" r="7">
      <c r="D7" s="0" t="s">
        <v>8</v>
      </c>
    </row>
    <row collapsed="false" customFormat="false" customHeight="false" hidden="false" ht="14" outlineLevel="0" r="8">
      <c r="A8" s="0" t="s">
        <v>9</v>
      </c>
      <c r="B8" s="0" t="s">
        <v>10</v>
      </c>
      <c r="C8" s="0" t="s">
        <v>11</v>
      </c>
      <c r="D8" s="0" t="s">
        <v>12</v>
      </c>
      <c r="H8" s="0" t="s">
        <v>9</v>
      </c>
      <c r="I8" s="0" t="s">
        <v>10</v>
      </c>
      <c r="J8" s="0" t="s">
        <v>11</v>
      </c>
      <c r="K8" s="0" t="s">
        <v>12</v>
      </c>
      <c r="M8" s="0" t="s">
        <v>9</v>
      </c>
      <c r="N8" s="0" t="s">
        <v>10</v>
      </c>
      <c r="O8" s="0" t="s">
        <v>11</v>
      </c>
      <c r="P8" s="0" t="s">
        <v>12</v>
      </c>
    </row>
    <row collapsed="false" customFormat="false" customHeight="false" hidden="false" ht="14" outlineLevel="0" r="9">
      <c r="A9" s="0" t="n">
        <v>0.3</v>
      </c>
      <c r="B9" s="0" t="n">
        <v>0.3052</v>
      </c>
      <c r="C9" s="0" t="n">
        <v>1.772</v>
      </c>
      <c r="D9" s="0" t="n">
        <v>0.53</v>
      </c>
      <c r="H9" s="0" t="n">
        <v>0.3</v>
      </c>
      <c r="I9" s="0" t="n">
        <v>0.305228</v>
      </c>
      <c r="J9" s="0" t="n">
        <v>1.77529</v>
      </c>
      <c r="K9" s="1" t="n">
        <f aca="false">3.3521/6</f>
        <v>0.558683333333333</v>
      </c>
      <c r="M9" s="2" t="n">
        <f aca="false">(H9-A9)*2/(A9+H9)</f>
        <v>0</v>
      </c>
      <c r="N9" s="2" t="n">
        <f aca="false">(I9-B9)*2/(B9+I9)</f>
        <v>9.17389110590356E-005</v>
      </c>
      <c r="O9" s="2" t="n">
        <f aca="false">(J9-C9)*2/(C9+J9)</f>
        <v>0.00185493714920405</v>
      </c>
      <c r="P9" s="2" t="n">
        <f aca="false">(K9-D9)*2/(D9+K9)</f>
        <v>0.0526936207345263</v>
      </c>
    </row>
    <row collapsed="false" customFormat="false" customHeight="false" hidden="false" ht="14" outlineLevel="0" r="10">
      <c r="A10" s="0" t="n">
        <v>0.4</v>
      </c>
      <c r="B10" s="0" t="n">
        <v>0.1942</v>
      </c>
      <c r="C10" s="0" t="n">
        <v>1.773</v>
      </c>
      <c r="D10" s="0" t="n">
        <v>0.359</v>
      </c>
      <c r="H10" s="0" t="n">
        <v>0.4</v>
      </c>
      <c r="I10" s="0" t="n">
        <v>0.194347</v>
      </c>
      <c r="J10" s="0" t="n">
        <v>1.7755</v>
      </c>
      <c r="K10" s="1" t="n">
        <f aca="false">2.0455/6</f>
        <v>0.340916666666667</v>
      </c>
      <c r="M10" s="2" t="n">
        <f aca="false">(H10-A10)*2/(A10+H10)</f>
        <v>0</v>
      </c>
      <c r="N10" s="2" t="n">
        <f aca="false">(I10-B10)*2/(B10+I10)</f>
        <v>0.000756665216820516</v>
      </c>
      <c r="O10" s="2" t="n">
        <f aca="false">(J10-C10)*2/(C10+J10)</f>
        <v>0.00140904607580665</v>
      </c>
      <c r="P10" s="2" t="n">
        <f aca="false">(K10-D10)*2/(D10+K10)</f>
        <v>-0.0516728181926418</v>
      </c>
    </row>
    <row collapsed="false" customFormat="false" customHeight="false" hidden="false" ht="14" outlineLevel="0" r="11">
      <c r="A11" s="0" t="n">
        <v>0.5</v>
      </c>
      <c r="B11" s="0" t="n">
        <v>0.13031</v>
      </c>
      <c r="C11" s="0" t="n">
        <v>1.7724</v>
      </c>
      <c r="D11" s="0" t="n">
        <v>0.247</v>
      </c>
      <c r="H11" s="0" t="n">
        <v>0.5</v>
      </c>
      <c r="I11" s="0" t="n">
        <v>0.13024</v>
      </c>
      <c r="J11" s="0" t="n">
        <v>1.77367</v>
      </c>
      <c r="K11" s="1" t="n">
        <f aca="false">1.4849/6</f>
        <v>0.247483333333333</v>
      </c>
      <c r="M11" s="2" t="n">
        <f aca="false">(H11-A11)*2/(A11+H11)</f>
        <v>0</v>
      </c>
      <c r="N11" s="2" t="n">
        <f aca="false">(I11-B11)*2/(B11+I11)</f>
        <v>-0.000537324889656394</v>
      </c>
      <c r="O11" s="2" t="n">
        <f aca="false">(J11-C11)*2/(C11+J11)</f>
        <v>0.000716285916521604</v>
      </c>
      <c r="P11" s="2" t="n">
        <f aca="false">(K11-D11)*2/(D11+K11)</f>
        <v>0.00195490242340502</v>
      </c>
    </row>
    <row collapsed="false" customFormat="false" customHeight="false" hidden="false" ht="14" outlineLevel="0" r="12">
      <c r="A12" s="0" t="n">
        <v>0.6</v>
      </c>
      <c r="B12" s="0" t="n">
        <v>0.08968</v>
      </c>
      <c r="C12" s="0" t="n">
        <v>1.7721</v>
      </c>
      <c r="D12" s="0" t="n">
        <v>0.173</v>
      </c>
      <c r="H12" s="0" t="n">
        <v>0.6</v>
      </c>
      <c r="I12" s="0" t="n">
        <v>0.0896598</v>
      </c>
      <c r="J12" s="0" t="n">
        <v>1.77052</v>
      </c>
      <c r="K12" s="1" t="n">
        <f aca="false">1.0179/6</f>
        <v>0.16965</v>
      </c>
      <c r="M12" s="2" t="n">
        <f aca="false">(H12-A12)*2/(A12+H12)</f>
        <v>0</v>
      </c>
      <c r="N12" s="2" t="n">
        <f aca="false">(I12-B12)*2/(B12+I12)</f>
        <v>-0.000225270687265313</v>
      </c>
      <c r="O12" s="2" t="n">
        <f aca="false">(J12-C12)*2/(C12+J12)</f>
        <v>-0.000891995190000573</v>
      </c>
      <c r="P12" s="2" t="n">
        <f aca="false">(K12-D12)*2/(D12+K12)</f>
        <v>-0.0195534802276376</v>
      </c>
    </row>
    <row collapsed="false" customFormat="false" customHeight="false" hidden="false" ht="14" outlineLevel="0" r="13">
      <c r="A13" s="0" t="n">
        <v>0.7</v>
      </c>
      <c r="B13" s="0" t="n">
        <v>0.0625</v>
      </c>
      <c r="C13" s="0" t="n">
        <v>1.776</v>
      </c>
      <c r="D13" s="0" t="n">
        <v>0.113</v>
      </c>
      <c r="H13" s="0" t="n">
        <v>0.7</v>
      </c>
      <c r="I13" s="0" t="n">
        <v>0.0624718</v>
      </c>
      <c r="J13" s="0" t="n">
        <v>1.77262</v>
      </c>
      <c r="K13" s="1" t="n">
        <f aca="false">0.6861/6</f>
        <v>0.11435</v>
      </c>
      <c r="M13" s="2" t="n">
        <f aca="false">(H13-A13)*2/(A13+H13)</f>
        <v>0</v>
      </c>
      <c r="N13" s="2" t="n">
        <f aca="false">(I13-B13)*2/(B13+I13)</f>
        <v>-0.000451301813689264</v>
      </c>
      <c r="O13" s="2" t="n">
        <f aca="false">(J13-C13)*2/(C13+J13)</f>
        <v>-0.00190496587405805</v>
      </c>
      <c r="P13" s="2" t="n">
        <f aca="false">(K13-D13)*2/(D13+K13)</f>
        <v>0.0118759621728613</v>
      </c>
    </row>
    <row collapsed="false" customFormat="false" customHeight="false" hidden="false" ht="14" outlineLevel="0" r="14">
      <c r="A14" s="0" t="n">
        <v>0.8</v>
      </c>
      <c r="B14" s="0" t="n">
        <v>0.0436</v>
      </c>
      <c r="C14" s="0" t="n">
        <v>1.772</v>
      </c>
      <c r="D14" s="0" t="n">
        <v>0.065</v>
      </c>
      <c r="H14" s="0" t="n">
        <v>0.8</v>
      </c>
      <c r="I14" s="0" t="n">
        <v>0.0436465</v>
      </c>
      <c r="J14" s="0" t="n">
        <v>1.77184</v>
      </c>
      <c r="K14" s="1" t="n">
        <f aca="false">0.3849/6</f>
        <v>0.06415</v>
      </c>
      <c r="M14" s="2" t="n">
        <f aca="false">(H14-A14)*2/(A14+H14)</f>
        <v>0</v>
      </c>
      <c r="N14" s="2" t="n">
        <f aca="false">(I14-B14)*2/(B14+I14)</f>
        <v>0.00106594533878145</v>
      </c>
      <c r="O14" s="2" t="n">
        <f aca="false">(J14-C14)*2/(C14+J14)</f>
        <v>-9.02975303625096E-005</v>
      </c>
      <c r="P14" s="2" t="n">
        <f aca="false">(K14-D14)*2/(D14+K14)</f>
        <v>-0.0131629887727449</v>
      </c>
    </row>
    <row collapsed="false" customFormat="false" customHeight="false" hidden="false" ht="14" outlineLevel="0" r="15">
      <c r="A15" s="0" t="n">
        <v>0.9</v>
      </c>
      <c r="B15" s="0" t="n">
        <v>0.03024</v>
      </c>
      <c r="C15" s="0" t="n">
        <v>1.772</v>
      </c>
      <c r="D15" s="0" t="n">
        <v>0.0327</v>
      </c>
      <c r="H15" s="0" t="n">
        <v>0.9</v>
      </c>
      <c r="I15" s="0" t="n">
        <v>0.0302902</v>
      </c>
      <c r="J15" s="0" t="n">
        <v>1.77301</v>
      </c>
      <c r="K15" s="1" t="n">
        <f aca="false">0.198/6</f>
        <v>0.033</v>
      </c>
      <c r="M15" s="2" t="n">
        <f aca="false">(H15-A15)*2/(A15+H15)</f>
        <v>0</v>
      </c>
      <c r="N15" s="2" t="n">
        <f aca="false">(I15-B15)*2/(B15+I15)</f>
        <v>0.00165867616495557</v>
      </c>
      <c r="O15" s="2" t="n">
        <f aca="false">(J15-C15)*2/(C15+J15)</f>
        <v>0.000569815035782792</v>
      </c>
      <c r="P15" s="2" t="n">
        <f aca="false">(K15-D15)*2/(D15+K15)</f>
        <v>0.00913242009132425</v>
      </c>
    </row>
    <row collapsed="false" customFormat="false" customHeight="false" hidden="false" ht="14" outlineLevel="0" r="18">
      <c r="A18" s="0" t="s">
        <v>13</v>
      </c>
    </row>
    <row collapsed="false" customFormat="false" customHeight="false" hidden="false" ht="14" outlineLevel="0" r="20">
      <c r="D20" s="0" t="s">
        <v>14</v>
      </c>
      <c r="G20" s="0" t="s">
        <v>15</v>
      </c>
      <c r="I20" s="0" t="s">
        <v>16</v>
      </c>
      <c r="L20" s="0" t="s">
        <v>17</v>
      </c>
    </row>
    <row collapsed="false" customFormat="false" customHeight="false" hidden="false" ht="14" outlineLevel="0" r="22">
      <c r="A22" s="0" t="s">
        <v>18</v>
      </c>
      <c r="H22" s="0" t="s">
        <v>19</v>
      </c>
      <c r="R22" s="0" t="s">
        <v>20</v>
      </c>
    </row>
    <row collapsed="false" customFormat="false" customHeight="false" hidden="false" ht="14" outlineLevel="0" r="24">
      <c r="A24" s="0" t="s">
        <v>9</v>
      </c>
      <c r="B24" s="0" t="s">
        <v>21</v>
      </c>
      <c r="C24" s="0" t="s">
        <v>22</v>
      </c>
      <c r="D24" s="0" t="s">
        <v>23</v>
      </c>
      <c r="E24" s="0" t="s">
        <v>24</v>
      </c>
      <c r="F24" s="0" t="s">
        <v>25</v>
      </c>
      <c r="H24" s="0" t="s">
        <v>9</v>
      </c>
      <c r="I24" s="0" t="s">
        <v>21</v>
      </c>
      <c r="J24" s="0" t="s">
        <v>26</v>
      </c>
      <c r="K24" s="0" t="s">
        <v>22</v>
      </c>
      <c r="L24" s="0" t="s">
        <v>27</v>
      </c>
      <c r="M24" s="0" t="s">
        <v>24</v>
      </c>
      <c r="N24" s="0" t="s">
        <v>23</v>
      </c>
      <c r="O24" s="0" t="s">
        <v>28</v>
      </c>
      <c r="P24" s="0" t="s">
        <v>25</v>
      </c>
      <c r="R24" s="0" t="s">
        <v>21</v>
      </c>
      <c r="S24" s="0" t="s">
        <v>22</v>
      </c>
      <c r="T24" s="0" t="s">
        <v>23</v>
      </c>
      <c r="U24" s="0" t="s">
        <v>24</v>
      </c>
      <c r="V24" s="0" t="s">
        <v>25</v>
      </c>
    </row>
    <row collapsed="false" customFormat="false" customHeight="false" hidden="false" ht="14" outlineLevel="0" r="25">
      <c r="A25" s="0" t="n">
        <v>0.85</v>
      </c>
      <c r="B25" s="0" t="n">
        <v>0.72</v>
      </c>
      <c r="C25" s="3" t="n">
        <v>-5.8</v>
      </c>
      <c r="D25" s="3" t="n">
        <v>0.54</v>
      </c>
      <c r="E25" s="3" t="n">
        <v>-6</v>
      </c>
      <c r="F25" s="0" t="n">
        <v>-0.07</v>
      </c>
      <c r="H25" s="0" t="n">
        <v>0.85</v>
      </c>
      <c r="I25" s="0" t="n">
        <v>0.716468</v>
      </c>
      <c r="J25" s="0" t="n">
        <v>0.0341944</v>
      </c>
      <c r="K25" s="0" t="n">
        <v>-6.11965</v>
      </c>
      <c r="L25" s="0" t="n">
        <v>0.0569657</v>
      </c>
      <c r="M25" s="0" t="n">
        <v>-6.2982</v>
      </c>
      <c r="N25" s="0" t="n">
        <v>-0.87119</v>
      </c>
      <c r="O25" s="0" t="n">
        <v>0.0290653</v>
      </c>
      <c r="P25" s="0" t="n">
        <v>-1.65127</v>
      </c>
      <c r="R25" s="2" t="n">
        <f aca="false">(B25-I25)*2/(B25+I25)</f>
        <v>0.00491761737818034</v>
      </c>
      <c r="S25" s="2" t="n">
        <f aca="false">(C25-K25)*2/(C25+K25)</f>
        <v>-0.0536341251630711</v>
      </c>
      <c r="T25" s="2" t="n">
        <f aca="false">(D25-N25)*2/(D25+N25)</f>
        <v>-8.52193604879374</v>
      </c>
      <c r="U25" s="4" t="n">
        <f aca="false">(E25-M25) *2 /(E25+M25)</f>
        <v>-0.0484949016929306</v>
      </c>
      <c r="V25" s="4" t="n">
        <f aca="false">(F25-P25)*2/(F25+P25)</f>
        <v>-1.83732941374683</v>
      </c>
    </row>
    <row collapsed="false" customFormat="false" customHeight="false" hidden="false" ht="14" outlineLevel="0" r="26">
      <c r="A26" s="0" t="n">
        <v>0.85</v>
      </c>
      <c r="B26" s="0" t="n">
        <v>1.34</v>
      </c>
      <c r="C26" s="3" t="n">
        <v>-5.14</v>
      </c>
      <c r="D26" s="3" t="n">
        <v>4.08</v>
      </c>
      <c r="E26" s="3" t="n">
        <v>-5.49</v>
      </c>
      <c r="F26" s="0" t="n">
        <v>3.35</v>
      </c>
      <c r="H26" s="0" t="n">
        <v>0.85</v>
      </c>
      <c r="I26" s="0" t="n">
        <v>1.33702</v>
      </c>
      <c r="J26" s="0" t="n">
        <v>0.0663756</v>
      </c>
      <c r="K26" s="0" t="n">
        <v>-5.13947</v>
      </c>
      <c r="L26" s="0" t="n">
        <v>0.0873888</v>
      </c>
      <c r="M26" s="0" t="n">
        <v>-5.49267</v>
      </c>
      <c r="N26" s="0" t="n">
        <v>4.05956</v>
      </c>
      <c r="O26" s="0" t="n">
        <v>0.0564193</v>
      </c>
      <c r="P26" s="0" t="n">
        <v>3.24035</v>
      </c>
      <c r="R26" s="2" t="n">
        <f aca="false">(B26-I26)*2/(B26+I26)</f>
        <v>0.00222635617216157</v>
      </c>
      <c r="S26" s="2" t="n">
        <f aca="false">(C26-K26)*2/(C26+K26)</f>
        <v>0.000103118156869853</v>
      </c>
      <c r="T26" s="2" t="n">
        <f aca="false">(D26-N26)*2/(D26+N26)</f>
        <v>0.00502238450235634</v>
      </c>
      <c r="U26" s="4" t="n">
        <f aca="false">(E26-M26) *2 /(E26+M26)</f>
        <v>-0.000486220563851991</v>
      </c>
      <c r="V26" s="4" t="n">
        <f aca="false">(F26-P26)*2/(F26+P26)</f>
        <v>0.0332759261647713</v>
      </c>
    </row>
    <row collapsed="false" customFormat="false" customHeight="false" hidden="false" ht="14" outlineLevel="0" r="27">
      <c r="A27" s="0" t="n">
        <v>0.85</v>
      </c>
      <c r="B27" s="0" t="n">
        <v>2.35</v>
      </c>
      <c r="C27" s="3" t="n">
        <v>-4.2</v>
      </c>
      <c r="D27" s="3" t="n">
        <v>8.86</v>
      </c>
      <c r="E27" s="3" t="n">
        <v>-4.65</v>
      </c>
      <c r="F27" s="0" t="n">
        <v>8.25</v>
      </c>
      <c r="H27" s="0" t="n">
        <v>0.85</v>
      </c>
      <c r="I27" s="0" t="n">
        <v>2.35678</v>
      </c>
      <c r="J27" s="0" t="n">
        <v>0.114484</v>
      </c>
      <c r="K27" s="0" t="n">
        <v>-4.24579</v>
      </c>
      <c r="L27" s="0" t="n">
        <v>0.120857</v>
      </c>
      <c r="M27" s="0" t="n">
        <v>-4.69123</v>
      </c>
      <c r="N27" s="0" t="n">
        <v>8.76757</v>
      </c>
      <c r="O27" s="0" t="n">
        <v>0.0973118</v>
      </c>
      <c r="P27" s="0" t="n">
        <v>7.92194</v>
      </c>
      <c r="R27" s="2" t="n">
        <f aca="false">(B27-I27)*2/(B27+I27)</f>
        <v>-0.00288095045870001</v>
      </c>
      <c r="S27" s="2" t="n">
        <f aca="false">(C27-K27)*2/(C27+K27)</f>
        <v>-0.0108432722101781</v>
      </c>
      <c r="T27" s="2" t="n">
        <f aca="false">(D27-N27)*2/(D27+N27)</f>
        <v>0.0104869814727725</v>
      </c>
      <c r="U27" s="4" t="n">
        <f aca="false">(E27-M27) *2 /(E27+M27)</f>
        <v>-0.00882753127800079</v>
      </c>
      <c r="V27" s="4" t="n">
        <f aca="false">(F27-P27)*2/(F27+P27)</f>
        <v>0.0405715084275603</v>
      </c>
    </row>
    <row collapsed="false" customFormat="false" customHeight="false" hidden="false" ht="14" outlineLevel="0" r="28">
      <c r="A28" s="0" t="n">
        <v>0.85</v>
      </c>
      <c r="B28" s="0" t="n">
        <v>3.37</v>
      </c>
      <c r="C28" s="3" t="n">
        <v>-3.49</v>
      </c>
      <c r="D28" s="3" t="n">
        <v>13</v>
      </c>
      <c r="E28" s="3" t="n">
        <v>-3.96</v>
      </c>
      <c r="F28" s="0" t="n">
        <v>12.19</v>
      </c>
      <c r="H28" s="0" t="n">
        <v>0.85</v>
      </c>
      <c r="I28" s="0" t="n">
        <v>3.38368</v>
      </c>
      <c r="J28" s="0" t="n">
        <v>0.176611</v>
      </c>
      <c r="K28" s="0" t="n">
        <v>-3.4672</v>
      </c>
      <c r="L28" s="0" t="n">
        <v>0.178151</v>
      </c>
      <c r="M28" s="0" t="n">
        <v>-3.9435</v>
      </c>
      <c r="N28" s="0" t="n">
        <v>12.995</v>
      </c>
      <c r="O28" s="0" t="n">
        <v>0.150119</v>
      </c>
      <c r="P28" s="0" t="n">
        <v>12.1406</v>
      </c>
      <c r="R28" s="2" t="n">
        <f aca="false">(B28-I28)*2/(B28+I28)</f>
        <v>-0.00405112472015254</v>
      </c>
      <c r="S28" s="2" t="n">
        <f aca="false">(C28-K28)*2/(C28+K28)</f>
        <v>0.00655436094980744</v>
      </c>
      <c r="T28" s="2" t="n">
        <f aca="false">(D28-N28)*2/(D28+N28)</f>
        <v>0.000384689363339164</v>
      </c>
      <c r="U28" s="4" t="n">
        <f aca="false">(E28-M28) *2 /(E28+M28)</f>
        <v>0.00417536534446758</v>
      </c>
      <c r="V28" s="4" t="n">
        <f aca="false">(F28-P28)*2/(F28+P28)</f>
        <v>0.00406073010940958</v>
      </c>
    </row>
    <row collapsed="false" customFormat="false" customHeight="false" hidden="false" ht="14" outlineLevel="0" r="29">
      <c r="A29" s="0" t="n">
        <v>0.85</v>
      </c>
      <c r="B29" s="0" t="n">
        <v>4.6</v>
      </c>
      <c r="C29" s="3" t="n">
        <v>-2.68</v>
      </c>
      <c r="D29" s="3" t="n">
        <v>13.43</v>
      </c>
      <c r="E29" s="3" t="n">
        <v>-3.17</v>
      </c>
      <c r="F29" s="0" t="n">
        <v>16.65</v>
      </c>
      <c r="H29" s="0" t="n">
        <v>0.85</v>
      </c>
      <c r="I29" s="0" t="n">
        <v>4.6217</v>
      </c>
      <c r="J29" s="0" t="n">
        <v>0.234726</v>
      </c>
      <c r="K29" s="0" t="n">
        <v>-2.67177</v>
      </c>
      <c r="L29" s="0" t="n">
        <v>0.219032</v>
      </c>
      <c r="M29" s="0" t="n">
        <v>-3.16099</v>
      </c>
      <c r="N29" s="0" t="n">
        <v>17.4241</v>
      </c>
      <c r="O29" s="0" t="n">
        <v>0.199517</v>
      </c>
      <c r="P29" s="0" t="n">
        <v>16.588</v>
      </c>
      <c r="R29" s="2" t="n">
        <f aca="false">(B29-I29)*2/(B29+I29)</f>
        <v>-0.00470629059717841</v>
      </c>
      <c r="S29" s="2" t="n">
        <f aca="false">(C29-K29)*2/(C29+K29)</f>
        <v>0.00307561797311924</v>
      </c>
      <c r="T29" s="2" t="n">
        <f aca="false">(D29-N29)*2/(D29+N29)</f>
        <v>-0.25890238250346</v>
      </c>
      <c r="U29" s="4" t="n">
        <f aca="false">(E29-M29) *2 /(E29+M29)</f>
        <v>0.00284631629492385</v>
      </c>
      <c r="V29" s="4" t="n">
        <f aca="false">(F29-P29)*2/(F29+P29)</f>
        <v>0.00373066971538586</v>
      </c>
    </row>
    <row collapsed="false" customFormat="false" customHeight="false" hidden="false" ht="14" outlineLevel="0" r="30">
      <c r="A30" s="0" t="n">
        <v>0.75</v>
      </c>
      <c r="B30" s="0" t="n">
        <v>0.81</v>
      </c>
      <c r="C30" s="3" t="n">
        <v>-5.08</v>
      </c>
      <c r="D30" s="3" t="n">
        <v>-0.24</v>
      </c>
      <c r="E30" s="3" t="n">
        <v>-5.3</v>
      </c>
      <c r="F30" s="0" t="n">
        <v>-0.62</v>
      </c>
      <c r="H30" s="0" t="n">
        <v>0.75</v>
      </c>
      <c r="I30" s="0" t="n">
        <v>0.803725</v>
      </c>
      <c r="J30" s="0" t="n">
        <v>0.0419708</v>
      </c>
      <c r="K30" s="0" t="n">
        <v>-5.09753</v>
      </c>
      <c r="L30" s="0" t="n">
        <v>0.0467593</v>
      </c>
      <c r="M30" s="0" t="n">
        <v>-5.3257</v>
      </c>
      <c r="N30" s="0" t="n">
        <v>-0.239468</v>
      </c>
      <c r="O30" s="0" t="n">
        <v>0.0314781</v>
      </c>
      <c r="P30" s="0" t="n">
        <v>-0.733047</v>
      </c>
      <c r="R30" s="2" t="n">
        <f aca="false">(B30-I30)*2/(B30+I30)</f>
        <v>0.00777703759934331</v>
      </c>
      <c r="S30" s="2" t="n">
        <f aca="false">(C30-K30)*2/(C30+K30)</f>
        <v>-0.00344484368997189</v>
      </c>
      <c r="T30" s="2" t="n">
        <f aca="false">(D30-N30)*2/(D30+N30)</f>
        <v>0.00221912619820303</v>
      </c>
      <c r="U30" s="4" t="n">
        <f aca="false">(E30-M30) *2 /(E30+M30)</f>
        <v>-0.00483732836424904</v>
      </c>
      <c r="V30" s="4" t="n">
        <f aca="false">(F30-P30)*2/(F30+P30)</f>
        <v>-0.167099886404537</v>
      </c>
    </row>
    <row collapsed="false" customFormat="false" customHeight="false" hidden="false" ht="14" outlineLevel="0" r="31">
      <c r="A31" s="0" t="n">
        <v>0.75</v>
      </c>
      <c r="B31" s="0" t="n">
        <v>1.31</v>
      </c>
      <c r="C31" s="3" t="n">
        <v>-4.63</v>
      </c>
      <c r="D31" s="3" t="n">
        <v>1.84</v>
      </c>
      <c r="E31" s="3" t="n">
        <v>-4.95</v>
      </c>
      <c r="F31" s="0" t="n">
        <v>1.47</v>
      </c>
      <c r="H31" s="0" t="n">
        <v>0.75</v>
      </c>
      <c r="I31" s="0" t="n">
        <v>1.31258</v>
      </c>
      <c r="J31" s="0" t="n">
        <v>0.0644128</v>
      </c>
      <c r="K31" s="0" t="n">
        <v>-4.67208</v>
      </c>
      <c r="L31" s="0" t="n">
        <v>0.0663654</v>
      </c>
      <c r="M31" s="0" t="n">
        <v>-4.99098</v>
      </c>
      <c r="N31" s="0" t="n">
        <v>1.81324</v>
      </c>
      <c r="O31" s="0" t="n">
        <v>0.0483096</v>
      </c>
      <c r="P31" s="0" t="n">
        <v>1.29804</v>
      </c>
      <c r="R31" s="2" t="n">
        <f aca="false">(B31-I31)*2/(B31+I31)</f>
        <v>-0.00196752815929354</v>
      </c>
      <c r="S31" s="2" t="n">
        <f aca="false">(C31-K31)*2/(C31+K31)</f>
        <v>-0.00904743885238578</v>
      </c>
      <c r="T31" s="2" t="n">
        <f aca="false">(D31-N31)*2/(D31+N31)</f>
        <v>0.0146500093068071</v>
      </c>
      <c r="U31" s="4" t="n">
        <f aca="false">(E31-M31) *2 /(E31+M31)</f>
        <v>-0.00824465998322102</v>
      </c>
      <c r="V31" s="4" t="n">
        <f aca="false">(F31-P31)*2/(F31+P31)</f>
        <v>0.124246759439892</v>
      </c>
    </row>
    <row collapsed="false" customFormat="false" customHeight="false" hidden="false" ht="14" outlineLevel="0" r="32">
      <c r="A32" s="0" t="n">
        <v>0.75</v>
      </c>
      <c r="B32" s="0" t="n">
        <v>2.49</v>
      </c>
      <c r="C32" s="3" t="n">
        <v>-3.82</v>
      </c>
      <c r="D32" s="3" t="n">
        <v>5.95</v>
      </c>
      <c r="E32" s="3" t="n">
        <v>-4.21</v>
      </c>
      <c r="F32" s="0" t="n">
        <v>5.6</v>
      </c>
      <c r="H32" s="0" t="n">
        <v>0.75</v>
      </c>
      <c r="I32" s="0" t="n">
        <v>2.48943</v>
      </c>
      <c r="J32" s="0" t="n">
        <v>0.116259</v>
      </c>
      <c r="K32" s="0" t="n">
        <v>-3.88206</v>
      </c>
      <c r="L32" s="0" t="n">
        <v>0.117513</v>
      </c>
      <c r="M32" s="0" t="n">
        <v>-4.27206</v>
      </c>
      <c r="N32" s="0" t="n">
        <v>5.75664</v>
      </c>
      <c r="O32" s="0" t="n">
        <v>0.0871945</v>
      </c>
      <c r="P32" s="0" t="n">
        <v>5.36586</v>
      </c>
      <c r="R32" s="2" t="n">
        <f aca="false">(B32-I32)*2/(B32+I32)</f>
        <v>0.000228941866840253</v>
      </c>
      <c r="S32" s="2" t="n">
        <f aca="false">(C32-K32)*2/(C32+K32)</f>
        <v>-0.0161151691885028</v>
      </c>
      <c r="T32" s="2" t="n">
        <f aca="false">(D32-N32)*2/(D32+N32)</f>
        <v>0.0330342438137673</v>
      </c>
      <c r="U32" s="4" t="n">
        <f aca="false">(E32-M32) *2 /(E32+M32)</f>
        <v>-0.0146332376804691</v>
      </c>
      <c r="V32" s="4" t="n">
        <f aca="false">(F32-P32)*2/(F32+P32)</f>
        <v>0.0427034450558369</v>
      </c>
    </row>
    <row collapsed="false" customFormat="false" customHeight="false" hidden="false" ht="14" outlineLevel="0" r="33">
      <c r="A33" s="0" t="n">
        <v>0.75</v>
      </c>
      <c r="B33" s="0" t="n">
        <v>3.59</v>
      </c>
      <c r="C33" s="3" t="n">
        <v>-3.22</v>
      </c>
      <c r="D33" s="3" t="n">
        <v>9.2</v>
      </c>
      <c r="E33" s="3" t="n">
        <v>-3.63</v>
      </c>
      <c r="F33" s="0" t="n">
        <v>8.73</v>
      </c>
      <c r="H33" s="0" t="n">
        <v>0.75</v>
      </c>
      <c r="I33" s="0" t="n">
        <v>3.57781</v>
      </c>
      <c r="J33" s="0" t="n">
        <v>0.18187</v>
      </c>
      <c r="K33" s="0" t="n">
        <v>-3.26227</v>
      </c>
      <c r="L33" s="0" t="n">
        <v>0.149745</v>
      </c>
      <c r="M33" s="0" t="n">
        <v>-3.67378</v>
      </c>
      <c r="N33" s="0" t="n">
        <v>8.99267</v>
      </c>
      <c r="O33" s="0" t="n">
        <v>0.136402</v>
      </c>
      <c r="P33" s="0" t="n">
        <v>8.50074</v>
      </c>
      <c r="R33" s="2" t="n">
        <f aca="false">(B33-I33)*2/(B33+I33)</f>
        <v>0.00340131783627075</v>
      </c>
      <c r="S33" s="2" t="n">
        <f aca="false">(C33-K33)*2/(C33+K33)</f>
        <v>-0.0130417276663884</v>
      </c>
      <c r="T33" s="2" t="n">
        <f aca="false">(D33-N33)*2/(D33+N33)</f>
        <v>0.0227926961792853</v>
      </c>
      <c r="U33" s="4" t="n">
        <f aca="false">(E33-M33) *2 /(E33+M33)</f>
        <v>-0.011988312900991</v>
      </c>
      <c r="V33" s="4" t="n">
        <f aca="false">(F33-P33)*2/(F33+P33)</f>
        <v>0.0266105808572354</v>
      </c>
    </row>
    <row collapsed="false" customFormat="false" customHeight="false" hidden="false" ht="14" outlineLevel="0" r="34">
      <c r="A34" s="0" t="n">
        <v>0.65</v>
      </c>
      <c r="B34" s="0" t="n">
        <v>1.31</v>
      </c>
      <c r="C34" s="3" t="n">
        <v>-4.06</v>
      </c>
      <c r="D34" s="3" t="n">
        <v>0.81</v>
      </c>
      <c r="E34" s="3" t="n">
        <v>-4.34</v>
      </c>
      <c r="F34" s="0" t="n">
        <v>0.58</v>
      </c>
      <c r="H34" s="0" t="n">
        <v>0.65</v>
      </c>
      <c r="I34" s="0" t="n">
        <v>1.3156</v>
      </c>
      <c r="J34" s="0" t="n">
        <v>0.0635294</v>
      </c>
      <c r="K34" s="0" t="n">
        <v>-4.07412</v>
      </c>
      <c r="L34" s="0" t="n">
        <v>0.0603789</v>
      </c>
      <c r="M34" s="0" t="n">
        <v>-4.35997</v>
      </c>
      <c r="N34" s="0" t="n">
        <v>0.820239</v>
      </c>
      <c r="O34" s="0" t="n">
        <v>0.0412941</v>
      </c>
      <c r="P34" s="0" t="n">
        <v>0.518708</v>
      </c>
      <c r="R34" s="2" t="n">
        <f aca="false">(B34-I34)*2/(B34+I34)</f>
        <v>-0.00426569165143192</v>
      </c>
      <c r="S34" s="2" t="n">
        <f aca="false">(C34-K34)*2/(C34+K34)</f>
        <v>-0.0034717953509415</v>
      </c>
      <c r="T34" s="2" t="n">
        <f aca="false">(D34-N34)*2/(D34+N34)</f>
        <v>-0.0125613483667117</v>
      </c>
      <c r="U34" s="4" t="n">
        <f aca="false">(E34-M34) *2 /(E34+M34)</f>
        <v>-0.00459082042811638</v>
      </c>
      <c r="V34" s="4" t="n">
        <f aca="false">(F34-P34)*2/(F34+P34)</f>
        <v>0.111571045264074</v>
      </c>
    </row>
    <row collapsed="false" customFormat="false" customHeight="false" hidden="false" ht="14" outlineLevel="0" r="35">
      <c r="A35" s="0" t="n">
        <v>0.65</v>
      </c>
      <c r="B35" s="0" t="n">
        <v>2.61</v>
      </c>
      <c r="C35" s="3" t="n">
        <v>-3.41</v>
      </c>
      <c r="D35" s="3" t="n">
        <v>3.89</v>
      </c>
      <c r="E35" s="3" t="n">
        <v>-3.75</v>
      </c>
      <c r="F35" s="0" t="n">
        <v>3.62</v>
      </c>
      <c r="H35" s="0" t="n">
        <v>0.65</v>
      </c>
      <c r="I35" s="0" t="n">
        <v>2.61464</v>
      </c>
      <c r="J35" s="0" t="n">
        <v>0.134312</v>
      </c>
      <c r="K35" s="0" t="n">
        <v>-3.42873</v>
      </c>
      <c r="L35" s="0" t="n">
        <v>0.102955</v>
      </c>
      <c r="M35" s="0" t="n">
        <v>-3.76844</v>
      </c>
      <c r="N35" s="0" t="n">
        <v>3.90071</v>
      </c>
      <c r="O35" s="0" t="n">
        <v>0.0873027</v>
      </c>
      <c r="P35" s="0" t="n">
        <v>3.54821</v>
      </c>
      <c r="R35" s="2" t="n">
        <f aca="false">(B35-I35)*2/(B35+I35)</f>
        <v>-0.00177619893428072</v>
      </c>
      <c r="S35" s="2" t="n">
        <f aca="false">(C35-K35)*2/(C35+K35)</f>
        <v>-0.00547762523158531</v>
      </c>
      <c r="T35" s="2" t="n">
        <f aca="false">(D35-N35)*2/(D35+N35)</f>
        <v>-0.00274942848597881</v>
      </c>
      <c r="U35" s="4" t="n">
        <f aca="false">(E35-M35) *2 /(E35+M35)</f>
        <v>-0.00490527290235741</v>
      </c>
      <c r="V35" s="4" t="n">
        <f aca="false">(F35-P35)*2/(F35+P35)</f>
        <v>0.0200301051447991</v>
      </c>
    </row>
    <row collapsed="false" customFormat="false" customHeight="false" hidden="false" ht="14" outlineLevel="0" r="36">
      <c r="A36" s="0" t="n">
        <v>0.65</v>
      </c>
      <c r="B36" s="0" t="n">
        <v>3.79</v>
      </c>
      <c r="C36" s="3" t="n">
        <v>-2.94</v>
      </c>
      <c r="D36" s="3" t="n">
        <v>6.33</v>
      </c>
      <c r="E36" s="3" t="n">
        <v>-3.31</v>
      </c>
      <c r="F36" s="0" t="n">
        <v>5.97</v>
      </c>
      <c r="H36" s="0" t="n">
        <v>0.65</v>
      </c>
      <c r="I36" s="0" t="n">
        <v>3.79531</v>
      </c>
      <c r="J36" s="0" t="n">
        <v>0.179399</v>
      </c>
      <c r="K36" s="0" t="n">
        <v>-2.95195</v>
      </c>
      <c r="L36" s="0" t="n">
        <v>0.151442</v>
      </c>
      <c r="M36" s="0" t="n">
        <v>-3.30188</v>
      </c>
      <c r="N36" s="0" t="n">
        <v>6.23035</v>
      </c>
      <c r="O36" s="0" t="n">
        <v>0.116609</v>
      </c>
      <c r="P36" s="0" t="n">
        <v>5.94806</v>
      </c>
      <c r="R36" s="2" t="n">
        <f aca="false">(B36-I36)*2/(B36+I36)</f>
        <v>-0.00140007461791282</v>
      </c>
      <c r="S36" s="2" t="n">
        <f aca="false">(C36-K36)*2/(C36+K36)</f>
        <v>-0.00405638201274625</v>
      </c>
      <c r="T36" s="2" t="n">
        <f aca="false">(D36-N36)*2/(D36+N36)</f>
        <v>0.0158673922303121</v>
      </c>
      <c r="U36" s="4" t="n">
        <f aca="false">(E36-M36) *2 /(E36+M36)</f>
        <v>0.00245618492773611</v>
      </c>
      <c r="V36" s="4" t="n">
        <f aca="false">(F36-P36)*2/(F36+P36)</f>
        <v>0.00368180727400262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colorId="64" defaultGridColor="true" rightToLeft="false" showFormulas="false" showGridLines="true" showOutlineSymbols="true" showRowColHeaders="true" showZeros="true" tabSelected="false" topLeftCell="D19" view="normal" windowProtection="false" workbookViewId="0" zoomScale="90" zoomScaleNormal="90" zoomScalePageLayoutView="100">
      <selection activeCell="L10" activeCellId="0" pane="topLeft" sqref="L10"/>
    </sheetView>
  </sheetViews>
  <cols>
    <col collapsed="false" hidden="false" max="1" min="1" style="0" width="8.56862745098039"/>
    <col collapsed="false" hidden="false" max="2" min="2" style="0" width="12.3333333333333"/>
    <col collapsed="false" hidden="false" max="1025" min="3" style="0" width="8.56862745098039"/>
  </cols>
  <sheetData>
    <row collapsed="false" customFormat="false" customHeight="false" hidden="false" ht="14" outlineLevel="0" r="1">
      <c r="A1" s="0" t="s">
        <v>0</v>
      </c>
    </row>
    <row collapsed="false" customFormat="false" customHeight="false" hidden="false" ht="14" outlineLevel="0" r="3">
      <c r="A3" s="0" t="s">
        <v>29</v>
      </c>
    </row>
    <row collapsed="false" customFormat="false" customHeight="false" hidden="false" ht="14" outlineLevel="0" r="5">
      <c r="A5" s="0" t="s">
        <v>30</v>
      </c>
      <c r="C5" s="0" t="s">
        <v>31</v>
      </c>
      <c r="E5" s="0" t="s">
        <v>32</v>
      </c>
      <c r="G5" s="0" t="s">
        <v>33</v>
      </c>
      <c r="K5" s="0" t="s">
        <v>34</v>
      </c>
    </row>
    <row collapsed="false" customFormat="false" customHeight="false" hidden="false" ht="14" outlineLevel="0" r="6">
      <c r="A6" s="0" t="s">
        <v>35</v>
      </c>
      <c r="I6" s="0" t="s">
        <v>19</v>
      </c>
    </row>
    <row collapsed="false" customFormat="false" customHeight="false" hidden="false" ht="14" outlineLevel="0" r="7">
      <c r="A7" s="0" t="s">
        <v>9</v>
      </c>
      <c r="B7" s="0" t="s">
        <v>21</v>
      </c>
      <c r="C7" s="0" t="s">
        <v>26</v>
      </c>
      <c r="D7" s="0" t="s">
        <v>36</v>
      </c>
      <c r="E7" s="0" t="s">
        <v>37</v>
      </c>
      <c r="F7" s="0" t="s">
        <v>38</v>
      </c>
      <c r="G7" s="0" t="s">
        <v>39</v>
      </c>
      <c r="I7" s="0" t="s">
        <v>9</v>
      </c>
      <c r="J7" s="0" t="s">
        <v>21</v>
      </c>
      <c r="K7" s="0" t="s">
        <v>26</v>
      </c>
      <c r="L7" s="0" t="s">
        <v>36</v>
      </c>
      <c r="M7" s="0" t="s">
        <v>37</v>
      </c>
      <c r="N7" s="0" t="s">
        <v>38</v>
      </c>
      <c r="O7" s="0" t="s">
        <v>39</v>
      </c>
      <c r="Q7" s="0" t="s">
        <v>40</v>
      </c>
      <c r="R7" s="0" t="s">
        <v>41</v>
      </c>
      <c r="S7" s="0" t="s">
        <v>42</v>
      </c>
      <c r="U7" s="0" t="s">
        <v>43</v>
      </c>
      <c r="V7" s="0" t="s">
        <v>44</v>
      </c>
      <c r="W7" s="0" t="s">
        <v>45</v>
      </c>
      <c r="Y7" s="0" t="s">
        <v>46</v>
      </c>
      <c r="Z7" s="0" t="s">
        <v>47</v>
      </c>
      <c r="AA7" s="0" t="s">
        <v>48</v>
      </c>
    </row>
    <row collapsed="false" customFormat="false" customHeight="false" hidden="false" ht="14" outlineLevel="0" r="8">
      <c r="A8" s="0" t="n">
        <v>0.85</v>
      </c>
      <c r="B8" s="0" t="n">
        <v>0.698119</v>
      </c>
      <c r="C8" s="0" t="n">
        <v>0.0184895</v>
      </c>
      <c r="D8" s="0" t="n">
        <v>0.554731</v>
      </c>
      <c r="E8" s="0" t="n">
        <v>0.124593</v>
      </c>
      <c r="F8" s="0" t="n">
        <v>-5.88683</v>
      </c>
      <c r="G8" s="0" t="n">
        <v>0.266397</v>
      </c>
      <c r="I8" s="0" t="n">
        <v>0.85</v>
      </c>
      <c r="J8" s="0" t="n">
        <v>0.70016</v>
      </c>
      <c r="K8" s="0" t="n">
        <v>0.01991</v>
      </c>
      <c r="L8" s="0" t="n">
        <v>-0.25069</v>
      </c>
      <c r="M8" s="0" t="n">
        <v>0.60454</v>
      </c>
      <c r="N8" s="0" t="n">
        <v>-6.02474</v>
      </c>
      <c r="O8" s="0" t="n">
        <v>0.10292</v>
      </c>
      <c r="Q8" s="5" t="n">
        <f aca="false">(B8-J8)*2/(B8+J8)</f>
        <v>-0.00291930294311803</v>
      </c>
      <c r="R8" s="5" t="n">
        <f aca="false">(D8-L8)*2/(D8+L8)</f>
        <v>5.29810782098467</v>
      </c>
      <c r="S8" s="5" t="n">
        <f aca="false">(F8-N8)*2/(F8+N8)</f>
        <v>-0.0231556377538814</v>
      </c>
      <c r="U8" s="1" t="n">
        <f aca="false">B8-J8</f>
        <v>-0.00204100000000007</v>
      </c>
      <c r="V8" s="1" t="n">
        <f aca="false">D8-L8</f>
        <v>0.805421</v>
      </c>
      <c r="W8" s="1" t="n">
        <f aca="false">F8-N8</f>
        <v>0.137910000000001</v>
      </c>
      <c r="Y8" s="1" t="n">
        <f aca="false">B8/J8</f>
        <v>0.997084952010969</v>
      </c>
      <c r="Z8" s="1" t="n">
        <f aca="false">D8/L8</f>
        <v>-2.21281662611193</v>
      </c>
      <c r="AA8" s="1" t="n">
        <f aca="false">F8/N8</f>
        <v>0.977109385633239</v>
      </c>
    </row>
    <row collapsed="false" customFormat="false" customHeight="false" hidden="false" ht="14" outlineLevel="0" r="9">
      <c r="A9" s="0" t="n">
        <v>0.85</v>
      </c>
      <c r="B9" s="0" t="n">
        <v>0.799575</v>
      </c>
      <c r="C9" s="0" t="n">
        <v>0.0208523</v>
      </c>
      <c r="D9" s="0" t="n">
        <v>1.20269</v>
      </c>
      <c r="E9" s="0" t="n">
        <v>0.149889</v>
      </c>
      <c r="F9" s="0" t="n">
        <v>-5.76835</v>
      </c>
      <c r="G9" s="0" t="n">
        <v>0.274703</v>
      </c>
      <c r="I9" s="0" t="n">
        <v>0.85</v>
      </c>
      <c r="J9" s="0" t="n">
        <v>0.79929</v>
      </c>
      <c r="K9" s="0" t="n">
        <v>0.0224</v>
      </c>
      <c r="L9" s="0" t="n">
        <v>0.92049</v>
      </c>
      <c r="M9" s="0" t="n">
        <v>0.55773</v>
      </c>
      <c r="N9" s="0" t="n">
        <v>-5.81407</v>
      </c>
      <c r="O9" s="0" t="n">
        <v>0.09841</v>
      </c>
      <c r="Q9" s="5" t="n">
        <f aca="false">(B9-J9)*2/(B9+J9)</f>
        <v>0.000356502894240438</v>
      </c>
      <c r="R9" s="5" t="n">
        <f aca="false">(D9-L9)*2/(D9+L9)</f>
        <v>0.265827673583964</v>
      </c>
      <c r="S9" s="5" t="n">
        <f aca="false">(F9-N9)*2/(F9+N9)</f>
        <v>-0.00789472320983011</v>
      </c>
      <c r="U9" s="1" t="n">
        <f aca="false">B9-J9</f>
        <v>0.000284999999999869</v>
      </c>
      <c r="V9" s="1" t="n">
        <f aca="false">D9-L9</f>
        <v>0.2822</v>
      </c>
      <c r="W9" s="1" t="n">
        <f aca="false">F9-N9</f>
        <v>0.0457200000000002</v>
      </c>
      <c r="Y9" s="1" t="n">
        <f aca="false">B9/J9</f>
        <v>1.00035656645273</v>
      </c>
      <c r="Z9" s="1" t="n">
        <f aca="false">D9/L9</f>
        <v>1.30657584547361</v>
      </c>
      <c r="AA9" s="1" t="n">
        <f aca="false">F9/N9</f>
        <v>0.992136317588196</v>
      </c>
    </row>
    <row collapsed="false" customFormat="false" customHeight="false" hidden="false" ht="14" outlineLevel="0" r="10">
      <c r="A10" s="0" t="n">
        <v>0.85</v>
      </c>
      <c r="B10" s="0" t="n">
        <v>0.900995</v>
      </c>
      <c r="C10" s="0" t="n">
        <v>0.0257684</v>
      </c>
      <c r="D10" s="0" t="n">
        <v>1.82418</v>
      </c>
      <c r="E10" s="0" t="n">
        <v>0.164339</v>
      </c>
      <c r="F10" s="0" t="n">
        <v>-5.65506</v>
      </c>
      <c r="G10" s="0" t="n">
        <v>0.109104</v>
      </c>
      <c r="I10" s="0" t="n">
        <v>0.85</v>
      </c>
      <c r="J10" s="0" t="n">
        <v>0.89844</v>
      </c>
      <c r="K10" s="0" t="n">
        <v>0.02517</v>
      </c>
      <c r="L10" s="0" t="n">
        <v>1.63019</v>
      </c>
      <c r="M10" s="0" t="n">
        <v>0.53272</v>
      </c>
      <c r="N10" s="0" t="n">
        <v>-5.68913</v>
      </c>
      <c r="O10" s="0" t="n">
        <v>0.09575</v>
      </c>
      <c r="Q10" s="5" t="n">
        <f aca="false">(B10-J10)*2/(B10+J10)</f>
        <v>0.00283978026436061</v>
      </c>
      <c r="R10" s="5" t="n">
        <f aca="false">(D10-L10)*2/(D10+L10)</f>
        <v>0.112315704455516</v>
      </c>
      <c r="S10" s="5" t="n">
        <f aca="false">(F10-N10)*2/(F10+N10)</f>
        <v>-0.00600659897269011</v>
      </c>
      <c r="U10" s="1" t="n">
        <f aca="false">B10-J10</f>
        <v>0.00255499999999986</v>
      </c>
      <c r="V10" s="1" t="n">
        <f aca="false">D10-L10</f>
        <v>0.19399</v>
      </c>
      <c r="W10" s="1" t="n">
        <f aca="false">F10-N10</f>
        <v>0.0340700000000007</v>
      </c>
      <c r="Y10" s="1" t="n">
        <f aca="false">B10/J10</f>
        <v>1.00284381817372</v>
      </c>
      <c r="Z10" s="1" t="n">
        <f aca="false">D10/L10</f>
        <v>1.11899839895963</v>
      </c>
      <c r="AA10" s="1" t="n">
        <f aca="false">F10/N10</f>
        <v>0.994011386626778</v>
      </c>
    </row>
    <row collapsed="false" customFormat="false" customHeight="false" hidden="false" ht="14" outlineLevel="0" r="11">
      <c r="A11" s="0" t="n">
        <v>0.85</v>
      </c>
      <c r="B11" s="0" t="n">
        <v>1</v>
      </c>
      <c r="C11" s="0" t="n">
        <v>1.00059</v>
      </c>
      <c r="D11" s="0" t="n">
        <v>2.4056</v>
      </c>
      <c r="E11" s="0" t="n">
        <v>0.171955</v>
      </c>
      <c r="F11" s="0" t="n">
        <v>-5.55016</v>
      </c>
      <c r="G11" s="0" t="n">
        <v>0.124193</v>
      </c>
      <c r="I11" s="0" t="n">
        <v>0.85</v>
      </c>
      <c r="J11" s="0" t="n">
        <v>0.9996</v>
      </c>
      <c r="K11" s="0" t="n">
        <v>0.02838</v>
      </c>
      <c r="L11" s="0" t="n">
        <v>2.29277</v>
      </c>
      <c r="M11" s="0" t="n">
        <v>0.47985</v>
      </c>
      <c r="N11" s="0" t="n">
        <v>-5.57003</v>
      </c>
      <c r="O11" s="0" t="n">
        <v>0.08805</v>
      </c>
      <c r="Q11" s="5" t="n">
        <f aca="false">(B11-J11)*2/(B11+J11)</f>
        <v>0.000400080016003157</v>
      </c>
      <c r="R11" s="5" t="n">
        <f aca="false">(D11-L11)*2/(D11+L11)</f>
        <v>0.048029422970094</v>
      </c>
      <c r="S11" s="5" t="n">
        <f aca="false">(F11-N11)*2/(F11+N11)</f>
        <v>-0.00357367994611604</v>
      </c>
      <c r="U11" s="1" t="n">
        <f aca="false">B11-J11</f>
        <v>0.000399999999999956</v>
      </c>
      <c r="V11" s="1" t="n">
        <f aca="false">D11-L11</f>
        <v>0.11283</v>
      </c>
      <c r="W11" s="1" t="n">
        <f aca="false">F11-N11</f>
        <v>0.0198700000000001</v>
      </c>
      <c r="Y11" s="1" t="n">
        <f aca="false">B11/J11</f>
        <v>1.00040016006403</v>
      </c>
      <c r="Z11" s="1" t="n">
        <f aca="false">D11/L11</f>
        <v>1.04921121612722</v>
      </c>
      <c r="AA11" s="1" t="n">
        <f aca="false">F11/N11</f>
        <v>0.996432694258379</v>
      </c>
    </row>
    <row collapsed="false" customFormat="false" customHeight="false" hidden="false" ht="14" outlineLevel="0" r="12">
      <c r="A12" s="0" t="n">
        <v>0.85</v>
      </c>
      <c r="B12" s="0" t="n">
        <v>1.2483</v>
      </c>
      <c r="C12" s="0" t="n">
        <v>0.039206</v>
      </c>
      <c r="D12" s="0" t="n">
        <v>3.76781</v>
      </c>
      <c r="E12" s="0" t="n">
        <v>0.200269</v>
      </c>
      <c r="F12" s="0" t="n">
        <v>-5.30626</v>
      </c>
      <c r="G12" s="0" t="n">
        <v>0.0265483</v>
      </c>
      <c r="I12" s="0" t="n">
        <v>0.85</v>
      </c>
      <c r="J12" s="0" t="n">
        <v>1.24782</v>
      </c>
      <c r="K12" s="0" t="n">
        <v>0.03422</v>
      </c>
      <c r="L12" s="0" t="n">
        <v>3.68941</v>
      </c>
      <c r="M12" s="0" t="n">
        <v>0.46509</v>
      </c>
      <c r="N12" s="0" t="n">
        <v>-5.32139</v>
      </c>
      <c r="O12" s="0" t="n">
        <v>0.08773</v>
      </c>
      <c r="Q12" s="5" t="n">
        <f aca="false">(B12-J12)*2/(B12+J12)</f>
        <v>0.000384596894380107</v>
      </c>
      <c r="R12" s="5" t="n">
        <f aca="false">(D12-L12)*2/(D12+L12)</f>
        <v>0.021026602406795</v>
      </c>
      <c r="S12" s="5" t="n">
        <f aca="false">(F12-N12)*2/(F12+N12)</f>
        <v>-0.0028472898524133</v>
      </c>
      <c r="U12" s="1" t="n">
        <f aca="false">B12-J12</f>
        <v>0.000480000000000036</v>
      </c>
      <c r="V12" s="1" t="n">
        <f aca="false">D12-L12</f>
        <v>0.0783999999999998</v>
      </c>
      <c r="W12" s="1" t="n">
        <f aca="false">F12-N12</f>
        <v>0.0151300000000001</v>
      </c>
      <c r="Y12" s="1" t="n">
        <f aca="false">B12/J12</f>
        <v>1.00038467086599</v>
      </c>
      <c r="Z12" s="1" t="n">
        <f aca="false">D12/L12</f>
        <v>1.02125001016423</v>
      </c>
      <c r="AA12" s="1" t="n">
        <f aca="false">F12/N12</f>
        <v>0.997156757914755</v>
      </c>
    </row>
    <row collapsed="false" customFormat="false" customHeight="false" hidden="false" ht="14" outlineLevel="0" r="13">
      <c r="A13" s="0" t="n">
        <v>0.85</v>
      </c>
      <c r="B13" s="0" t="n">
        <v>1.49994</v>
      </c>
      <c r="C13" s="0" t="n">
        <v>0.0470106</v>
      </c>
      <c r="D13" s="0" t="n">
        <v>5.06615</v>
      </c>
      <c r="E13" s="0" t="n">
        <v>0.237116</v>
      </c>
      <c r="F13" s="0" t="n">
        <v>-5.07413</v>
      </c>
      <c r="G13" s="0" t="n">
        <v>0.0423705</v>
      </c>
      <c r="I13" s="0" t="n">
        <v>0.85</v>
      </c>
      <c r="J13" s="0" t="n">
        <v>1.49851</v>
      </c>
      <c r="K13" s="0" t="n">
        <v>0.04202</v>
      </c>
      <c r="L13" s="0" t="n">
        <v>4.98612</v>
      </c>
      <c r="M13" s="0" t="n">
        <v>0.4773</v>
      </c>
      <c r="N13" s="0" t="n">
        <v>-5.08817</v>
      </c>
      <c r="O13" s="0" t="n">
        <v>0.09247</v>
      </c>
      <c r="Q13" s="5" t="n">
        <f aca="false">(B13-J13)*2/(B13+J13)</f>
        <v>0.000953826143507507</v>
      </c>
      <c r="R13" s="5" t="n">
        <f aca="false">(D13-L13)*2/(D13+L13)</f>
        <v>0.0159227716724682</v>
      </c>
      <c r="S13" s="5" t="n">
        <f aca="false">(F13-N13)*2/(F13+N13)</f>
        <v>-0.00276315401041095</v>
      </c>
      <c r="U13" s="1" t="n">
        <f aca="false">B13-J13</f>
        <v>0.00143000000000004</v>
      </c>
      <c r="V13" s="1" t="n">
        <f aca="false">D13-L13</f>
        <v>0.0800300000000007</v>
      </c>
      <c r="W13" s="1" t="n">
        <f aca="false">F13-N13</f>
        <v>0.0140399999999996</v>
      </c>
      <c r="Y13" s="1" t="n">
        <f aca="false">B13/J13</f>
        <v>1.00095428125271</v>
      </c>
      <c r="Z13" s="1" t="n">
        <f aca="false">D13/L13</f>
        <v>1.01605055634441</v>
      </c>
      <c r="AA13" s="1" t="n">
        <f aca="false">F13/N13</f>
        <v>0.997240658232724</v>
      </c>
    </row>
    <row collapsed="false" customFormat="false" customHeight="false" hidden="false" ht="14" outlineLevel="0" r="14">
      <c r="A14" s="0" t="n">
        <v>0.85</v>
      </c>
      <c r="B14" s="0" t="n">
        <v>1.99777</v>
      </c>
      <c r="C14" s="0" t="n">
        <v>0.0575763</v>
      </c>
      <c r="D14" s="0" t="n">
        <v>7.42114</v>
      </c>
      <c r="E14" s="0" t="n">
        <v>0.284396</v>
      </c>
      <c r="F14" s="0" t="n">
        <v>-4.64946</v>
      </c>
      <c r="G14" s="0" t="n">
        <v>0.0286655</v>
      </c>
      <c r="I14" s="0" t="n">
        <v>0.85</v>
      </c>
      <c r="J14" s="0" t="n">
        <v>1.9976</v>
      </c>
      <c r="K14" s="0" t="n">
        <v>0.05679</v>
      </c>
      <c r="L14" s="0" t="n">
        <v>7.37576</v>
      </c>
      <c r="M14" s="0" t="n">
        <v>0.49256</v>
      </c>
      <c r="N14" s="0" t="n">
        <v>-4.65816</v>
      </c>
      <c r="O14" s="0" t="n">
        <v>0.09877</v>
      </c>
      <c r="Q14" s="5" t="n">
        <f aca="false">(B14-J14)*2/(B14+J14)</f>
        <v>8.50985015155059E-005</v>
      </c>
      <c r="R14" s="5" t="n">
        <f aca="false">(D14-L14)*2/(D14+L14)</f>
        <v>0.00613371719752119</v>
      </c>
      <c r="S14" s="5" t="n">
        <f aca="false">(F14-N14)*2/(F14+N14)</f>
        <v>-0.00186943601049466</v>
      </c>
      <c r="U14" s="1" t="n">
        <f aca="false">B14-J14</f>
        <v>0.000170000000000003</v>
      </c>
      <c r="V14" s="1" t="n">
        <f aca="false">D14-L14</f>
        <v>0.0453800000000006</v>
      </c>
      <c r="W14" s="1" t="n">
        <f aca="false">F14-N14</f>
        <v>0.00870000000000015</v>
      </c>
      <c r="Y14" s="1" t="n">
        <f aca="false">B14/J14</f>
        <v>1.00008510212255</v>
      </c>
      <c r="Z14" s="1" t="n">
        <f aca="false">D14/L14</f>
        <v>1.00615258630975</v>
      </c>
      <c r="AA14" s="1" t="n">
        <f aca="false">F14/N14</f>
        <v>0.998132309753207</v>
      </c>
    </row>
    <row collapsed="false" customFormat="false" customHeight="false" hidden="false" ht="14" outlineLevel="0" r="15">
      <c r="A15" s="0" t="n">
        <v>0.85</v>
      </c>
      <c r="B15" s="0" t="n">
        <v>2.49793</v>
      </c>
      <c r="C15" s="0" t="n">
        <v>0.0680861</v>
      </c>
      <c r="D15" s="0" t="n">
        <v>9.58031</v>
      </c>
      <c r="E15" s="0" t="n">
        <v>0.333707</v>
      </c>
      <c r="F15" s="0" t="n">
        <v>-4.25969</v>
      </c>
      <c r="G15" s="0" t="n">
        <v>0.0913296</v>
      </c>
      <c r="I15" s="0" t="n">
        <v>0.85</v>
      </c>
      <c r="J15" s="0" t="n">
        <v>2.50215</v>
      </c>
      <c r="K15" s="0" t="n">
        <v>0.07095</v>
      </c>
      <c r="L15" s="0" t="n">
        <v>9.56081</v>
      </c>
      <c r="M15" s="0" t="n">
        <v>0.56674</v>
      </c>
      <c r="N15" s="0" t="n">
        <v>-4.26358</v>
      </c>
      <c r="O15" s="0" t="n">
        <v>0.1159</v>
      </c>
      <c r="Q15" s="5" t="n">
        <f aca="false">(B15-J15)*2/(B15+J15)</f>
        <v>-0.00168797299243217</v>
      </c>
      <c r="R15" s="5" t="n">
        <f aca="false">(D15-L15)*2/(D15+L15)</f>
        <v>0.00203749832820658</v>
      </c>
      <c r="S15" s="5" t="n">
        <f aca="false">(F15-N15)*2/(F15+N15)</f>
        <v>-0.000912795206534621</v>
      </c>
      <c r="U15" s="1" t="n">
        <f aca="false">B15-J15</f>
        <v>-0.00422000000000011</v>
      </c>
      <c r="V15" s="1" t="n">
        <f aca="false">D15-L15</f>
        <v>0.0195000000000007</v>
      </c>
      <c r="W15" s="1" t="n">
        <f aca="false">F15-N15</f>
        <v>0.00389000000000017</v>
      </c>
      <c r="Y15" s="1" t="n">
        <f aca="false">B15/J15</f>
        <v>0.998313450432628</v>
      </c>
      <c r="Z15" s="1" t="n">
        <f aca="false">D15/L15</f>
        <v>1.0020395761447</v>
      </c>
      <c r="AA15" s="1" t="n">
        <f aca="false">F15/N15</f>
        <v>0.999087621200962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31818</TotalTime>
  <Application>LibreOffice/3.4$Unix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Student </cp:lastModifiedBy>
  <dcterms:modified xsi:type="dcterms:W3CDTF">2012-04-10T23:09:44.00Z</dcterms:modified>
  <cp:revision>1</cp:revision>
</cp:coreProperties>
</file>