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0" windowWidth="7395" windowHeight="1170"/>
  </bookViews>
  <sheets>
    <sheet name="Event-Driven" sheetId="1" r:id="rId1"/>
    <sheet name="Force-Drive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6" i="1"/>
  <c r="Q26"/>
  <c r="P27"/>
  <c r="Q27"/>
  <c r="P28"/>
  <c r="Q28"/>
  <c r="P29"/>
  <c r="Q29"/>
  <c r="P30"/>
  <c r="Q30"/>
  <c r="P31"/>
  <c r="Q31"/>
  <c r="P32"/>
  <c r="Q32"/>
  <c r="P33"/>
  <c r="Q33"/>
  <c r="P34"/>
  <c r="Q34"/>
  <c r="P35"/>
  <c r="Q35"/>
  <c r="P36"/>
  <c r="Q36"/>
  <c r="Q25"/>
  <c r="P25"/>
  <c r="O26"/>
  <c r="O27"/>
  <c r="O28"/>
  <c r="O29"/>
  <c r="O30"/>
  <c r="O31"/>
  <c r="O32"/>
  <c r="O33"/>
  <c r="O34"/>
  <c r="O35"/>
  <c r="O36"/>
  <c r="O25"/>
  <c r="Y9" i="2"/>
  <c r="Y10"/>
  <c r="Y11"/>
  <c r="Y12"/>
  <c r="Y13"/>
  <c r="Y14"/>
  <c r="Y15"/>
  <c r="Z9"/>
  <c r="Z10"/>
  <c r="Z11"/>
  <c r="Z12"/>
  <c r="Z13"/>
  <c r="Z14"/>
  <c r="Z15"/>
  <c r="AA9"/>
  <c r="AA10"/>
  <c r="AA11"/>
  <c r="AA12"/>
  <c r="AA13"/>
  <c r="AA14"/>
  <c r="AA15"/>
  <c r="AA8"/>
  <c r="Z8"/>
  <c r="Y8"/>
  <c r="S9"/>
  <c r="S10"/>
  <c r="S11"/>
  <c r="S12"/>
  <c r="S13"/>
  <c r="S14"/>
  <c r="S15"/>
  <c r="S8"/>
  <c r="R9"/>
  <c r="R10"/>
  <c r="R11"/>
  <c r="R12"/>
  <c r="R13"/>
  <c r="R14"/>
  <c r="R15"/>
  <c r="R8"/>
  <c r="W9"/>
  <c r="W10"/>
  <c r="W11"/>
  <c r="W12"/>
  <c r="W13"/>
  <c r="W14"/>
  <c r="W15"/>
  <c r="V9"/>
  <c r="V10"/>
  <c r="V11"/>
  <c r="V12"/>
  <c r="V13"/>
  <c r="V14"/>
  <c r="V15"/>
  <c r="U9"/>
  <c r="U10"/>
  <c r="U11"/>
  <c r="U12"/>
  <c r="U13"/>
  <c r="U14"/>
  <c r="U15"/>
  <c r="Q9"/>
  <c r="Q10"/>
  <c r="Q11"/>
  <c r="Q12"/>
  <c r="Q13"/>
  <c r="Q14"/>
  <c r="Q15"/>
  <c r="W8"/>
  <c r="V8"/>
  <c r="U8"/>
  <c r="Q8"/>
  <c r="J15" i="1"/>
  <c r="O15" s="1"/>
  <c r="J14"/>
  <c r="O14" s="1"/>
  <c r="J13"/>
  <c r="O13" s="1"/>
  <c r="J12"/>
  <c r="O12" s="1"/>
  <c r="J11"/>
  <c r="L10"/>
  <c r="M10"/>
  <c r="N10"/>
  <c r="O10"/>
  <c r="L11"/>
  <c r="M11"/>
  <c r="N11"/>
  <c r="O11"/>
  <c r="L12"/>
  <c r="M12"/>
  <c r="N12"/>
  <c r="L13"/>
  <c r="M13"/>
  <c r="N13"/>
  <c r="L14"/>
  <c r="M14"/>
  <c r="N14"/>
  <c r="L15"/>
  <c r="M15"/>
  <c r="N15"/>
  <c r="M9"/>
  <c r="N9"/>
  <c r="O9"/>
  <c r="L9"/>
  <c r="J10"/>
  <c r="J9"/>
</calcChain>
</file>

<file path=xl/sharedStrings.xml><?xml version="1.0" encoding="utf-8"?>
<sst xmlns="http://schemas.openxmlformats.org/spreadsheetml/2006/main" count="75" uniqueCount="47">
  <si>
    <t>Simulation Benchmarking</t>
  </si>
  <si>
    <t>Event Driven Simulator</t>
  </si>
  <si>
    <t>Results from Leo</t>
  </si>
  <si>
    <t>density</t>
  </si>
  <si>
    <t>t_avg</t>
  </si>
  <si>
    <t>&lt;r.dv&gt;</t>
  </si>
  <si>
    <t>1372 particles</t>
  </si>
  <si>
    <t>10 million collisions</t>
  </si>
  <si>
    <t>T=1</t>
  </si>
  <si>
    <t>Sim results</t>
  </si>
  <si>
    <t>D</t>
  </si>
  <si>
    <t>% difference</t>
  </si>
  <si>
    <t>Force Driven Simulator</t>
  </si>
  <si>
    <t>Espresso</t>
  </si>
  <si>
    <t>Thermostat on</t>
  </si>
  <si>
    <t>U</t>
  </si>
  <si>
    <t>P</t>
  </si>
  <si>
    <t>T</t>
  </si>
  <si>
    <t>864 particles</t>
  </si>
  <si>
    <t>60000 timesteps</t>
  </si>
  <si>
    <t>10000 readings every 4 timesteps</t>
  </si>
  <si>
    <t>r cut 3</t>
  </si>
  <si>
    <t>T(sd)</t>
  </si>
  <si>
    <t>P(sd)</t>
  </si>
  <si>
    <t>U(sd)</t>
  </si>
  <si>
    <t>My Sim</t>
  </si>
  <si>
    <t>%T</t>
  </si>
  <si>
    <t>%P</t>
  </si>
  <si>
    <t>%U</t>
  </si>
  <si>
    <t>diff T</t>
  </si>
  <si>
    <t>diff P</t>
  </si>
  <si>
    <t>diff U</t>
  </si>
  <si>
    <t>Hard Sphere</t>
  </si>
  <si>
    <t>ratio T</t>
  </si>
  <si>
    <t>ratio P</t>
  </si>
  <si>
    <t>ratio U</t>
  </si>
  <si>
    <t>Stepped Potentials</t>
  </si>
  <si>
    <t>Results from Chapela</t>
  </si>
  <si>
    <t>Ud</t>
  </si>
  <si>
    <t>Pd</t>
  </si>
  <si>
    <t>Case 6 results</t>
  </si>
  <si>
    <t>256 Particles</t>
  </si>
  <si>
    <t>1.5 million Collisions</t>
  </si>
  <si>
    <t>1 million samples</t>
  </si>
  <si>
    <t>Ud(sd)</t>
  </si>
  <si>
    <t>Pd(sd)</t>
  </si>
  <si>
    <t>%difference</t>
  </si>
</sst>
</file>

<file path=xl/styles.xml><?xml version="1.0" encoding="utf-8"?>
<styleSheet xmlns="http://schemas.openxmlformats.org/spreadsheetml/2006/main">
  <numFmts count="1">
    <numFmt numFmtId="164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2"/>
          <c:order val="1"/>
          <c:spPr>
            <a:ln w="28575">
              <a:noFill/>
            </a:ln>
          </c:spPr>
          <c:trendline>
            <c:trendlineType val="power"/>
            <c:dispEq val="1"/>
            <c:trendlineLbl>
              <c:layout>
                <c:manualLayout>
                  <c:x val="-0.44046879854303927"/>
                  <c:y val="-3.5504011022483371E-2"/>
                </c:manualLayout>
              </c:layout>
              <c:numFmt formatCode="General" sourceLinked="0"/>
            </c:trendlineLbl>
          </c:trendline>
          <c:yVal>
            <c:numRef>
              <c:f>'Force-Driven'!$W$8:$W$15</c:f>
              <c:numCache>
                <c:formatCode>General</c:formatCode>
                <c:ptCount val="8"/>
                <c:pt idx="0">
                  <c:v>0.13791000000000064</c:v>
                </c:pt>
                <c:pt idx="1">
                  <c:v>4.5720000000000205E-2</c:v>
                </c:pt>
                <c:pt idx="2">
                  <c:v>3.4069999999999823E-2</c:v>
                </c:pt>
                <c:pt idx="3">
                  <c:v>1.9870000000000054E-2</c:v>
                </c:pt>
                <c:pt idx="4">
                  <c:v>1.5130000000000088E-2</c:v>
                </c:pt>
                <c:pt idx="5">
                  <c:v>1.4039999999999608E-2</c:v>
                </c:pt>
                <c:pt idx="6">
                  <c:v>8.6999999999992639E-3</c:v>
                </c:pt>
                <c:pt idx="7">
                  <c:v>3.8900000000001711E-3</c:v>
                </c:pt>
              </c:numCache>
            </c:numRef>
          </c:yVal>
        </c:ser>
        <c:ser>
          <c:idx val="1"/>
          <c:order val="0"/>
          <c:spPr>
            <a:ln w="28575">
              <a:noFill/>
            </a:ln>
          </c:spPr>
          <c:trendline>
            <c:trendlineType val="power"/>
          </c:trendline>
          <c:yVal>
            <c:numRef>
              <c:f>'Force-Driven'!$V$8:$V$15</c:f>
              <c:numCache>
                <c:formatCode>General</c:formatCode>
                <c:ptCount val="8"/>
                <c:pt idx="0">
                  <c:v>0.80542099999999994</c:v>
                </c:pt>
                <c:pt idx="1">
                  <c:v>0.28220000000000001</c:v>
                </c:pt>
                <c:pt idx="2">
                  <c:v>0.19398999999999988</c:v>
                </c:pt>
                <c:pt idx="3">
                  <c:v>0.11283000000000021</c:v>
                </c:pt>
                <c:pt idx="4">
                  <c:v>7.8399999999999803E-2</c:v>
                </c:pt>
                <c:pt idx="5">
                  <c:v>8.0030000000000712E-2</c:v>
                </c:pt>
                <c:pt idx="6">
                  <c:v>4.5380000000000642E-2</c:v>
                </c:pt>
                <c:pt idx="7">
                  <c:v>1.9500000000000739E-2</c:v>
                </c:pt>
              </c:numCache>
            </c:numRef>
          </c:yVal>
        </c:ser>
        <c:axId val="97252096"/>
        <c:axId val="97253632"/>
      </c:scatterChart>
      <c:valAx>
        <c:axId val="97252096"/>
        <c:scaling>
          <c:orientation val="minMax"/>
        </c:scaling>
        <c:axPos val="b"/>
        <c:tickLblPos val="nextTo"/>
        <c:crossAx val="97253632"/>
        <c:crosses val="autoZero"/>
        <c:crossBetween val="midCat"/>
      </c:valAx>
      <c:valAx>
        <c:axId val="97253632"/>
        <c:scaling>
          <c:orientation val="minMax"/>
        </c:scaling>
        <c:axPos val="l"/>
        <c:majorGridlines/>
        <c:numFmt formatCode="General" sourceLinked="1"/>
        <c:tickLblPos val="nextTo"/>
        <c:crossAx val="97252096"/>
        <c:crosses val="autoZero"/>
        <c:crossBetween val="midCat"/>
      </c:valAx>
    </c:plotArea>
    <c:legend>
      <c:legendPos val="r"/>
      <c:legendEntry>
        <c:idx val="2"/>
        <c:delete val="1"/>
      </c:legendEntry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15</xdr:row>
      <xdr:rowOff>171449</xdr:rowOff>
    </xdr:from>
    <xdr:to>
      <xdr:col>20</xdr:col>
      <xdr:colOff>219074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6"/>
  <sheetViews>
    <sheetView tabSelected="1" topLeftCell="B1" workbookViewId="0">
      <selection activeCell="D29" sqref="D29"/>
    </sheetView>
  </sheetViews>
  <sheetFormatPr defaultRowHeight="15"/>
  <cols>
    <col min="17" max="17" width="9.85546875" bestFit="1" customWidth="1"/>
  </cols>
  <sheetData>
    <row r="1" spans="1:15">
      <c r="A1" t="s">
        <v>0</v>
      </c>
    </row>
    <row r="3" spans="1:15">
      <c r="A3" t="s">
        <v>1</v>
      </c>
    </row>
    <row r="5" spans="1:15">
      <c r="A5" t="s">
        <v>32</v>
      </c>
    </row>
    <row r="6" spans="1:15">
      <c r="A6" t="s">
        <v>2</v>
      </c>
      <c r="D6" t="s">
        <v>6</v>
      </c>
      <c r="F6" t="s">
        <v>8</v>
      </c>
      <c r="G6" t="s">
        <v>9</v>
      </c>
      <c r="L6" t="s">
        <v>11</v>
      </c>
    </row>
    <row r="7" spans="1:15">
      <c r="D7" t="s">
        <v>7</v>
      </c>
    </row>
    <row r="8" spans="1:15">
      <c r="A8" t="s">
        <v>3</v>
      </c>
      <c r="B8" t="s">
        <v>4</v>
      </c>
      <c r="C8" t="s">
        <v>5</v>
      </c>
      <c r="D8" t="s">
        <v>10</v>
      </c>
      <c r="G8" t="s">
        <v>3</v>
      </c>
      <c r="H8" t="s">
        <v>4</v>
      </c>
      <c r="I8" t="s">
        <v>5</v>
      </c>
      <c r="J8" t="s">
        <v>10</v>
      </c>
      <c r="L8" t="s">
        <v>3</v>
      </c>
      <c r="M8" t="s">
        <v>4</v>
      </c>
      <c r="N8" t="s">
        <v>5</v>
      </c>
      <c r="O8" t="s">
        <v>10</v>
      </c>
    </row>
    <row r="9" spans="1:15">
      <c r="A9">
        <v>0.3</v>
      </c>
      <c r="B9">
        <v>0.30520000000000003</v>
      </c>
      <c r="C9">
        <v>1.772</v>
      </c>
      <c r="D9">
        <v>0.53</v>
      </c>
      <c r="G9">
        <v>0.3</v>
      </c>
      <c r="H9">
        <v>0.305228</v>
      </c>
      <c r="I9">
        <v>1.77529</v>
      </c>
      <c r="J9">
        <f>3.3521/6</f>
        <v>0.55868333333333331</v>
      </c>
      <c r="L9" s="1">
        <f>(G9-A9)*2/(A9+G9)</f>
        <v>0</v>
      </c>
      <c r="M9" s="1">
        <f t="shared" ref="M9:O9" si="0">(H9-B9)*2/(B9+H9)</f>
        <v>9.1738911059035608E-5</v>
      </c>
      <c r="N9" s="1">
        <f t="shared" si="0"/>
        <v>1.8549371492040487E-3</v>
      </c>
      <c r="O9" s="1">
        <f t="shared" si="0"/>
        <v>5.2693620734526318E-2</v>
      </c>
    </row>
    <row r="10" spans="1:15">
      <c r="A10">
        <v>0.4</v>
      </c>
      <c r="B10">
        <v>0.19420000000000001</v>
      </c>
      <c r="C10">
        <v>1.7729999999999999</v>
      </c>
      <c r="D10">
        <v>0.35899999999999999</v>
      </c>
      <c r="G10">
        <v>0.4</v>
      </c>
      <c r="H10">
        <v>0.19434699999999999</v>
      </c>
      <c r="I10">
        <v>1.7755000000000001</v>
      </c>
      <c r="J10">
        <f>2.0455/6</f>
        <v>0.3409166666666667</v>
      </c>
      <c r="L10" s="1">
        <f t="shared" ref="L10:L15" si="1">(G10-A10)*2/(A10+G10)</f>
        <v>0</v>
      </c>
      <c r="M10" s="1">
        <f t="shared" ref="M10:M15" si="2">(H10-B10)*2/(B10+H10)</f>
        <v>7.5666521682051587E-4</v>
      </c>
      <c r="N10" s="1">
        <f t="shared" ref="N10:N15" si="3">(I10-C10)*2/(C10+I10)</f>
        <v>1.409046075806774E-3</v>
      </c>
      <c r="O10" s="1">
        <f t="shared" ref="O10:O15" si="4">(J10-D10)*2/(D10+J10)</f>
        <v>-5.1672818192641835E-2</v>
      </c>
    </row>
    <row r="11" spans="1:15">
      <c r="A11">
        <v>0.5</v>
      </c>
      <c r="B11">
        <v>0.13031000000000001</v>
      </c>
      <c r="C11">
        <v>1.7724</v>
      </c>
      <c r="D11">
        <v>0.247</v>
      </c>
      <c r="G11">
        <v>0.5</v>
      </c>
      <c r="H11">
        <v>0.13023999999999999</v>
      </c>
      <c r="I11">
        <v>1.7736700000000001</v>
      </c>
      <c r="J11">
        <f>1.4849/6</f>
        <v>0.24748333333333336</v>
      </c>
      <c r="L11" s="1">
        <f t="shared" si="1"/>
        <v>0</v>
      </c>
      <c r="M11" s="1">
        <f t="shared" si="2"/>
        <v>-5.3732488965660711E-4</v>
      </c>
      <c r="N11" s="1">
        <f t="shared" si="3"/>
        <v>7.1628591652172927E-4</v>
      </c>
      <c r="O11" s="1">
        <f t="shared" si="4"/>
        <v>1.9549024234050221E-3</v>
      </c>
    </row>
    <row r="12" spans="1:15">
      <c r="A12">
        <v>0.6</v>
      </c>
      <c r="B12">
        <v>8.9679999999999996E-2</v>
      </c>
      <c r="C12">
        <v>1.7721</v>
      </c>
      <c r="D12">
        <v>0.17299999999999999</v>
      </c>
      <c r="G12">
        <v>0.6</v>
      </c>
      <c r="H12">
        <v>8.9659799999999998E-2</v>
      </c>
      <c r="I12">
        <v>1.7705200000000001</v>
      </c>
      <c r="J12">
        <f>1.0179/6</f>
        <v>0.16965</v>
      </c>
      <c r="L12" s="1">
        <f t="shared" si="1"/>
        <v>0</v>
      </c>
      <c r="M12" s="1">
        <f t="shared" si="2"/>
        <v>-2.2527068726515808E-4</v>
      </c>
      <c r="N12" s="1">
        <f t="shared" si="3"/>
        <v>-8.9199519000057281E-4</v>
      </c>
      <c r="O12" s="1">
        <f t="shared" si="4"/>
        <v>-1.9553480227637483E-2</v>
      </c>
    </row>
    <row r="13" spans="1:15">
      <c r="A13">
        <v>0.7</v>
      </c>
      <c r="B13">
        <v>6.25E-2</v>
      </c>
      <c r="C13">
        <v>1.776</v>
      </c>
      <c r="D13">
        <v>0.113</v>
      </c>
      <c r="G13">
        <v>0.7</v>
      </c>
      <c r="H13">
        <v>6.2471800000000001E-2</v>
      </c>
      <c r="I13">
        <v>1.7726200000000001</v>
      </c>
      <c r="J13">
        <f>0.6861/6</f>
        <v>0.11435000000000001</v>
      </c>
      <c r="L13" s="1">
        <f t="shared" si="1"/>
        <v>0</v>
      </c>
      <c r="M13" s="1">
        <f t="shared" si="2"/>
        <v>-4.5130181368915325E-4</v>
      </c>
      <c r="N13" s="1">
        <f t="shared" si="3"/>
        <v>-1.9049658740580499E-3</v>
      </c>
      <c r="O13" s="1">
        <f t="shared" si="4"/>
        <v>1.1875962172861262E-2</v>
      </c>
    </row>
    <row r="14" spans="1:15">
      <c r="A14">
        <v>0.8</v>
      </c>
      <c r="B14">
        <v>4.36E-2</v>
      </c>
      <c r="C14">
        <v>1.772</v>
      </c>
      <c r="D14">
        <v>6.5000000000000002E-2</v>
      </c>
      <c r="G14">
        <v>0.8</v>
      </c>
      <c r="H14">
        <v>4.3646499999999998E-2</v>
      </c>
      <c r="I14">
        <v>1.7718400000000001</v>
      </c>
      <c r="J14">
        <f>0.3849/6</f>
        <v>6.4149999999999999E-2</v>
      </c>
      <c r="L14" s="1">
        <f t="shared" si="1"/>
        <v>0</v>
      </c>
      <c r="M14" s="1">
        <f t="shared" si="2"/>
        <v>1.065945338781451E-3</v>
      </c>
      <c r="N14" s="1">
        <f t="shared" si="3"/>
        <v>-9.0297530362509572E-5</v>
      </c>
      <c r="O14" s="1">
        <f t="shared" si="4"/>
        <v>-1.3162988772744926E-2</v>
      </c>
    </row>
    <row r="15" spans="1:15">
      <c r="A15">
        <v>0.9</v>
      </c>
      <c r="B15">
        <v>3.024E-2</v>
      </c>
      <c r="C15">
        <v>1.772</v>
      </c>
      <c r="D15">
        <v>3.27E-2</v>
      </c>
      <c r="G15">
        <v>0.9</v>
      </c>
      <c r="H15">
        <v>3.02902E-2</v>
      </c>
      <c r="I15">
        <v>1.77301</v>
      </c>
      <c r="J15">
        <f>0.198/6</f>
        <v>3.3000000000000002E-2</v>
      </c>
      <c r="L15" s="1">
        <f t="shared" si="1"/>
        <v>0</v>
      </c>
      <c r="M15" s="1">
        <f t="shared" si="2"/>
        <v>1.6586761649556832E-3</v>
      </c>
      <c r="N15" s="1">
        <f t="shared" si="3"/>
        <v>5.6981503578266653E-4</v>
      </c>
      <c r="O15" s="1">
        <f t="shared" si="4"/>
        <v>9.1324200913242507E-3</v>
      </c>
    </row>
    <row r="18" spans="1:17">
      <c r="A18" t="s">
        <v>36</v>
      </c>
    </row>
    <row r="20" spans="1:17">
      <c r="D20" t="s">
        <v>40</v>
      </c>
      <c r="F20" t="s">
        <v>41</v>
      </c>
      <c r="H20" t="s">
        <v>42</v>
      </c>
      <c r="K20" t="s">
        <v>43</v>
      </c>
    </row>
    <row r="22" spans="1:17">
      <c r="A22" t="s">
        <v>37</v>
      </c>
      <c r="G22" t="s">
        <v>25</v>
      </c>
      <c r="O22" t="s">
        <v>46</v>
      </c>
    </row>
    <row r="24" spans="1:17">
      <c r="A24" t="s">
        <v>3</v>
      </c>
      <c r="B24" t="s">
        <v>17</v>
      </c>
      <c r="C24" t="s">
        <v>38</v>
      </c>
      <c r="D24" t="s">
        <v>39</v>
      </c>
      <c r="G24" t="s">
        <v>3</v>
      </c>
      <c r="H24" t="s">
        <v>17</v>
      </c>
      <c r="I24" t="s">
        <v>22</v>
      </c>
      <c r="J24" t="s">
        <v>38</v>
      </c>
      <c r="K24" t="s">
        <v>44</v>
      </c>
      <c r="L24" t="s">
        <v>39</v>
      </c>
      <c r="M24" t="s">
        <v>45</v>
      </c>
      <c r="O24" t="s">
        <v>17</v>
      </c>
      <c r="P24" t="s">
        <v>38</v>
      </c>
      <c r="Q24" t="s">
        <v>39</v>
      </c>
    </row>
    <row r="25" spans="1:17">
      <c r="A25">
        <v>0.85</v>
      </c>
      <c r="B25">
        <v>0.72</v>
      </c>
      <c r="C25" s="3">
        <v>-5.8</v>
      </c>
      <c r="D25" s="3">
        <v>0.54</v>
      </c>
      <c r="G25">
        <v>0.85</v>
      </c>
      <c r="H25">
        <v>0.71931699999999998</v>
      </c>
      <c r="I25">
        <v>3.8024599999999999E-2</v>
      </c>
      <c r="J25">
        <v>-6.0938699999999999</v>
      </c>
      <c r="K25">
        <v>6.23492E-2</v>
      </c>
      <c r="L25">
        <v>-0.78096600000000005</v>
      </c>
      <c r="M25">
        <v>3.23209E-2</v>
      </c>
      <c r="O25" s="1">
        <f>(B25-H25)*2/(B25+H25)</f>
        <v>9.4906125613744465E-4</v>
      </c>
      <c r="P25" s="1">
        <f>(C25-J25)*2/(C25+J25)</f>
        <v>-4.9415371111337196E-2</v>
      </c>
      <c r="Q25" s="1">
        <f>(D25-L25)*2/(D25+L25)</f>
        <v>-10.963920221110032</v>
      </c>
    </row>
    <row r="26" spans="1:17">
      <c r="A26">
        <v>0.85</v>
      </c>
      <c r="B26">
        <v>1.34</v>
      </c>
      <c r="C26" s="3">
        <v>-5.14</v>
      </c>
      <c r="D26" s="3">
        <v>4.08</v>
      </c>
      <c r="G26">
        <v>0.85</v>
      </c>
      <c r="H26">
        <v>1.34127</v>
      </c>
      <c r="I26">
        <v>6.6176899999999997E-2</v>
      </c>
      <c r="J26">
        <v>-5.1227499999999999</v>
      </c>
      <c r="K26">
        <v>7.76009E-2</v>
      </c>
      <c r="L26">
        <v>4.1493200000000003</v>
      </c>
      <c r="M26">
        <v>5.8250400000000001E-2</v>
      </c>
      <c r="O26" s="1">
        <f t="shared" ref="O26:O36" si="5">(B26-H26)*2/(B26+H26)</f>
        <v>-9.4731228112042605E-4</v>
      </c>
      <c r="P26" s="1">
        <f t="shared" ref="P26:P36" si="6">(C26-J26)*2/(C26+J26)</f>
        <v>3.3616720664538771E-3</v>
      </c>
      <c r="Q26" s="1">
        <f t="shared" ref="Q26:Q36" si="7">(D26-L26)*2/(D26+L26)</f>
        <v>-1.6847078494942536E-2</v>
      </c>
    </row>
    <row r="27" spans="1:17">
      <c r="A27">
        <v>0.85</v>
      </c>
      <c r="B27">
        <v>2.35</v>
      </c>
      <c r="C27" s="3">
        <v>-4.2</v>
      </c>
      <c r="D27" s="3">
        <v>8.86</v>
      </c>
      <c r="G27">
        <v>0.85</v>
      </c>
      <c r="H27">
        <v>2.3424200000000002</v>
      </c>
      <c r="I27">
        <v>0.116746</v>
      </c>
      <c r="J27">
        <v>-4.2613000000000003</v>
      </c>
      <c r="K27">
        <v>0.118004</v>
      </c>
      <c r="L27">
        <v>8.7375699999999998</v>
      </c>
      <c r="M27">
        <v>9.92339E-2</v>
      </c>
      <c r="O27" s="1">
        <f t="shared" si="5"/>
        <v>3.2307423461667623E-3</v>
      </c>
      <c r="P27" s="1">
        <f t="shared" si="6"/>
        <v>-1.4489499249524333E-2</v>
      </c>
      <c r="Q27" s="1">
        <f t="shared" si="7"/>
        <v>1.3914421138827647E-2</v>
      </c>
    </row>
    <row r="28" spans="1:17">
      <c r="A28">
        <v>0.85</v>
      </c>
      <c r="B28">
        <v>3.37</v>
      </c>
      <c r="C28" s="3">
        <v>-3.49</v>
      </c>
      <c r="D28" s="3">
        <v>13</v>
      </c>
      <c r="G28">
        <v>0.85</v>
      </c>
      <c r="H28">
        <v>3.3837899999999999</v>
      </c>
      <c r="I28">
        <v>0.15849199999999999</v>
      </c>
      <c r="J28">
        <v>-3.4720200000000001</v>
      </c>
      <c r="K28">
        <v>0.16657</v>
      </c>
      <c r="L28">
        <v>12.9101</v>
      </c>
      <c r="M28">
        <v>0.134718</v>
      </c>
      <c r="O28" s="1">
        <f t="shared" si="5"/>
        <v>-4.0836330415958289E-3</v>
      </c>
      <c r="P28" s="1">
        <f t="shared" si="6"/>
        <v>5.1651675806734555E-3</v>
      </c>
      <c r="Q28" s="1">
        <f t="shared" si="7"/>
        <v>6.9393788522622525E-3</v>
      </c>
    </row>
    <row r="29" spans="1:17">
      <c r="A29">
        <v>0.85</v>
      </c>
      <c r="B29">
        <v>4.5999999999999996</v>
      </c>
      <c r="C29" s="3">
        <v>-2.68</v>
      </c>
      <c r="D29" s="3">
        <v>13.43</v>
      </c>
      <c r="G29">
        <v>0.85</v>
      </c>
      <c r="H29">
        <v>4.6173599999999997</v>
      </c>
      <c r="I29">
        <v>0.20890500000000001</v>
      </c>
      <c r="J29">
        <v>-2.6463100000000002</v>
      </c>
      <c r="K29">
        <v>0.21601300000000001</v>
      </c>
      <c r="L29">
        <v>17.3596</v>
      </c>
      <c r="M29">
        <v>0.177569</v>
      </c>
      <c r="O29" s="1">
        <f t="shared" si="5"/>
        <v>-3.7668052457536742E-3</v>
      </c>
      <c r="P29" s="1">
        <f t="shared" si="6"/>
        <v>1.2650409007361568E-2</v>
      </c>
      <c r="Q29" s="1">
        <f t="shared" si="7"/>
        <v>-0.25525502117598153</v>
      </c>
    </row>
    <row r="30" spans="1:17">
      <c r="A30">
        <v>0.75</v>
      </c>
      <c r="B30">
        <v>0.81</v>
      </c>
      <c r="C30" s="3">
        <v>-5.08</v>
      </c>
      <c r="D30" s="3">
        <v>-0.24</v>
      </c>
      <c r="G30">
        <v>0.75</v>
      </c>
      <c r="H30">
        <v>0.81188400000000005</v>
      </c>
      <c r="I30">
        <v>3.9287099999999998E-2</v>
      </c>
      <c r="J30">
        <v>-5.0942100000000003</v>
      </c>
      <c r="K30">
        <v>4.8450100000000003E-2</v>
      </c>
      <c r="L30">
        <v>-0.19492799999999999</v>
      </c>
      <c r="M30">
        <v>2.94653E-2</v>
      </c>
      <c r="O30" s="1">
        <f t="shared" si="5"/>
        <v>-2.3232241023402374E-3</v>
      </c>
      <c r="P30" s="1">
        <f t="shared" si="6"/>
        <v>-2.7933372713950817E-3</v>
      </c>
      <c r="Q30" s="1">
        <f t="shared" si="7"/>
        <v>0.20726189162344114</v>
      </c>
    </row>
    <row r="31" spans="1:17">
      <c r="A31">
        <v>0.75</v>
      </c>
      <c r="B31">
        <v>1.31</v>
      </c>
      <c r="C31" s="3">
        <v>-4.63</v>
      </c>
      <c r="D31" s="3">
        <v>1.84</v>
      </c>
      <c r="G31">
        <v>0.75</v>
      </c>
      <c r="H31">
        <v>1.31273</v>
      </c>
      <c r="I31">
        <v>7.0916199999999999E-2</v>
      </c>
      <c r="J31">
        <v>-4.6621499999999996</v>
      </c>
      <c r="K31">
        <v>7.4607800000000002E-2</v>
      </c>
      <c r="L31">
        <v>1.8208500000000001</v>
      </c>
      <c r="M31">
        <v>5.3187100000000001E-2</v>
      </c>
      <c r="O31" s="1">
        <f t="shared" si="5"/>
        <v>-2.0818002615594433E-3</v>
      </c>
      <c r="P31" s="1">
        <f t="shared" si="6"/>
        <v>-6.9198194174652115E-3</v>
      </c>
      <c r="Q31" s="1">
        <f t="shared" si="7"/>
        <v>1.0462051162981276E-2</v>
      </c>
    </row>
    <row r="32" spans="1:17">
      <c r="A32">
        <v>0.75</v>
      </c>
      <c r="B32">
        <v>2.4900000000000002</v>
      </c>
      <c r="C32" s="3">
        <v>-3.82</v>
      </c>
      <c r="D32" s="3">
        <v>5.95</v>
      </c>
      <c r="G32">
        <v>0.75</v>
      </c>
      <c r="H32">
        <v>2.5050500000000002</v>
      </c>
      <c r="I32">
        <v>0.13078600000000001</v>
      </c>
      <c r="J32">
        <v>-3.8792399999999998</v>
      </c>
      <c r="K32">
        <v>0.118772</v>
      </c>
      <c r="L32">
        <v>5.8107699999999998</v>
      </c>
      <c r="M32">
        <v>9.8089499999999996E-2</v>
      </c>
      <c r="O32" s="1">
        <f t="shared" si="5"/>
        <v>-6.0259657060489904E-3</v>
      </c>
      <c r="P32" s="1">
        <f t="shared" si="6"/>
        <v>-1.5388531855092182E-2</v>
      </c>
      <c r="Q32" s="1">
        <f t="shared" si="7"/>
        <v>2.367702114742494E-2</v>
      </c>
    </row>
    <row r="33" spans="1:17">
      <c r="A33">
        <v>0.75</v>
      </c>
      <c r="B33">
        <v>3.59</v>
      </c>
      <c r="C33" s="3">
        <v>-3.22</v>
      </c>
      <c r="D33" s="3">
        <v>9.1999999999999993</v>
      </c>
      <c r="G33">
        <v>0.75</v>
      </c>
      <c r="H33">
        <v>3.6073599999999999</v>
      </c>
      <c r="I33">
        <v>0.184171</v>
      </c>
      <c r="J33">
        <v>-3.2593100000000002</v>
      </c>
      <c r="K33">
        <v>0.17548800000000001</v>
      </c>
      <c r="L33">
        <v>9.0255399999999995</v>
      </c>
      <c r="M33">
        <v>0.138128</v>
      </c>
      <c r="O33" s="1">
        <f t="shared" si="5"/>
        <v>-4.8239910189291748E-3</v>
      </c>
      <c r="P33" s="1">
        <f t="shared" si="6"/>
        <v>-1.2134008096541131E-2</v>
      </c>
      <c r="Q33" s="1">
        <f t="shared" si="7"/>
        <v>1.914456306918751E-2</v>
      </c>
    </row>
    <row r="34" spans="1:17">
      <c r="A34">
        <v>0.65</v>
      </c>
      <c r="B34">
        <v>1.31</v>
      </c>
      <c r="C34" s="3">
        <v>-4.0599999999999996</v>
      </c>
      <c r="D34" s="3">
        <v>0.81</v>
      </c>
      <c r="G34">
        <v>0.65</v>
      </c>
      <c r="H34">
        <v>1.30768</v>
      </c>
      <c r="I34">
        <v>6.8848300000000001E-2</v>
      </c>
      <c r="J34">
        <v>-4.0975999999999999</v>
      </c>
      <c r="K34">
        <v>6.3025399999999995E-2</v>
      </c>
      <c r="L34">
        <v>0.803095</v>
      </c>
      <c r="M34">
        <v>4.4751399999999997E-2</v>
      </c>
      <c r="O34" s="1">
        <f t="shared" si="5"/>
        <v>1.7725619632652577E-3</v>
      </c>
      <c r="P34" s="1">
        <f t="shared" si="6"/>
        <v>-9.2183975679122065E-3</v>
      </c>
      <c r="Q34" s="1">
        <f t="shared" si="7"/>
        <v>8.5611820754512916E-3</v>
      </c>
    </row>
    <row r="35" spans="1:17">
      <c r="A35">
        <v>0.65</v>
      </c>
      <c r="B35">
        <v>2.61</v>
      </c>
      <c r="C35" s="3">
        <v>-3.41</v>
      </c>
      <c r="D35" s="3">
        <v>3.89</v>
      </c>
      <c r="G35">
        <v>0.65</v>
      </c>
      <c r="H35">
        <v>2.6075499999999998</v>
      </c>
      <c r="I35">
        <v>0.124114</v>
      </c>
      <c r="J35">
        <v>-3.4250799999999999</v>
      </c>
      <c r="K35">
        <v>0.109254</v>
      </c>
      <c r="L35">
        <v>3.8471700000000002</v>
      </c>
      <c r="M35">
        <v>8.0674399999999993E-2</v>
      </c>
      <c r="O35" s="1">
        <f t="shared" si="5"/>
        <v>9.3913810121611237E-4</v>
      </c>
      <c r="P35" s="1">
        <f t="shared" si="6"/>
        <v>-4.4125306507018973E-3</v>
      </c>
      <c r="Q35" s="1">
        <f t="shared" si="7"/>
        <v>1.107123147093832E-2</v>
      </c>
    </row>
    <row r="36" spans="1:17">
      <c r="A36">
        <v>0.65</v>
      </c>
      <c r="B36">
        <v>3.79</v>
      </c>
      <c r="C36" s="3">
        <v>-2.94</v>
      </c>
      <c r="D36" s="3">
        <v>6.33</v>
      </c>
      <c r="G36">
        <v>0.65</v>
      </c>
      <c r="H36">
        <v>3.7713399999999999</v>
      </c>
      <c r="I36">
        <v>0.19620399999999999</v>
      </c>
      <c r="J36">
        <v>-2.9329800000000001</v>
      </c>
      <c r="K36">
        <v>0.16444900000000001</v>
      </c>
      <c r="L36">
        <v>6.3543000000000003</v>
      </c>
      <c r="M36">
        <v>0.12753300000000001</v>
      </c>
      <c r="O36" s="1">
        <f t="shared" si="5"/>
        <v>4.935633102069242E-3</v>
      </c>
      <c r="P36" s="1">
        <f t="shared" si="6"/>
        <v>2.3906091966939456E-3</v>
      </c>
      <c r="Q36" s="1">
        <f t="shared" si="7"/>
        <v>-3.8315082424730112E-3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5"/>
  <sheetViews>
    <sheetView topLeftCell="D4" workbookViewId="0">
      <selection activeCell="L10" sqref="L10"/>
    </sheetView>
  </sheetViews>
  <sheetFormatPr defaultRowHeight="15"/>
  <cols>
    <col min="2" max="2" width="12.28515625" bestFit="1" customWidth="1"/>
  </cols>
  <sheetData>
    <row r="1" spans="1:27">
      <c r="A1" t="s">
        <v>0</v>
      </c>
    </row>
    <row r="3" spans="1:27">
      <c r="A3" t="s">
        <v>12</v>
      </c>
    </row>
    <row r="5" spans="1:27">
      <c r="A5" t="s">
        <v>14</v>
      </c>
      <c r="C5" t="s">
        <v>18</v>
      </c>
      <c r="E5" t="s">
        <v>19</v>
      </c>
      <c r="G5" t="s">
        <v>20</v>
      </c>
      <c r="K5" t="s">
        <v>21</v>
      </c>
    </row>
    <row r="6" spans="1:27">
      <c r="A6" t="s">
        <v>13</v>
      </c>
      <c r="I6" t="s">
        <v>25</v>
      </c>
    </row>
    <row r="7" spans="1:27">
      <c r="A7" t="s">
        <v>3</v>
      </c>
      <c r="B7" t="s">
        <v>17</v>
      </c>
      <c r="C7" t="s">
        <v>22</v>
      </c>
      <c r="D7" t="s">
        <v>16</v>
      </c>
      <c r="E7" t="s">
        <v>23</v>
      </c>
      <c r="F7" t="s">
        <v>15</v>
      </c>
      <c r="G7" t="s">
        <v>24</v>
      </c>
      <c r="I7" t="s">
        <v>3</v>
      </c>
      <c r="J7" t="s">
        <v>17</v>
      </c>
      <c r="K7" t="s">
        <v>22</v>
      </c>
      <c r="L7" t="s">
        <v>16</v>
      </c>
      <c r="M7" t="s">
        <v>23</v>
      </c>
      <c r="N7" t="s">
        <v>15</v>
      </c>
      <c r="O7" t="s">
        <v>24</v>
      </c>
      <c r="Q7" t="s">
        <v>26</v>
      </c>
      <c r="R7" t="s">
        <v>27</v>
      </c>
      <c r="S7" t="s">
        <v>28</v>
      </c>
      <c r="U7" t="s">
        <v>29</v>
      </c>
      <c r="V7" t="s">
        <v>30</v>
      </c>
      <c r="W7" t="s">
        <v>31</v>
      </c>
      <c r="Y7" t="s">
        <v>33</v>
      </c>
      <c r="Z7" t="s">
        <v>34</v>
      </c>
      <c r="AA7" t="s">
        <v>35</v>
      </c>
    </row>
    <row r="8" spans="1:27">
      <c r="A8">
        <v>0.85</v>
      </c>
      <c r="B8">
        <v>0.69811900000000005</v>
      </c>
      <c r="C8">
        <v>1.8489499999999999E-2</v>
      </c>
      <c r="D8">
        <v>0.55473099999999997</v>
      </c>
      <c r="E8">
        <v>0.124593</v>
      </c>
      <c r="F8">
        <v>-5.8868299999999998</v>
      </c>
      <c r="G8">
        <v>0.26639699999999999</v>
      </c>
      <c r="I8">
        <v>0.85</v>
      </c>
      <c r="J8">
        <v>0.70016</v>
      </c>
      <c r="K8">
        <v>1.9910000000000001E-2</v>
      </c>
      <c r="L8">
        <v>-0.25069000000000002</v>
      </c>
      <c r="M8">
        <v>0.60453999999999997</v>
      </c>
      <c r="N8">
        <v>-6.0247400000000004</v>
      </c>
      <c r="O8">
        <v>0.10292</v>
      </c>
      <c r="Q8" s="2">
        <f>(B8-J8)*2/(B8+J8)</f>
        <v>-2.919302943117875E-3</v>
      </c>
      <c r="R8" s="2">
        <f>(D8-L8)*2/(D8+L8)</f>
        <v>5.2981078209846704</v>
      </c>
      <c r="S8" s="2">
        <f>(F8-N8)*2/(F8+N8)</f>
        <v>-2.3155637753881415E-2</v>
      </c>
      <c r="U8">
        <f>B8-J8</f>
        <v>-2.0409999999999595E-3</v>
      </c>
      <c r="V8">
        <f>D8-L8</f>
        <v>0.80542099999999994</v>
      </c>
      <c r="W8">
        <f>F8-N8</f>
        <v>0.13791000000000064</v>
      </c>
      <c r="Y8">
        <f>B8/J8</f>
        <v>0.99708495201096903</v>
      </c>
      <c r="Z8">
        <f>D8/L8</f>
        <v>-2.2128166261119309</v>
      </c>
      <c r="AA8">
        <f>F8/N8</f>
        <v>0.97710938563323879</v>
      </c>
    </row>
    <row r="9" spans="1:27">
      <c r="A9">
        <v>0.85</v>
      </c>
      <c r="B9">
        <v>0.79957500000000004</v>
      </c>
      <c r="C9">
        <v>2.0852300000000001E-2</v>
      </c>
      <c r="D9">
        <v>1.20269</v>
      </c>
      <c r="E9">
        <v>0.14988899999999999</v>
      </c>
      <c r="F9">
        <v>-5.7683499999999999</v>
      </c>
      <c r="G9">
        <v>0.27470299999999997</v>
      </c>
      <c r="I9">
        <v>0.85</v>
      </c>
      <c r="J9">
        <v>0.79928999999999994</v>
      </c>
      <c r="K9">
        <v>2.24E-2</v>
      </c>
      <c r="L9">
        <v>0.92049000000000003</v>
      </c>
      <c r="M9">
        <v>0.55772999999999995</v>
      </c>
      <c r="N9">
        <v>-5.8140700000000001</v>
      </c>
      <c r="O9">
        <v>9.8409999999999997E-2</v>
      </c>
      <c r="Q9" s="2">
        <f t="shared" ref="Q9:Q15" si="0">(B9-J9)*2/(B9+J9)</f>
        <v>3.5650289424071541E-4</v>
      </c>
      <c r="R9" s="2">
        <f t="shared" ref="R9:R15" si="1">(D9-L9)*2/(D9+L9)</f>
        <v>0.2658276735839637</v>
      </c>
      <c r="S9" s="2">
        <f t="shared" ref="S9:S15" si="2">(F9-N9)*2/(F9+N9)</f>
        <v>-7.8947232098301057E-3</v>
      </c>
      <c r="U9">
        <f t="shared" ref="U9:U15" si="3">B9-J9</f>
        <v>2.8500000000009074E-4</v>
      </c>
      <c r="V9">
        <f t="shared" ref="V9:V15" si="4">D9-L9</f>
        <v>0.28220000000000001</v>
      </c>
      <c r="W9">
        <f t="shared" ref="W9:W15" si="5">F9-N9</f>
        <v>4.5720000000000205E-2</v>
      </c>
      <c r="Y9">
        <f t="shared" ref="Y9:Y15" si="6">B9/J9</f>
        <v>1.000356566452727</v>
      </c>
      <c r="Z9">
        <f t="shared" ref="Z9:Z15" si="7">D9/L9</f>
        <v>1.3065758454736065</v>
      </c>
      <c r="AA9">
        <f t="shared" ref="AA9:AA15" si="8">F9/N9</f>
        <v>0.99213631758819554</v>
      </c>
    </row>
    <row r="10" spans="1:27">
      <c r="A10">
        <v>0.85</v>
      </c>
      <c r="B10">
        <v>0.90099499999999999</v>
      </c>
      <c r="C10">
        <v>2.57684E-2</v>
      </c>
      <c r="D10">
        <v>1.8241799999999999</v>
      </c>
      <c r="E10">
        <v>0.16433900000000001</v>
      </c>
      <c r="F10">
        <v>-5.6550599999999998</v>
      </c>
      <c r="G10">
        <v>0.10910400000000001</v>
      </c>
      <c r="I10">
        <v>0.85</v>
      </c>
      <c r="J10">
        <v>0.89844000000000002</v>
      </c>
      <c r="K10">
        <v>2.5170000000000001E-2</v>
      </c>
      <c r="L10">
        <v>1.63019</v>
      </c>
      <c r="M10">
        <v>0.53271999999999997</v>
      </c>
      <c r="N10">
        <v>-5.6891299999999996</v>
      </c>
      <c r="O10">
        <v>9.5750000000000002E-2</v>
      </c>
      <c r="Q10" s="2">
        <f t="shared" si="0"/>
        <v>2.8397802643607287E-3</v>
      </c>
      <c r="R10" s="2">
        <f t="shared" si="1"/>
        <v>0.1123157044555157</v>
      </c>
      <c r="S10" s="2">
        <f t="shared" si="2"/>
        <v>-6.0065989726899539E-3</v>
      </c>
      <c r="U10">
        <f t="shared" si="3"/>
        <v>2.554999999999974E-3</v>
      </c>
      <c r="V10">
        <f t="shared" si="4"/>
        <v>0.19398999999999988</v>
      </c>
      <c r="W10">
        <f t="shared" si="5"/>
        <v>3.4069999999999823E-2</v>
      </c>
      <c r="Y10">
        <f t="shared" si="6"/>
        <v>1.0028438181737234</v>
      </c>
      <c r="Z10">
        <f t="shared" si="7"/>
        <v>1.1189983989596304</v>
      </c>
      <c r="AA10">
        <f t="shared" si="8"/>
        <v>0.99401138662677779</v>
      </c>
    </row>
    <row r="11" spans="1:27">
      <c r="A11">
        <v>0.85</v>
      </c>
      <c r="B11">
        <v>1</v>
      </c>
      <c r="C11">
        <v>1.0005900000000001</v>
      </c>
      <c r="D11">
        <v>2.4056000000000002</v>
      </c>
      <c r="E11">
        <v>0.171955</v>
      </c>
      <c r="F11">
        <v>-5.55016</v>
      </c>
      <c r="G11">
        <v>0.124193</v>
      </c>
      <c r="I11">
        <v>0.85</v>
      </c>
      <c r="J11">
        <v>0.99960000000000004</v>
      </c>
      <c r="K11">
        <v>2.8379999999999999E-2</v>
      </c>
      <c r="L11">
        <v>2.29277</v>
      </c>
      <c r="M11">
        <v>0.47985</v>
      </c>
      <c r="N11">
        <v>-5.57003</v>
      </c>
      <c r="O11">
        <v>8.8050000000000003E-2</v>
      </c>
      <c r="Q11" s="2">
        <f t="shared" si="0"/>
        <v>4.0008001600315657E-4</v>
      </c>
      <c r="R11" s="2">
        <f t="shared" si="1"/>
        <v>4.8029422970093966E-2</v>
      </c>
      <c r="S11" s="2">
        <f t="shared" si="2"/>
        <v>-3.5736799461160381E-3</v>
      </c>
      <c r="U11">
        <f t="shared" si="3"/>
        <v>3.9999999999995595E-4</v>
      </c>
      <c r="V11">
        <f t="shared" si="4"/>
        <v>0.11283000000000021</v>
      </c>
      <c r="W11">
        <f t="shared" si="5"/>
        <v>1.9870000000000054E-2</v>
      </c>
      <c r="Y11">
        <f t="shared" si="6"/>
        <v>1.0004001600640255</v>
      </c>
      <c r="Z11">
        <f t="shared" si="7"/>
        <v>1.0492112161272173</v>
      </c>
      <c r="AA11">
        <f t="shared" si="8"/>
        <v>0.99643269425837921</v>
      </c>
    </row>
    <row r="12" spans="1:27">
      <c r="A12">
        <v>0.85</v>
      </c>
      <c r="B12">
        <v>1.2483</v>
      </c>
      <c r="C12">
        <v>3.9205999999999998E-2</v>
      </c>
      <c r="D12">
        <v>3.7678099999999999</v>
      </c>
      <c r="E12">
        <v>0.200269</v>
      </c>
      <c r="F12">
        <v>-5.30626</v>
      </c>
      <c r="G12">
        <v>2.65483E-2</v>
      </c>
      <c r="I12">
        <v>0.85</v>
      </c>
      <c r="J12">
        <v>1.2478199999999999</v>
      </c>
      <c r="K12">
        <v>3.422E-2</v>
      </c>
      <c r="L12">
        <v>3.6894100000000001</v>
      </c>
      <c r="M12">
        <v>0.46509</v>
      </c>
      <c r="N12">
        <v>-5.3213900000000001</v>
      </c>
      <c r="O12">
        <v>8.7730000000000002E-2</v>
      </c>
      <c r="Q12" s="2">
        <f t="shared" si="0"/>
        <v>3.8459689438010672E-4</v>
      </c>
      <c r="R12" s="2">
        <f t="shared" si="1"/>
        <v>2.1026602406794975E-2</v>
      </c>
      <c r="S12" s="2">
        <f t="shared" si="2"/>
        <v>-2.8472898524132973E-3</v>
      </c>
      <c r="U12">
        <f t="shared" si="3"/>
        <v>4.8000000000003595E-4</v>
      </c>
      <c r="V12">
        <f t="shared" si="4"/>
        <v>7.8399999999999803E-2</v>
      </c>
      <c r="W12">
        <f t="shared" si="5"/>
        <v>1.5130000000000088E-2</v>
      </c>
      <c r="Y12">
        <f t="shared" si="6"/>
        <v>1.0003846708659903</v>
      </c>
      <c r="Z12">
        <f t="shared" si="7"/>
        <v>1.0212500101642268</v>
      </c>
      <c r="AA12">
        <f t="shared" si="8"/>
        <v>0.99715675791475533</v>
      </c>
    </row>
    <row r="13" spans="1:27">
      <c r="A13">
        <v>0.85</v>
      </c>
      <c r="B13">
        <v>1.4999400000000001</v>
      </c>
      <c r="C13">
        <v>4.70106E-2</v>
      </c>
      <c r="D13">
        <v>5.0661500000000004</v>
      </c>
      <c r="E13">
        <v>0.23711599999999999</v>
      </c>
      <c r="F13">
        <v>-5.0741300000000003</v>
      </c>
      <c r="G13">
        <v>4.2370499999999998E-2</v>
      </c>
      <c r="I13">
        <v>0.85</v>
      </c>
      <c r="J13">
        <v>1.49851</v>
      </c>
      <c r="K13">
        <v>4.2020000000000002E-2</v>
      </c>
      <c r="L13">
        <v>4.9861199999999997</v>
      </c>
      <c r="M13">
        <v>0.4773</v>
      </c>
      <c r="N13">
        <v>-5.0881699999999999</v>
      </c>
      <c r="O13">
        <v>9.2469999999999997E-2</v>
      </c>
      <c r="Q13" s="2">
        <f t="shared" si="0"/>
        <v>9.5382614350750705E-4</v>
      </c>
      <c r="R13" s="2">
        <f t="shared" si="1"/>
        <v>1.5922771672468153E-2</v>
      </c>
      <c r="S13" s="2">
        <f t="shared" si="2"/>
        <v>-2.7631540104109519E-3</v>
      </c>
      <c r="U13">
        <f t="shared" si="3"/>
        <v>1.4300000000000423E-3</v>
      </c>
      <c r="V13">
        <f t="shared" si="4"/>
        <v>8.0030000000000712E-2</v>
      </c>
      <c r="W13">
        <f t="shared" si="5"/>
        <v>1.4039999999999608E-2</v>
      </c>
      <c r="Y13">
        <f t="shared" si="6"/>
        <v>1.000954281252711</v>
      </c>
      <c r="Z13">
        <f t="shared" si="7"/>
        <v>1.0160505563444122</v>
      </c>
      <c r="AA13">
        <f t="shared" si="8"/>
        <v>0.99724065823272423</v>
      </c>
    </row>
    <row r="14" spans="1:27">
      <c r="A14">
        <v>0.85</v>
      </c>
      <c r="B14">
        <v>1.99777</v>
      </c>
      <c r="C14">
        <v>5.7576299999999997E-2</v>
      </c>
      <c r="D14">
        <v>7.4211400000000003</v>
      </c>
      <c r="E14">
        <v>0.28439599999999998</v>
      </c>
      <c r="F14">
        <v>-4.6494600000000004</v>
      </c>
      <c r="G14">
        <v>2.86655E-2</v>
      </c>
      <c r="I14">
        <v>0.85</v>
      </c>
      <c r="J14">
        <v>1.9976</v>
      </c>
      <c r="K14">
        <v>5.679E-2</v>
      </c>
      <c r="L14">
        <v>7.3757599999999996</v>
      </c>
      <c r="M14">
        <v>0.49256</v>
      </c>
      <c r="N14">
        <v>-4.6581599999999996</v>
      </c>
      <c r="O14">
        <v>9.8769999999999997E-2</v>
      </c>
      <c r="Q14" s="2">
        <f t="shared" si="0"/>
        <v>8.5098501515505927E-5</v>
      </c>
      <c r="R14" s="2">
        <f t="shared" si="1"/>
        <v>6.133717197521189E-3</v>
      </c>
      <c r="S14" s="2">
        <f t="shared" si="2"/>
        <v>-1.8694360104944687E-3</v>
      </c>
      <c r="U14">
        <f t="shared" si="3"/>
        <v>1.7000000000000348E-4</v>
      </c>
      <c r="V14">
        <f t="shared" si="4"/>
        <v>4.5380000000000642E-2</v>
      </c>
      <c r="W14">
        <f t="shared" si="5"/>
        <v>8.6999999999992639E-3</v>
      </c>
      <c r="Y14">
        <f t="shared" si="6"/>
        <v>1.000085102122547</v>
      </c>
      <c r="Z14">
        <f t="shared" si="7"/>
        <v>1.0061525863097498</v>
      </c>
      <c r="AA14">
        <f t="shared" si="8"/>
        <v>0.99813230975320744</v>
      </c>
    </row>
    <row r="15" spans="1:27">
      <c r="A15">
        <v>0.85</v>
      </c>
      <c r="B15">
        <v>2.4979300000000002</v>
      </c>
      <c r="C15">
        <v>6.8086099999999997E-2</v>
      </c>
      <c r="D15">
        <v>9.5803100000000008</v>
      </c>
      <c r="E15">
        <v>0.33370699999999998</v>
      </c>
      <c r="F15">
        <v>-4.25969</v>
      </c>
      <c r="G15">
        <v>9.1329599999999997E-2</v>
      </c>
      <c r="I15">
        <v>0.85</v>
      </c>
      <c r="J15">
        <v>2.5021499999999999</v>
      </c>
      <c r="K15">
        <v>7.0949999999999999E-2</v>
      </c>
      <c r="L15">
        <v>9.56081</v>
      </c>
      <c r="M15">
        <v>0.56674000000000002</v>
      </c>
      <c r="N15">
        <v>-4.2635800000000001</v>
      </c>
      <c r="O15">
        <v>0.1159</v>
      </c>
      <c r="Q15" s="2">
        <f t="shared" si="0"/>
        <v>-1.6879729924319882E-3</v>
      </c>
      <c r="R15" s="2">
        <f t="shared" si="1"/>
        <v>2.0374983282065769E-3</v>
      </c>
      <c r="S15" s="2">
        <f t="shared" si="2"/>
        <v>-9.1279520653462132E-4</v>
      </c>
      <c r="U15">
        <f t="shared" si="3"/>
        <v>-4.2199999999996685E-3</v>
      </c>
      <c r="V15">
        <f t="shared" si="4"/>
        <v>1.9500000000000739E-2</v>
      </c>
      <c r="W15">
        <f t="shared" si="5"/>
        <v>3.8900000000001711E-3</v>
      </c>
      <c r="Y15">
        <f t="shared" si="6"/>
        <v>0.99831345043262809</v>
      </c>
      <c r="Z15">
        <f t="shared" si="7"/>
        <v>1.0020395761446992</v>
      </c>
      <c r="AA15">
        <f t="shared" si="8"/>
        <v>0.99908762120096251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Event-Driven</vt:lpstr>
      <vt:lpstr>Force-Driven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2012-04-06T16:22:16Z</dcterms:created>
  <dcterms:modified xsi:type="dcterms:W3CDTF">2012-04-09T22:50:59Z</dcterms:modified>
</cp:coreProperties>
</file>