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Lgbm_traffic\lgbm_traffic\"/>
    </mc:Choice>
  </mc:AlternateContent>
  <xr:revisionPtr revIDLastSave="0" documentId="13_ncr:1_{DF54DE2A-B180-4AA7-B970-84DE42F8FA26}" xr6:coauthVersionLast="47" xr6:coauthVersionMax="47" xr10:uidLastSave="{00000000-0000-0000-0000-000000000000}"/>
  <bookViews>
    <workbookView xWindow="-120" yWindow="-120" windowWidth="29040" windowHeight="15840" activeTab="2" xr2:uid="{0E3F8C75-5C9F-4DB2-80E0-7A91CDD9AFE4}"/>
  </bookViews>
  <sheets>
    <sheet name="jeju_2021" sheetId="1" r:id="rId1"/>
    <sheet name="jeju_2022" sheetId="2" r:id="rId2"/>
    <sheet name="seogipo_2021" sheetId="3" r:id="rId3"/>
    <sheet name="seogipo_202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8" i="1" l="1"/>
  <c r="C168" i="1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C90" i="3"/>
  <c r="D90" i="3" s="1"/>
  <c r="E90" i="3" s="1"/>
  <c r="C88" i="3"/>
  <c r="C87" i="3"/>
  <c r="C85" i="3"/>
  <c r="D85" i="3" s="1"/>
  <c r="E85" i="3" s="1"/>
  <c r="D112" i="3"/>
  <c r="E112" i="3" s="1"/>
  <c r="D113" i="3"/>
  <c r="E113" i="3" s="1"/>
  <c r="D111" i="3"/>
  <c r="E111" i="3" s="1"/>
  <c r="D107" i="3"/>
  <c r="E107" i="3" s="1"/>
  <c r="D108" i="3"/>
  <c r="E108" i="3" s="1"/>
  <c r="D109" i="3"/>
  <c r="E109" i="3" s="1"/>
  <c r="D106" i="3"/>
  <c r="E106" i="3" s="1"/>
  <c r="D102" i="3"/>
  <c r="E102" i="3" s="1"/>
  <c r="D103" i="3"/>
  <c r="E103" i="3" s="1"/>
  <c r="D104" i="3"/>
  <c r="E104" i="3" s="1"/>
  <c r="D101" i="3"/>
  <c r="E101" i="3" s="1"/>
  <c r="D98" i="3"/>
  <c r="E98" i="3" s="1"/>
  <c r="D99" i="3"/>
  <c r="E99" i="3" s="1"/>
  <c r="D97" i="3"/>
  <c r="E97" i="3" s="1"/>
  <c r="D95" i="3"/>
  <c r="E95" i="3" s="1"/>
  <c r="D93" i="3"/>
  <c r="E93" i="3" s="1"/>
  <c r="D92" i="3"/>
  <c r="E92" i="3" s="1"/>
  <c r="D86" i="3"/>
  <c r="E86" i="3" s="1"/>
  <c r="D87" i="3"/>
  <c r="E87" i="3" s="1"/>
  <c r="D88" i="3"/>
  <c r="E88" i="3" s="1"/>
  <c r="E77" i="3"/>
  <c r="E81" i="3"/>
  <c r="D75" i="3"/>
  <c r="E75" i="3" s="1"/>
  <c r="D76" i="3"/>
  <c r="E76" i="3" s="1"/>
  <c r="D77" i="3"/>
  <c r="D78" i="3"/>
  <c r="E78" i="3" s="1"/>
  <c r="D79" i="3"/>
  <c r="E79" i="3" s="1"/>
  <c r="D80" i="3"/>
  <c r="E80" i="3" s="1"/>
  <c r="D81" i="3"/>
  <c r="D82" i="3"/>
  <c r="E82" i="3" s="1"/>
  <c r="D83" i="3"/>
  <c r="E83" i="3" s="1"/>
  <c r="D74" i="3"/>
  <c r="E74" i="3" s="1"/>
  <c r="D62" i="3"/>
  <c r="E62" i="3" s="1"/>
  <c r="D63" i="3"/>
  <c r="E63" i="3" s="1"/>
  <c r="D64" i="3"/>
  <c r="E64" i="3" s="1"/>
  <c r="D65" i="3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61" i="3"/>
  <c r="E61" i="3" s="1"/>
  <c r="E49" i="3"/>
  <c r="E52" i="3"/>
  <c r="E56" i="3"/>
  <c r="E57" i="3"/>
  <c r="D47" i="3"/>
  <c r="E47" i="3" s="1"/>
  <c r="D48" i="3"/>
  <c r="E48" i="3" s="1"/>
  <c r="D49" i="3"/>
  <c r="D50" i="3"/>
  <c r="E50" i="3" s="1"/>
  <c r="D51" i="3"/>
  <c r="E51" i="3" s="1"/>
  <c r="D52" i="3"/>
  <c r="D53" i="3"/>
  <c r="E53" i="3" s="1"/>
  <c r="D54" i="3"/>
  <c r="E54" i="3" s="1"/>
  <c r="D55" i="3"/>
  <c r="E55" i="3" s="1"/>
  <c r="D56" i="3"/>
  <c r="D57" i="3"/>
  <c r="D58" i="3"/>
  <c r="E58" i="3" s="1"/>
  <c r="D59" i="3"/>
  <c r="E59" i="3" s="1"/>
  <c r="D46" i="3"/>
  <c r="E46" i="3" s="1"/>
  <c r="E39" i="3"/>
  <c r="E44" i="3"/>
  <c r="E28" i="3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D40" i="3"/>
  <c r="E40" i="3" s="1"/>
  <c r="D41" i="3"/>
  <c r="E41" i="3" s="1"/>
  <c r="D42" i="3"/>
  <c r="E42" i="3" s="1"/>
  <c r="D43" i="3"/>
  <c r="E43" i="3" s="1"/>
  <c r="D44" i="3"/>
  <c r="D28" i="3"/>
  <c r="E16" i="3"/>
  <c r="E17" i="3"/>
  <c r="E20" i="3"/>
  <c r="E22" i="3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D17" i="3"/>
  <c r="D18" i="3"/>
  <c r="E18" i="3" s="1"/>
  <c r="D19" i="3"/>
  <c r="E19" i="3" s="1"/>
  <c r="D20" i="3"/>
  <c r="D21" i="3"/>
  <c r="E21" i="3" s="1"/>
  <c r="D22" i="3"/>
  <c r="D23" i="3"/>
  <c r="E23" i="3" s="1"/>
  <c r="D24" i="3"/>
  <c r="E24" i="3" s="1"/>
  <c r="D25" i="3"/>
  <c r="E25" i="3" s="1"/>
  <c r="D26" i="3"/>
  <c r="E26" i="3" s="1"/>
  <c r="D4" i="3"/>
  <c r="E4" i="3" s="1"/>
  <c r="E109" i="1"/>
  <c r="D156" i="1"/>
  <c r="E156" i="1" s="1"/>
  <c r="D155" i="1"/>
  <c r="E155" i="1" s="1"/>
  <c r="D153" i="1"/>
  <c r="E153" i="1" s="1"/>
  <c r="D152" i="1"/>
  <c r="E152" i="1" s="1"/>
  <c r="D148" i="1"/>
  <c r="E148" i="1" s="1"/>
  <c r="D149" i="1"/>
  <c r="E149" i="1" s="1"/>
  <c r="D150" i="1"/>
  <c r="E150" i="1" s="1"/>
  <c r="D147" i="1"/>
  <c r="E147" i="1" s="1"/>
  <c r="D145" i="1"/>
  <c r="E145" i="1" s="1"/>
  <c r="D144" i="1"/>
  <c r="E144" i="1" s="1"/>
  <c r="D140" i="1"/>
  <c r="E140" i="1" s="1"/>
  <c r="D141" i="1"/>
  <c r="E141" i="1" s="1"/>
  <c r="D139" i="1"/>
  <c r="E139" i="1" s="1"/>
  <c r="D134" i="1"/>
  <c r="E134" i="1" s="1"/>
  <c r="D135" i="1"/>
  <c r="E135" i="1" s="1"/>
  <c r="D136" i="1"/>
  <c r="E136" i="1" s="1"/>
  <c r="D137" i="1"/>
  <c r="E137" i="1" s="1"/>
  <c r="D133" i="1"/>
  <c r="E133" i="1" s="1"/>
  <c r="D130" i="1"/>
  <c r="E130" i="1" s="1"/>
  <c r="D131" i="1"/>
  <c r="E131" i="1" s="1"/>
  <c r="D129" i="1"/>
  <c r="E129" i="1" s="1"/>
  <c r="D124" i="1"/>
  <c r="E124" i="1" s="1"/>
  <c r="D125" i="1"/>
  <c r="E125" i="1" s="1"/>
  <c r="D126" i="1"/>
  <c r="E126" i="1" s="1"/>
  <c r="D127" i="1"/>
  <c r="E127" i="1" s="1"/>
  <c r="D123" i="1"/>
  <c r="E123" i="1" s="1"/>
  <c r="D121" i="1"/>
  <c r="E121" i="1" s="1"/>
  <c r="D120" i="1"/>
  <c r="E120" i="1" s="1"/>
  <c r="D117" i="1"/>
  <c r="E117" i="1" s="1"/>
  <c r="D116" i="1"/>
  <c r="E116" i="1" s="1"/>
  <c r="D111" i="1"/>
  <c r="E111" i="1" s="1"/>
  <c r="D110" i="1"/>
  <c r="E110" i="1" s="1"/>
  <c r="D103" i="1"/>
  <c r="E103" i="1" s="1"/>
  <c r="D104" i="1"/>
  <c r="E104" i="1" s="1"/>
  <c r="D105" i="1"/>
  <c r="E105" i="1" s="1"/>
  <c r="D102" i="1"/>
  <c r="E102" i="1" s="1"/>
  <c r="D96" i="1"/>
  <c r="E96" i="1" s="1"/>
  <c r="D97" i="1"/>
  <c r="E97" i="1" s="1"/>
  <c r="D98" i="1"/>
  <c r="E98" i="1" s="1"/>
  <c r="D99" i="1"/>
  <c r="E99" i="1" s="1"/>
  <c r="D100" i="1"/>
  <c r="E100" i="1" s="1"/>
  <c r="D95" i="1"/>
  <c r="E95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79" i="1"/>
  <c r="E79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66" i="1"/>
  <c r="E66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53" i="1"/>
  <c r="E53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26" i="1"/>
  <c r="E26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4" i="1"/>
  <c r="E4" i="1" s="1"/>
</calcChain>
</file>

<file path=xl/sharedStrings.xml><?xml version="1.0" encoding="utf-8"?>
<sst xmlns="http://schemas.openxmlformats.org/spreadsheetml/2006/main" count="698" uniqueCount="323">
  <si>
    <t>소계</t>
  </si>
  <si>
    <t>유수암리</t>
  </si>
  <si>
    <t>제주시</t>
  </si>
  <si>
    <t>제주시</t>
    <phoneticPr fontId="2" type="noConversion"/>
  </si>
  <si>
    <t>한림읍</t>
  </si>
  <si>
    <t>애월읍</t>
  </si>
  <si>
    <t>구좌읍</t>
  </si>
  <si>
    <t>조천읍</t>
  </si>
  <si>
    <t>한경면</t>
  </si>
  <si>
    <t>추자면</t>
  </si>
  <si>
    <t>우도면</t>
  </si>
  <si>
    <t>일도1동</t>
  </si>
  <si>
    <t>일도2동</t>
  </si>
  <si>
    <t>이도1동</t>
  </si>
  <si>
    <t>이도2동</t>
  </si>
  <si>
    <t>삼도1동</t>
  </si>
  <si>
    <t>삼도2동</t>
  </si>
  <si>
    <t>용담1동</t>
  </si>
  <si>
    <t>용담2동</t>
  </si>
  <si>
    <t>건입동</t>
  </si>
  <si>
    <t>화북동</t>
  </si>
  <si>
    <t>삼양동</t>
  </si>
  <si>
    <t>봉개동</t>
  </si>
  <si>
    <t>아라동</t>
  </si>
  <si>
    <t>오라동</t>
  </si>
  <si>
    <t>연동</t>
  </si>
  <si>
    <t>노형동</t>
  </si>
  <si>
    <t>외도동</t>
  </si>
  <si>
    <t>이호동</t>
  </si>
  <si>
    <t>도두동</t>
  </si>
  <si>
    <t>태흥1리</t>
  </si>
  <si>
    <t>태흥2리</t>
  </si>
  <si>
    <t>태흥3리</t>
  </si>
  <si>
    <t>서광서리</t>
  </si>
  <si>
    <t>서광동리</t>
  </si>
  <si>
    <t>서귀포시</t>
  </si>
  <si>
    <t>서귀포시</t>
    <phoneticPr fontId="2" type="noConversion"/>
  </si>
  <si>
    <t>대정읍</t>
  </si>
  <si>
    <t>남원읍</t>
  </si>
  <si>
    <t>성산읍</t>
  </si>
  <si>
    <t>안덕면</t>
  </si>
  <si>
    <t>표선면</t>
  </si>
  <si>
    <t>송산동</t>
  </si>
  <si>
    <t>정방동</t>
  </si>
  <si>
    <t>중앙동</t>
  </si>
  <si>
    <t>천지동</t>
  </si>
  <si>
    <t>효돈동</t>
  </si>
  <si>
    <t>영천동</t>
  </si>
  <si>
    <t>동홍동</t>
  </si>
  <si>
    <t>서홍동</t>
  </si>
  <si>
    <t>대륜동</t>
  </si>
  <si>
    <t>대천동</t>
  </si>
  <si>
    <t>중문동</t>
  </si>
  <si>
    <t>예래동</t>
  </si>
  <si>
    <t>행정동2</t>
    <phoneticPr fontId="2" type="noConversion"/>
  </si>
  <si>
    <t>행정동1</t>
    <phoneticPr fontId="2" type="noConversion"/>
  </si>
  <si>
    <t>인구</t>
    <phoneticPr fontId="2" type="noConversion"/>
  </si>
  <si>
    <t>조수1리</t>
  </si>
  <si>
    <t>이도이동</t>
    <phoneticPr fontId="2" type="noConversion"/>
  </si>
  <si>
    <t>용담이동</t>
  </si>
  <si>
    <t>용담이동</t>
    <phoneticPr fontId="2" type="noConversion"/>
  </si>
  <si>
    <t>용담삼동</t>
    <phoneticPr fontId="2" type="noConversion"/>
  </si>
  <si>
    <t>화북일동</t>
    <phoneticPr fontId="2" type="noConversion"/>
  </si>
  <si>
    <t>화북이동</t>
    <phoneticPr fontId="2" type="noConversion"/>
  </si>
  <si>
    <t>삼양일동</t>
    <phoneticPr fontId="2" type="noConversion"/>
  </si>
  <si>
    <t>삼양이동</t>
    <phoneticPr fontId="2" type="noConversion"/>
  </si>
  <si>
    <t>삼양삼동</t>
    <phoneticPr fontId="2" type="noConversion"/>
  </si>
  <si>
    <t>도련일동</t>
    <phoneticPr fontId="2" type="noConversion"/>
  </si>
  <si>
    <t>도련이동</t>
    <phoneticPr fontId="2" type="noConversion"/>
  </si>
  <si>
    <t>아라일동</t>
    <phoneticPr fontId="2" type="noConversion"/>
  </si>
  <si>
    <t>아라이동</t>
    <phoneticPr fontId="2" type="noConversion"/>
  </si>
  <si>
    <t>오라일동</t>
    <phoneticPr fontId="2" type="noConversion"/>
  </si>
  <si>
    <t>오라이동</t>
    <phoneticPr fontId="2" type="noConversion"/>
  </si>
  <si>
    <t>오라삼동</t>
    <phoneticPr fontId="2" type="noConversion"/>
  </si>
  <si>
    <t>외도일동</t>
    <phoneticPr fontId="2" type="noConversion"/>
  </si>
  <si>
    <t>외도이동</t>
    <phoneticPr fontId="2" type="noConversion"/>
  </si>
  <si>
    <t>이호일동</t>
    <phoneticPr fontId="2" type="noConversion"/>
  </si>
  <si>
    <t>이호이동</t>
    <phoneticPr fontId="2" type="noConversion"/>
  </si>
  <si>
    <t>도두일동</t>
    <phoneticPr fontId="2" type="noConversion"/>
  </si>
  <si>
    <t>도두이동</t>
    <phoneticPr fontId="2" type="noConversion"/>
  </si>
  <si>
    <t>비율</t>
    <phoneticPr fontId="2" type="noConversion"/>
  </si>
  <si>
    <t>일도일동</t>
    <phoneticPr fontId="2" type="noConversion"/>
  </si>
  <si>
    <t>일도이동</t>
    <phoneticPr fontId="2" type="noConversion"/>
  </si>
  <si>
    <t>이도일동</t>
    <phoneticPr fontId="2" type="noConversion"/>
  </si>
  <si>
    <t>수원리</t>
  </si>
  <si>
    <t>한수리</t>
  </si>
  <si>
    <t>대림리</t>
  </si>
  <si>
    <t>한림1리</t>
  </si>
  <si>
    <t>한림2리</t>
  </si>
  <si>
    <t>한림3리</t>
  </si>
  <si>
    <t>강구리</t>
  </si>
  <si>
    <t>상대리</t>
  </si>
  <si>
    <t>동명리</t>
  </si>
  <si>
    <t>명월리</t>
  </si>
  <si>
    <t>금악리</t>
  </si>
  <si>
    <t>상명리</t>
  </si>
  <si>
    <t>월림리</t>
  </si>
  <si>
    <t>옹포리</t>
  </si>
  <si>
    <t>협재리</t>
  </si>
  <si>
    <t>금능리</t>
  </si>
  <si>
    <t>월령리</t>
  </si>
  <si>
    <t>비양리</t>
  </si>
  <si>
    <t>애월리</t>
  </si>
  <si>
    <t>곽지리</t>
  </si>
  <si>
    <t>금성리</t>
  </si>
  <si>
    <t>봉성리</t>
  </si>
  <si>
    <t>어음1리</t>
  </si>
  <si>
    <t>어음2리</t>
  </si>
  <si>
    <t>납읍리</t>
  </si>
  <si>
    <t>고내리</t>
  </si>
  <si>
    <t>상가리</t>
  </si>
  <si>
    <t>하가리</t>
  </si>
  <si>
    <t>신엄리</t>
  </si>
  <si>
    <t>중엄리</t>
  </si>
  <si>
    <t>구엄리</t>
  </si>
  <si>
    <t>용흥리</t>
  </si>
  <si>
    <t>하귀1리</t>
  </si>
  <si>
    <t>하귀2리</t>
  </si>
  <si>
    <t>상귀리</t>
  </si>
  <si>
    <t>수산리</t>
  </si>
  <si>
    <t>소길리</t>
  </si>
  <si>
    <t>장전리</t>
  </si>
  <si>
    <t>고성1리</t>
  </si>
  <si>
    <t>고성2리</t>
  </si>
  <si>
    <t>광령1리</t>
  </si>
  <si>
    <t>광령2리</t>
  </si>
  <si>
    <t>광령3리</t>
  </si>
  <si>
    <t>동복리</t>
  </si>
  <si>
    <t>김녕리</t>
  </si>
  <si>
    <t>덕천리</t>
  </si>
  <si>
    <t>월정리</t>
  </si>
  <si>
    <t>행원리</t>
  </si>
  <si>
    <t>한동리</t>
  </si>
  <si>
    <t>평대리</t>
  </si>
  <si>
    <t>송당리</t>
  </si>
  <si>
    <t>세화리</t>
  </si>
  <si>
    <t>상도리</t>
  </si>
  <si>
    <t>하도리</t>
  </si>
  <si>
    <t>종달리</t>
  </si>
  <si>
    <t>신촌리</t>
  </si>
  <si>
    <t>조천리</t>
  </si>
  <si>
    <t>신흥리</t>
  </si>
  <si>
    <t>함덕리</t>
  </si>
  <si>
    <t>북촌리</t>
  </si>
  <si>
    <t>선흘1리</t>
  </si>
  <si>
    <t>선흘2리</t>
  </si>
  <si>
    <t>와산리</t>
  </si>
  <si>
    <t>대흘1리</t>
  </si>
  <si>
    <t>대흘2리</t>
  </si>
  <si>
    <t>와흘리</t>
  </si>
  <si>
    <t>교래리</t>
  </si>
  <si>
    <t>판포리</t>
  </si>
  <si>
    <t>금등리</t>
  </si>
  <si>
    <t>두모리</t>
  </si>
  <si>
    <t>신창리</t>
  </si>
  <si>
    <t>용당리</t>
  </si>
  <si>
    <t>한원리</t>
  </si>
  <si>
    <t>낙천리</t>
  </si>
  <si>
    <t>조수2리</t>
  </si>
  <si>
    <t>청수리</t>
  </si>
  <si>
    <t>저지리</t>
  </si>
  <si>
    <t>고산1리</t>
  </si>
  <si>
    <t>고산2리</t>
  </si>
  <si>
    <t>산양리</t>
  </si>
  <si>
    <t>용수리</t>
  </si>
  <si>
    <t>대서리</t>
  </si>
  <si>
    <t>영흥리</t>
  </si>
  <si>
    <t>묵리</t>
  </si>
  <si>
    <t>예초리</t>
  </si>
  <si>
    <t>신양1리</t>
  </si>
  <si>
    <t>신양2리</t>
  </si>
  <si>
    <t>서광리</t>
  </si>
  <si>
    <t>천진리</t>
  </si>
  <si>
    <t>조일리</t>
  </si>
  <si>
    <t>오봉리</t>
  </si>
  <si>
    <t>도남동</t>
  </si>
  <si>
    <t>삼도일동</t>
  </si>
  <si>
    <t>삼도이동</t>
  </si>
  <si>
    <t>용담일동</t>
  </si>
  <si>
    <t>회천동</t>
  </si>
  <si>
    <t>용강동</t>
  </si>
  <si>
    <t>오등동</t>
  </si>
  <si>
    <t>월평동</t>
  </si>
  <si>
    <t>영평동</t>
  </si>
  <si>
    <t>해안동</t>
  </si>
  <si>
    <t>내도동</t>
  </si>
  <si>
    <t>도평동</t>
  </si>
  <si>
    <t>상모1리</t>
  </si>
  <si>
    <t>상모2리</t>
  </si>
  <si>
    <t>상모3리</t>
  </si>
  <si>
    <t>하모1리</t>
  </si>
  <si>
    <t>하모2리</t>
  </si>
  <si>
    <t>하모3리</t>
  </si>
  <si>
    <t>동일1리</t>
  </si>
  <si>
    <t>동일2리</t>
  </si>
  <si>
    <t>일과1리</t>
  </si>
  <si>
    <t>일과2리</t>
  </si>
  <si>
    <t>인성리</t>
  </si>
  <si>
    <t>안성리</t>
  </si>
  <si>
    <t>보성리</t>
  </si>
  <si>
    <t>신평리</t>
  </si>
  <si>
    <t>구억리</t>
  </si>
  <si>
    <t>가파리</t>
  </si>
  <si>
    <t>마라리</t>
  </si>
  <si>
    <t>영락리</t>
  </si>
  <si>
    <t>무릉1리</t>
  </si>
  <si>
    <t>무릉2리</t>
  </si>
  <si>
    <t>신도1리</t>
  </si>
  <si>
    <t>신도2리</t>
  </si>
  <si>
    <t>신도3리</t>
  </si>
  <si>
    <t>신흥1리</t>
  </si>
  <si>
    <t>신흥2리</t>
  </si>
  <si>
    <t>의귀리</t>
  </si>
  <si>
    <t>수망리</t>
  </si>
  <si>
    <t>한남리</t>
  </si>
  <si>
    <t>남원1리</t>
  </si>
  <si>
    <t>남원2리</t>
  </si>
  <si>
    <t>위미1리</t>
  </si>
  <si>
    <t>위미2리</t>
  </si>
  <si>
    <t>위미3리</t>
  </si>
  <si>
    <t>신례1리</t>
  </si>
  <si>
    <t>신례2리</t>
  </si>
  <si>
    <t>하례1리</t>
  </si>
  <si>
    <t>하례2리</t>
  </si>
  <si>
    <t>성산리</t>
  </si>
  <si>
    <t>오조리</t>
  </si>
  <si>
    <t>시흥리</t>
  </si>
  <si>
    <t>고성리</t>
  </si>
  <si>
    <t>수산1리</t>
  </si>
  <si>
    <t>수산2리</t>
  </si>
  <si>
    <t>신양리</t>
  </si>
  <si>
    <t>온평리</t>
  </si>
  <si>
    <t>난산리</t>
  </si>
  <si>
    <t>신산리</t>
  </si>
  <si>
    <t>삼달1리</t>
  </si>
  <si>
    <t>삼달2리</t>
  </si>
  <si>
    <t>신풍리</t>
  </si>
  <si>
    <t>신천리</t>
  </si>
  <si>
    <t>화순리</t>
  </si>
  <si>
    <t>사계리</t>
  </si>
  <si>
    <t>덕수리</t>
  </si>
  <si>
    <t>동광리</t>
  </si>
  <si>
    <t>광평리</t>
  </si>
  <si>
    <t>상천리</t>
  </si>
  <si>
    <t>상창리</t>
  </si>
  <si>
    <t>창천리</t>
  </si>
  <si>
    <t>대평리</t>
  </si>
  <si>
    <t>감산리</t>
  </si>
  <si>
    <t>표선리</t>
  </si>
  <si>
    <t>하천리</t>
  </si>
  <si>
    <t>성읍1리</t>
  </si>
  <si>
    <t>성읍2리</t>
  </si>
  <si>
    <t>가시리</t>
  </si>
  <si>
    <t>세화1리</t>
  </si>
  <si>
    <t>세화2리</t>
  </si>
  <si>
    <t>세화3리</t>
  </si>
  <si>
    <t>토산1리</t>
  </si>
  <si>
    <t>토산2리</t>
  </si>
  <si>
    <t>서귀동</t>
  </si>
  <si>
    <t>보목동</t>
  </si>
  <si>
    <t>토평동</t>
  </si>
  <si>
    <t>신효동</t>
  </si>
  <si>
    <t>하효동</t>
  </si>
  <si>
    <t>상효동</t>
  </si>
  <si>
    <t>법환동</t>
  </si>
  <si>
    <t>서호동</t>
  </si>
  <si>
    <t>호근동</t>
  </si>
  <si>
    <t>강정동</t>
  </si>
  <si>
    <t>도순동</t>
  </si>
  <si>
    <t>영남동</t>
  </si>
  <si>
    <t>대포동</t>
  </si>
  <si>
    <t>하원동</t>
  </si>
  <si>
    <t>회수동</t>
  </si>
  <si>
    <t>색달동</t>
  </si>
  <si>
    <t>상예동</t>
  </si>
  <si>
    <t>하예동</t>
  </si>
  <si>
    <t>소계</t>
    <phoneticPr fontId="2" type="noConversion"/>
  </si>
  <si>
    <t>인구2</t>
    <phoneticPr fontId="2" type="noConversion"/>
  </si>
  <si>
    <t>귀덕1리</t>
    <phoneticPr fontId="2" type="noConversion"/>
  </si>
  <si>
    <t>귀덕2리</t>
    <phoneticPr fontId="2" type="noConversion"/>
  </si>
  <si>
    <t>귀덕3리</t>
    <phoneticPr fontId="2" type="noConversion"/>
  </si>
  <si>
    <t>한림읍</t>
    <phoneticPr fontId="2" type="noConversion"/>
  </si>
  <si>
    <t>귀덕리</t>
    <phoneticPr fontId="2" type="noConversion"/>
  </si>
  <si>
    <t>한림리</t>
    <phoneticPr fontId="2" type="noConversion"/>
  </si>
  <si>
    <t>애월읍</t>
    <phoneticPr fontId="2" type="noConversion"/>
  </si>
  <si>
    <t>어음리</t>
    <phoneticPr fontId="2" type="noConversion"/>
  </si>
  <si>
    <t>하귀리</t>
    <phoneticPr fontId="2" type="noConversion"/>
  </si>
  <si>
    <t>고성리</t>
    <phoneticPr fontId="2" type="noConversion"/>
  </si>
  <si>
    <t>광령리</t>
    <phoneticPr fontId="2" type="noConversion"/>
  </si>
  <si>
    <t>조천읍</t>
    <phoneticPr fontId="2" type="noConversion"/>
  </si>
  <si>
    <t>선을리</t>
    <phoneticPr fontId="2" type="noConversion"/>
  </si>
  <si>
    <t>대흘리</t>
    <phoneticPr fontId="2" type="noConversion"/>
  </si>
  <si>
    <t>한경면</t>
    <phoneticPr fontId="2" type="noConversion"/>
  </si>
  <si>
    <t>조수리</t>
    <phoneticPr fontId="2" type="noConversion"/>
  </si>
  <si>
    <t>고산리</t>
    <phoneticPr fontId="2" type="noConversion"/>
  </si>
  <si>
    <t>추자면</t>
    <phoneticPr fontId="2" type="noConversion"/>
  </si>
  <si>
    <t>신양리</t>
    <phoneticPr fontId="2" type="noConversion"/>
  </si>
  <si>
    <t>대정읍</t>
    <phoneticPr fontId="2" type="noConversion"/>
  </si>
  <si>
    <t>상모리</t>
    <phoneticPr fontId="2" type="noConversion"/>
  </si>
  <si>
    <t>하모리</t>
    <phoneticPr fontId="2" type="noConversion"/>
  </si>
  <si>
    <t>동일리</t>
    <phoneticPr fontId="2" type="noConversion"/>
  </si>
  <si>
    <t>일과리</t>
    <phoneticPr fontId="2" type="noConversion"/>
  </si>
  <si>
    <t>무릉리</t>
    <phoneticPr fontId="2" type="noConversion"/>
  </si>
  <si>
    <t>신도리</t>
    <phoneticPr fontId="2" type="noConversion"/>
  </si>
  <si>
    <t>남원읍</t>
    <phoneticPr fontId="2" type="noConversion"/>
  </si>
  <si>
    <t>신흥리</t>
    <phoneticPr fontId="2" type="noConversion"/>
  </si>
  <si>
    <t>태흥리</t>
    <phoneticPr fontId="2" type="noConversion"/>
  </si>
  <si>
    <t>남원리</t>
    <phoneticPr fontId="2" type="noConversion"/>
  </si>
  <si>
    <t>위미리</t>
    <phoneticPr fontId="2" type="noConversion"/>
  </si>
  <si>
    <t>신례리</t>
    <phoneticPr fontId="2" type="noConversion"/>
  </si>
  <si>
    <t>하례리</t>
    <phoneticPr fontId="2" type="noConversion"/>
  </si>
  <si>
    <t>성산읍</t>
    <phoneticPr fontId="2" type="noConversion"/>
  </si>
  <si>
    <t>수산리</t>
    <phoneticPr fontId="2" type="noConversion"/>
  </si>
  <si>
    <t>삼달리</t>
    <phoneticPr fontId="2" type="noConversion"/>
  </si>
  <si>
    <t>표선면</t>
    <phoneticPr fontId="2" type="noConversion"/>
  </si>
  <si>
    <t>성읍리</t>
    <phoneticPr fontId="2" type="noConversion"/>
  </si>
  <si>
    <t>세화리</t>
    <phoneticPr fontId="2" type="noConversion"/>
  </si>
  <si>
    <t>토산리</t>
    <phoneticPr fontId="2" type="noConversion"/>
  </si>
  <si>
    <t>연동</t>
    <phoneticPr fontId="2" type="noConversion"/>
  </si>
  <si>
    <t>건입동</t>
    <phoneticPr fontId="2" type="noConversion"/>
  </si>
  <si>
    <t>안덕면</t>
    <phoneticPr fontId="2" type="noConversion"/>
  </si>
  <si>
    <t>서광리</t>
    <phoneticPr fontId="2" type="noConversion"/>
  </si>
  <si>
    <t>선흘리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</si>
</sst>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2" xfId="1" applyFill="1" applyBorder="1" applyAlignment="1"/>
    <xf numFmtId="0" fontId="4" fillId="3" borderId="3" xfId="2" applyFont="1" applyFill="1" applyBorder="1" applyAlignment="1">
      <alignment vertical="center" wrapText="1"/>
    </xf>
    <xf numFmtId="0" fontId="1" fillId="2" borderId="1" xfId="1" applyFill="1" applyBorder="1" applyAlignment="1"/>
    <xf numFmtId="176" fontId="1" fillId="0" borderId="1" xfId="1" applyNumberFormat="1" applyBorder="1" applyAlignment="1">
      <alignment horizontal="right"/>
    </xf>
    <xf numFmtId="176" fontId="4" fillId="3" borderId="3" xfId="2" applyNumberFormat="1" applyFont="1" applyFill="1" applyBorder="1" applyAlignment="1">
      <alignment horizontal="right" vertical="center"/>
    </xf>
    <xf numFmtId="49" fontId="4" fillId="3" borderId="3" xfId="2" applyNumberFormat="1" applyFont="1" applyFill="1" applyBorder="1" applyAlignment="1">
      <alignment horizontal="right" vertical="center"/>
    </xf>
    <xf numFmtId="176" fontId="4" fillId="3" borderId="4" xfId="2" applyNumberFormat="1" applyFont="1" applyFill="1" applyBorder="1" applyAlignment="1">
      <alignment horizontal="right" vertical="center"/>
    </xf>
    <xf numFmtId="176" fontId="4" fillId="3" borderId="0" xfId="2" applyNumberFormat="1" applyFont="1" applyFill="1" applyAlignment="1">
      <alignment horizontal="right" vertical="center"/>
    </xf>
    <xf numFmtId="176" fontId="0" fillId="0" borderId="0" xfId="0" applyNumberFormat="1">
      <alignment vertical="center"/>
    </xf>
    <xf numFmtId="0" fontId="1" fillId="2" borderId="5" xfId="1" applyFill="1" applyBorder="1" applyAlignment="1"/>
  </cellXfs>
  <cellStyles count="3">
    <cellStyle name="표준" xfId="0" builtinId="0"/>
    <cellStyle name="표준 2" xfId="1" xr:uid="{3141F912-86E8-44E5-B0EC-0C104261ABBE}"/>
    <cellStyle name="표준 3" xfId="2" xr:uid="{041EF744-DDDD-4BE0-8350-B4C9F14DD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B6A6-F672-4429-BBC9-E2686AECB9CD}">
  <dimension ref="A1:L168"/>
  <sheetViews>
    <sheetView topLeftCell="A131" workbookViewId="0">
      <selection activeCell="C148" sqref="C148"/>
    </sheetView>
  </sheetViews>
  <sheetFormatPr defaultRowHeight="16.5" x14ac:dyDescent="0.3"/>
  <cols>
    <col min="5" max="5" width="10.5" bestFit="1" customWidth="1"/>
  </cols>
  <sheetData>
    <row r="1" spans="1:12" x14ac:dyDescent="0.3">
      <c r="A1" t="s">
        <v>55</v>
      </c>
      <c r="B1" t="s">
        <v>54</v>
      </c>
      <c r="C1" t="s">
        <v>56</v>
      </c>
      <c r="D1" t="s">
        <v>80</v>
      </c>
      <c r="E1" t="s">
        <v>277</v>
      </c>
    </row>
    <row r="2" spans="1:12" x14ac:dyDescent="0.3">
      <c r="A2" s="1" t="s">
        <v>3</v>
      </c>
      <c r="B2" s="1" t="s">
        <v>3</v>
      </c>
      <c r="C2" s="4">
        <v>493096</v>
      </c>
      <c r="D2">
        <v>0</v>
      </c>
      <c r="E2" s="5">
        <v>493898</v>
      </c>
      <c r="K2" s="2" t="s">
        <v>2</v>
      </c>
      <c r="L2" s="5">
        <v>493898</v>
      </c>
    </row>
    <row r="3" spans="1:12" x14ac:dyDescent="0.3">
      <c r="A3" s="1" t="s">
        <v>4</v>
      </c>
      <c r="B3" s="1" t="s">
        <v>0</v>
      </c>
      <c r="C3" s="4">
        <v>21248</v>
      </c>
      <c r="D3">
        <v>0</v>
      </c>
      <c r="E3">
        <v>0</v>
      </c>
      <c r="K3" s="2" t="s">
        <v>4</v>
      </c>
      <c r="L3" s="5">
        <v>21156</v>
      </c>
    </row>
    <row r="4" spans="1:12" x14ac:dyDescent="0.3">
      <c r="A4" s="1" t="s">
        <v>4</v>
      </c>
      <c r="B4" s="1" t="s">
        <v>278</v>
      </c>
      <c r="C4" s="4">
        <v>1155</v>
      </c>
      <c r="D4">
        <f>C4/$C$3</f>
        <v>5.4358057228915665E-2</v>
      </c>
      <c r="E4" s="9">
        <f>$L$3*D4</f>
        <v>1149.9990587349398</v>
      </c>
      <c r="K4" s="2" t="s">
        <v>5</v>
      </c>
      <c r="L4" s="5">
        <v>37643</v>
      </c>
    </row>
    <row r="5" spans="1:12" x14ac:dyDescent="0.3">
      <c r="A5" s="1" t="s">
        <v>4</v>
      </c>
      <c r="B5" s="1" t="s">
        <v>279</v>
      </c>
      <c r="C5" s="4">
        <v>593</v>
      </c>
      <c r="D5">
        <f>C5/$C$3</f>
        <v>2.7908509036144578E-2</v>
      </c>
      <c r="E5" s="9">
        <f t="shared" ref="E5:E24" si="0">$L$3*D5</f>
        <v>590.43241716867465</v>
      </c>
      <c r="K5" s="2" t="s">
        <v>6</v>
      </c>
      <c r="L5" s="5">
        <v>15401</v>
      </c>
    </row>
    <row r="6" spans="1:12" x14ac:dyDescent="0.3">
      <c r="A6" s="1" t="s">
        <v>4</v>
      </c>
      <c r="B6" s="1" t="s">
        <v>280</v>
      </c>
      <c r="C6" s="4">
        <v>289</v>
      </c>
      <c r="D6">
        <f t="shared" ref="D6:D24" si="1">C6/$C$3</f>
        <v>1.3601280120481929E-2</v>
      </c>
      <c r="E6" s="9">
        <f t="shared" si="0"/>
        <v>287.7486822289157</v>
      </c>
      <c r="K6" s="2" t="s">
        <v>7</v>
      </c>
      <c r="L6" s="5">
        <v>25770</v>
      </c>
    </row>
    <row r="7" spans="1:12" x14ac:dyDescent="0.3">
      <c r="A7" s="1" t="s">
        <v>4</v>
      </c>
      <c r="B7" s="1" t="s">
        <v>84</v>
      </c>
      <c r="C7" s="4">
        <v>1027</v>
      </c>
      <c r="D7">
        <f t="shared" si="1"/>
        <v>4.8333960843373491E-2</v>
      </c>
      <c r="E7" s="9">
        <f t="shared" si="0"/>
        <v>1022.5532756024096</v>
      </c>
      <c r="K7" s="2" t="s">
        <v>8</v>
      </c>
      <c r="L7" s="5">
        <v>9480</v>
      </c>
    </row>
    <row r="8" spans="1:12" x14ac:dyDescent="0.3">
      <c r="A8" s="1" t="s">
        <v>4</v>
      </c>
      <c r="B8" s="1" t="s">
        <v>85</v>
      </c>
      <c r="C8" s="4">
        <v>495</v>
      </c>
      <c r="D8">
        <f t="shared" si="1"/>
        <v>2.3296310240963857E-2</v>
      </c>
      <c r="E8" s="9">
        <f t="shared" si="0"/>
        <v>492.85673945783134</v>
      </c>
      <c r="K8" s="2" t="s">
        <v>9</v>
      </c>
      <c r="L8" s="5">
        <v>1562</v>
      </c>
    </row>
    <row r="9" spans="1:12" x14ac:dyDescent="0.3">
      <c r="A9" s="1" t="s">
        <v>4</v>
      </c>
      <c r="B9" s="1" t="s">
        <v>86</v>
      </c>
      <c r="C9" s="4">
        <v>2448</v>
      </c>
      <c r="D9">
        <f t="shared" si="1"/>
        <v>0.11521084337349398</v>
      </c>
      <c r="E9" s="9">
        <f t="shared" si="0"/>
        <v>2437.4006024096384</v>
      </c>
      <c r="K9" s="2" t="s">
        <v>10</v>
      </c>
      <c r="L9" s="5">
        <v>1683</v>
      </c>
    </row>
    <row r="10" spans="1:12" x14ac:dyDescent="0.3">
      <c r="A10" s="1" t="s">
        <v>4</v>
      </c>
      <c r="B10" s="1" t="s">
        <v>87</v>
      </c>
      <c r="C10" s="4">
        <v>2808</v>
      </c>
      <c r="D10">
        <f t="shared" si="1"/>
        <v>0.13215361445783133</v>
      </c>
      <c r="E10" s="9">
        <f t="shared" si="0"/>
        <v>2795.8418674698796</v>
      </c>
      <c r="K10" s="2" t="s">
        <v>11</v>
      </c>
      <c r="L10" s="5">
        <v>2350</v>
      </c>
    </row>
    <row r="11" spans="1:12" x14ac:dyDescent="0.3">
      <c r="A11" s="1" t="s">
        <v>4</v>
      </c>
      <c r="B11" s="1" t="s">
        <v>88</v>
      </c>
      <c r="C11" s="4">
        <v>2139</v>
      </c>
      <c r="D11">
        <f t="shared" si="1"/>
        <v>0.10066829819277108</v>
      </c>
      <c r="E11" s="9">
        <f t="shared" si="0"/>
        <v>2129.7385165662649</v>
      </c>
      <c r="K11" s="2" t="s">
        <v>12</v>
      </c>
      <c r="L11" s="5">
        <v>32141</v>
      </c>
    </row>
    <row r="12" spans="1:12" x14ac:dyDescent="0.3">
      <c r="A12" s="1" t="s">
        <v>4</v>
      </c>
      <c r="B12" s="1" t="s">
        <v>89</v>
      </c>
      <c r="C12" s="4">
        <v>161</v>
      </c>
      <c r="D12">
        <f t="shared" si="1"/>
        <v>7.5771837349397587E-3</v>
      </c>
      <c r="E12" s="9">
        <f t="shared" si="0"/>
        <v>160.30289909638554</v>
      </c>
      <c r="K12" s="2" t="s">
        <v>13</v>
      </c>
      <c r="L12" s="5">
        <v>7646</v>
      </c>
    </row>
    <row r="13" spans="1:12" x14ac:dyDescent="0.3">
      <c r="A13" s="1" t="s">
        <v>4</v>
      </c>
      <c r="B13" s="1" t="s">
        <v>90</v>
      </c>
      <c r="C13" s="4">
        <v>226</v>
      </c>
      <c r="D13">
        <f t="shared" si="1"/>
        <v>1.0636295180722892E-2</v>
      </c>
      <c r="E13" s="9">
        <f t="shared" si="0"/>
        <v>225.02146084337349</v>
      </c>
      <c r="K13" s="2" t="s">
        <v>14</v>
      </c>
      <c r="L13" s="5">
        <v>49203</v>
      </c>
    </row>
    <row r="14" spans="1:12" x14ac:dyDescent="0.3">
      <c r="A14" s="1" t="s">
        <v>4</v>
      </c>
      <c r="B14" s="1" t="s">
        <v>91</v>
      </c>
      <c r="C14" s="4">
        <v>387</v>
      </c>
      <c r="D14">
        <f t="shared" si="1"/>
        <v>1.8213478915662652E-2</v>
      </c>
      <c r="E14" s="9">
        <f t="shared" si="0"/>
        <v>385.32435993975906</v>
      </c>
      <c r="K14" s="2" t="s">
        <v>15</v>
      </c>
      <c r="L14" s="5">
        <v>13283</v>
      </c>
    </row>
    <row r="15" spans="1:12" x14ac:dyDescent="0.3">
      <c r="A15" s="1" t="s">
        <v>4</v>
      </c>
      <c r="B15" s="1" t="s">
        <v>92</v>
      </c>
      <c r="C15" s="4">
        <v>1503</v>
      </c>
      <c r="D15">
        <f t="shared" si="1"/>
        <v>7.0736069277108432E-2</v>
      </c>
      <c r="E15" s="9">
        <f t="shared" si="0"/>
        <v>1496.4922816265059</v>
      </c>
      <c r="K15" s="2" t="s">
        <v>16</v>
      </c>
      <c r="L15" s="5">
        <v>7927</v>
      </c>
    </row>
    <row r="16" spans="1:12" x14ac:dyDescent="0.3">
      <c r="A16" s="1" t="s">
        <v>4</v>
      </c>
      <c r="B16" s="1" t="s">
        <v>93</v>
      </c>
      <c r="C16" s="4">
        <v>806</v>
      </c>
      <c r="D16">
        <f t="shared" si="1"/>
        <v>3.7932981927710843E-2</v>
      </c>
      <c r="E16" s="9">
        <f t="shared" si="0"/>
        <v>802.51016566265059</v>
      </c>
      <c r="K16" s="2" t="s">
        <v>17</v>
      </c>
      <c r="L16" s="5">
        <v>6862</v>
      </c>
    </row>
    <row r="17" spans="1:12" x14ac:dyDescent="0.3">
      <c r="A17" s="1" t="s">
        <v>4</v>
      </c>
      <c r="B17" s="1" t="s">
        <v>94</v>
      </c>
      <c r="C17" s="4">
        <v>1056</v>
      </c>
      <c r="D17">
        <f t="shared" si="1"/>
        <v>4.9698795180722892E-2</v>
      </c>
      <c r="E17" s="9">
        <f t="shared" si="0"/>
        <v>1051.4277108433735</v>
      </c>
      <c r="K17" s="2" t="s">
        <v>18</v>
      </c>
      <c r="L17" s="5">
        <v>14331</v>
      </c>
    </row>
    <row r="18" spans="1:12" x14ac:dyDescent="0.3">
      <c r="A18" s="1" t="s">
        <v>4</v>
      </c>
      <c r="B18" s="1" t="s">
        <v>95</v>
      </c>
      <c r="C18" s="4">
        <v>472</v>
      </c>
      <c r="D18">
        <f t="shared" si="1"/>
        <v>2.2213855421686746E-2</v>
      </c>
      <c r="E18" s="9">
        <f t="shared" si="0"/>
        <v>469.9563253012048</v>
      </c>
      <c r="K18" s="2" t="s">
        <v>19</v>
      </c>
      <c r="L18" s="5">
        <v>8911</v>
      </c>
    </row>
    <row r="19" spans="1:12" x14ac:dyDescent="0.3">
      <c r="A19" s="1" t="s">
        <v>4</v>
      </c>
      <c r="B19" s="1" t="s">
        <v>96</v>
      </c>
      <c r="C19" s="4">
        <v>392</v>
      </c>
      <c r="D19">
        <f t="shared" si="1"/>
        <v>1.8448795180722892E-2</v>
      </c>
      <c r="E19" s="9">
        <f t="shared" si="0"/>
        <v>390.30271084337352</v>
      </c>
      <c r="K19" s="2" t="s">
        <v>20</v>
      </c>
      <c r="L19" s="5">
        <v>23835</v>
      </c>
    </row>
    <row r="20" spans="1:12" x14ac:dyDescent="0.3">
      <c r="A20" s="1" t="s">
        <v>4</v>
      </c>
      <c r="B20" s="1" t="s">
        <v>97</v>
      </c>
      <c r="C20" s="4">
        <v>1589</v>
      </c>
      <c r="D20">
        <f t="shared" si="1"/>
        <v>7.4783509036144571E-2</v>
      </c>
      <c r="E20" s="9">
        <f t="shared" si="0"/>
        <v>1582.1199171686746</v>
      </c>
      <c r="K20" s="2" t="s">
        <v>21</v>
      </c>
      <c r="L20" s="5">
        <v>26262</v>
      </c>
    </row>
    <row r="21" spans="1:12" x14ac:dyDescent="0.3">
      <c r="A21" s="1" t="s">
        <v>4</v>
      </c>
      <c r="B21" s="1" t="s">
        <v>98</v>
      </c>
      <c r="C21" s="4">
        <v>2097</v>
      </c>
      <c r="D21">
        <f t="shared" si="1"/>
        <v>9.8691641566265059E-2</v>
      </c>
      <c r="E21" s="9">
        <f t="shared" si="0"/>
        <v>2087.9203689759038</v>
      </c>
      <c r="K21" s="2" t="s">
        <v>22</v>
      </c>
      <c r="L21" s="5">
        <v>5293</v>
      </c>
    </row>
    <row r="22" spans="1:12" x14ac:dyDescent="0.3">
      <c r="A22" s="1" t="s">
        <v>4</v>
      </c>
      <c r="B22" s="1" t="s">
        <v>99</v>
      </c>
      <c r="C22" s="4">
        <v>1092</v>
      </c>
      <c r="D22">
        <f t="shared" si="1"/>
        <v>5.1393072289156627E-2</v>
      </c>
      <c r="E22" s="9">
        <f t="shared" si="0"/>
        <v>1087.2718373493976</v>
      </c>
      <c r="K22" s="2" t="s">
        <v>23</v>
      </c>
      <c r="L22" s="5">
        <v>38986</v>
      </c>
    </row>
    <row r="23" spans="1:12" x14ac:dyDescent="0.3">
      <c r="A23" s="1" t="s">
        <v>4</v>
      </c>
      <c r="B23" s="1" t="s">
        <v>100</v>
      </c>
      <c r="C23" s="4">
        <v>353</v>
      </c>
      <c r="D23">
        <f t="shared" si="1"/>
        <v>1.661332831325301E-2</v>
      </c>
      <c r="E23" s="9">
        <f t="shared" si="0"/>
        <v>351.47157379518069</v>
      </c>
      <c r="K23" s="2" t="s">
        <v>24</v>
      </c>
      <c r="L23" s="5">
        <v>16068</v>
      </c>
    </row>
    <row r="24" spans="1:12" x14ac:dyDescent="0.3">
      <c r="A24" s="1" t="s">
        <v>4</v>
      </c>
      <c r="B24" s="1" t="s">
        <v>101</v>
      </c>
      <c r="C24" s="4">
        <v>160</v>
      </c>
      <c r="D24">
        <f t="shared" si="1"/>
        <v>7.5301204819277108E-3</v>
      </c>
      <c r="E24" s="9">
        <f t="shared" si="0"/>
        <v>159.30722891566265</v>
      </c>
      <c r="K24" s="2" t="s">
        <v>25</v>
      </c>
      <c r="L24" s="5">
        <v>42383</v>
      </c>
    </row>
    <row r="25" spans="1:12" x14ac:dyDescent="0.3">
      <c r="A25" s="1" t="s">
        <v>5</v>
      </c>
      <c r="B25" s="1" t="s">
        <v>0</v>
      </c>
      <c r="C25" s="4">
        <v>37532</v>
      </c>
      <c r="D25">
        <v>0</v>
      </c>
      <c r="E25" s="9">
        <v>0</v>
      </c>
      <c r="K25" s="2" t="s">
        <v>26</v>
      </c>
      <c r="L25" s="5">
        <v>55519</v>
      </c>
    </row>
    <row r="26" spans="1:12" x14ac:dyDescent="0.3">
      <c r="A26" s="1" t="s">
        <v>5</v>
      </c>
      <c r="B26" s="1" t="s">
        <v>102</v>
      </c>
      <c r="C26" s="4">
        <v>2457</v>
      </c>
      <c r="D26">
        <f t="shared" ref="D26:D51" si="2">C26/$C$25</f>
        <v>6.5464137269530001E-2</v>
      </c>
      <c r="E26" s="9">
        <f>$L$4*D26</f>
        <v>2464.2665192369177</v>
      </c>
      <c r="K26" s="2" t="s">
        <v>27</v>
      </c>
      <c r="L26" s="5">
        <v>22417</v>
      </c>
    </row>
    <row r="27" spans="1:12" x14ac:dyDescent="0.3">
      <c r="A27" s="1" t="s">
        <v>5</v>
      </c>
      <c r="B27" s="1" t="s">
        <v>103</v>
      </c>
      <c r="C27" s="4">
        <v>1263</v>
      </c>
      <c r="D27">
        <f t="shared" si="2"/>
        <v>3.3651284237450708E-2</v>
      </c>
      <c r="E27" s="9">
        <f t="shared" ref="E27:E51" si="3">$L$4*D27</f>
        <v>1266.7352925503569</v>
      </c>
      <c r="K27" s="2" t="s">
        <v>28</v>
      </c>
      <c r="L27" s="5">
        <v>4488</v>
      </c>
    </row>
    <row r="28" spans="1:12" x14ac:dyDescent="0.3">
      <c r="A28" s="1" t="s">
        <v>5</v>
      </c>
      <c r="B28" s="1" t="s">
        <v>104</v>
      </c>
      <c r="C28" s="4">
        <v>384</v>
      </c>
      <c r="D28">
        <f t="shared" si="2"/>
        <v>1.0231269316849622E-2</v>
      </c>
      <c r="E28" s="9">
        <f t="shared" si="3"/>
        <v>385.13567089417035</v>
      </c>
      <c r="K28" s="2" t="s">
        <v>29</v>
      </c>
      <c r="L28" s="5">
        <v>3298</v>
      </c>
    </row>
    <row r="29" spans="1:12" x14ac:dyDescent="0.3">
      <c r="A29" s="1" t="s">
        <v>5</v>
      </c>
      <c r="B29" s="1" t="s">
        <v>105</v>
      </c>
      <c r="C29" s="4">
        <v>1205</v>
      </c>
      <c r="D29">
        <f t="shared" si="2"/>
        <v>3.2105936267718217E-2</v>
      </c>
      <c r="E29" s="9">
        <f t="shared" si="3"/>
        <v>1208.5637589257169</v>
      </c>
    </row>
    <row r="30" spans="1:12" x14ac:dyDescent="0.3">
      <c r="A30" s="1" t="s">
        <v>5</v>
      </c>
      <c r="B30" s="1" t="s">
        <v>106</v>
      </c>
      <c r="C30" s="4">
        <v>273</v>
      </c>
      <c r="D30">
        <f t="shared" si="2"/>
        <v>7.2737930299477775E-3</v>
      </c>
      <c r="E30" s="9">
        <f t="shared" si="3"/>
        <v>273.80739102632418</v>
      </c>
    </row>
    <row r="31" spans="1:12" x14ac:dyDescent="0.3">
      <c r="A31" s="1" t="s">
        <v>5</v>
      </c>
      <c r="B31" s="1" t="s">
        <v>107</v>
      </c>
      <c r="C31" s="4">
        <v>303</v>
      </c>
      <c r="D31">
        <f t="shared" si="2"/>
        <v>8.0731109453266552E-3</v>
      </c>
      <c r="E31" s="9">
        <f t="shared" si="3"/>
        <v>303.89611531493131</v>
      </c>
    </row>
    <row r="32" spans="1:12" x14ac:dyDescent="0.3">
      <c r="A32" s="1" t="s">
        <v>5</v>
      </c>
      <c r="B32" s="1" t="s">
        <v>108</v>
      </c>
      <c r="C32" s="4">
        <v>1547</v>
      </c>
      <c r="D32">
        <f t="shared" si="2"/>
        <v>4.1218160503037407E-2</v>
      </c>
      <c r="E32" s="9">
        <f t="shared" si="3"/>
        <v>1551.5752158158371</v>
      </c>
    </row>
    <row r="33" spans="1:5" x14ac:dyDescent="0.3">
      <c r="A33" s="1" t="s">
        <v>5</v>
      </c>
      <c r="B33" s="1" t="s">
        <v>109</v>
      </c>
      <c r="C33" s="4">
        <v>1242</v>
      </c>
      <c r="D33">
        <f t="shared" si="2"/>
        <v>3.3091761696685498E-2</v>
      </c>
      <c r="E33" s="9">
        <f t="shared" si="3"/>
        <v>1245.6731855483322</v>
      </c>
    </row>
    <row r="34" spans="1:5" x14ac:dyDescent="0.3">
      <c r="A34" s="1" t="s">
        <v>5</v>
      </c>
      <c r="B34" s="1" t="s">
        <v>110</v>
      </c>
      <c r="C34" s="4">
        <v>827</v>
      </c>
      <c r="D34">
        <f t="shared" si="2"/>
        <v>2.2034530533944368E-2</v>
      </c>
      <c r="E34" s="9">
        <f t="shared" si="3"/>
        <v>829.44583288926788</v>
      </c>
    </row>
    <row r="35" spans="1:5" x14ac:dyDescent="0.3">
      <c r="A35" s="1" t="s">
        <v>5</v>
      </c>
      <c r="B35" s="1" t="s">
        <v>111</v>
      </c>
      <c r="C35" s="4">
        <v>830</v>
      </c>
      <c r="D35">
        <f t="shared" si="2"/>
        <v>2.2114462325482254E-2</v>
      </c>
      <c r="E35" s="9">
        <f t="shared" si="3"/>
        <v>832.4547053181285</v>
      </c>
    </row>
    <row r="36" spans="1:5" x14ac:dyDescent="0.3">
      <c r="A36" s="1" t="s">
        <v>5</v>
      </c>
      <c r="B36" s="1" t="s">
        <v>112</v>
      </c>
      <c r="C36" s="4">
        <v>1742</v>
      </c>
      <c r="D36">
        <f t="shared" si="2"/>
        <v>4.6413726953000105E-2</v>
      </c>
      <c r="E36" s="9">
        <f t="shared" si="3"/>
        <v>1747.1519236917829</v>
      </c>
    </row>
    <row r="37" spans="1:5" x14ac:dyDescent="0.3">
      <c r="A37" s="1" t="s">
        <v>5</v>
      </c>
      <c r="B37" s="1" t="s">
        <v>113</v>
      </c>
      <c r="C37" s="4">
        <v>657</v>
      </c>
      <c r="D37">
        <f t="shared" si="2"/>
        <v>1.7505062346797398E-2</v>
      </c>
      <c r="E37" s="9">
        <f t="shared" si="3"/>
        <v>658.94306192049442</v>
      </c>
    </row>
    <row r="38" spans="1:5" x14ac:dyDescent="0.3">
      <c r="A38" s="1" t="s">
        <v>5</v>
      </c>
      <c r="B38" s="1" t="s">
        <v>114</v>
      </c>
      <c r="C38" s="4">
        <v>1120</v>
      </c>
      <c r="D38">
        <f t="shared" si="2"/>
        <v>2.9841202174144731E-2</v>
      </c>
      <c r="E38" s="9">
        <f t="shared" si="3"/>
        <v>1123.31237344133</v>
      </c>
    </row>
    <row r="39" spans="1:5" x14ac:dyDescent="0.3">
      <c r="A39" s="1" t="s">
        <v>5</v>
      </c>
      <c r="B39" s="1" t="s">
        <v>115</v>
      </c>
      <c r="C39" s="4">
        <v>326</v>
      </c>
      <c r="D39">
        <f t="shared" si="2"/>
        <v>8.6859213471171259E-3</v>
      </c>
      <c r="E39" s="9">
        <f t="shared" si="3"/>
        <v>326.96413726953</v>
      </c>
    </row>
    <row r="40" spans="1:5" x14ac:dyDescent="0.3">
      <c r="A40" s="1" t="s">
        <v>5</v>
      </c>
      <c r="B40" s="1" t="s">
        <v>116</v>
      </c>
      <c r="C40" s="4">
        <v>6505</v>
      </c>
      <c r="D40">
        <f t="shared" si="2"/>
        <v>0.17331876798465309</v>
      </c>
      <c r="E40" s="9">
        <f t="shared" si="3"/>
        <v>6524.2383832462965</v>
      </c>
    </row>
    <row r="41" spans="1:5" x14ac:dyDescent="0.3">
      <c r="A41" s="1" t="s">
        <v>5</v>
      </c>
      <c r="B41" s="1" t="s">
        <v>117</v>
      </c>
      <c r="C41" s="4">
        <v>3723</v>
      </c>
      <c r="D41">
        <f t="shared" si="2"/>
        <v>9.9195353298518599E-2</v>
      </c>
      <c r="E41" s="9">
        <f t="shared" si="3"/>
        <v>3734.0106842161358</v>
      </c>
    </row>
    <row r="42" spans="1:5" x14ac:dyDescent="0.3">
      <c r="A42" s="1" t="s">
        <v>5</v>
      </c>
      <c r="B42" s="1" t="s">
        <v>118</v>
      </c>
      <c r="C42" s="4">
        <v>1078</v>
      </c>
      <c r="D42">
        <f t="shared" si="2"/>
        <v>2.8722157092614303E-2</v>
      </c>
      <c r="E42" s="9">
        <f t="shared" si="3"/>
        <v>1081.1881594372803</v>
      </c>
    </row>
    <row r="43" spans="1:5" x14ac:dyDescent="0.3">
      <c r="A43" s="1" t="s">
        <v>5</v>
      </c>
      <c r="B43" s="1" t="s">
        <v>119</v>
      </c>
      <c r="C43" s="4">
        <v>1385</v>
      </c>
      <c r="D43">
        <f t="shared" si="2"/>
        <v>3.6901843759991476E-2</v>
      </c>
      <c r="E43" s="9">
        <f t="shared" si="3"/>
        <v>1389.0961046573591</v>
      </c>
    </row>
    <row r="44" spans="1:5" x14ac:dyDescent="0.3">
      <c r="A44" s="1" t="s">
        <v>5</v>
      </c>
      <c r="B44" s="1" t="s">
        <v>120</v>
      </c>
      <c r="C44" s="4">
        <v>835</v>
      </c>
      <c r="D44">
        <f t="shared" si="2"/>
        <v>2.22476819780454E-2</v>
      </c>
      <c r="E44" s="9">
        <f t="shared" si="3"/>
        <v>837.46949269956303</v>
      </c>
    </row>
    <row r="45" spans="1:5" x14ac:dyDescent="0.3">
      <c r="A45" s="1" t="s">
        <v>5</v>
      </c>
      <c r="B45" s="1" t="s">
        <v>121</v>
      </c>
      <c r="C45" s="4">
        <v>935</v>
      </c>
      <c r="D45">
        <f t="shared" si="2"/>
        <v>2.4912075029308322E-2</v>
      </c>
      <c r="E45" s="9">
        <f t="shared" si="3"/>
        <v>937.76524032825318</v>
      </c>
    </row>
    <row r="46" spans="1:5" x14ac:dyDescent="0.3">
      <c r="A46" s="1" t="s">
        <v>5</v>
      </c>
      <c r="B46" s="1" t="s">
        <v>1</v>
      </c>
      <c r="C46" s="4">
        <v>2115</v>
      </c>
      <c r="D46">
        <f t="shared" si="2"/>
        <v>5.6351913034210804E-2</v>
      </c>
      <c r="E46" s="9">
        <f t="shared" si="3"/>
        <v>2121.2550623467973</v>
      </c>
    </row>
    <row r="47" spans="1:5" x14ac:dyDescent="0.3">
      <c r="A47" s="1" t="s">
        <v>5</v>
      </c>
      <c r="B47" s="1" t="s">
        <v>122</v>
      </c>
      <c r="C47" s="4">
        <v>1287</v>
      </c>
      <c r="D47">
        <f t="shared" si="2"/>
        <v>3.4290738569753808E-2</v>
      </c>
      <c r="E47" s="9">
        <f t="shared" si="3"/>
        <v>1290.8062719812426</v>
      </c>
    </row>
    <row r="48" spans="1:5" x14ac:dyDescent="0.3">
      <c r="A48" s="1" t="s">
        <v>5</v>
      </c>
      <c r="B48" s="1" t="s">
        <v>123</v>
      </c>
      <c r="C48" s="4">
        <v>568</v>
      </c>
      <c r="D48">
        <f t="shared" si="2"/>
        <v>1.5133752531173399E-2</v>
      </c>
      <c r="E48" s="9">
        <f t="shared" si="3"/>
        <v>569.67984653096028</v>
      </c>
    </row>
    <row r="49" spans="1:5" x14ac:dyDescent="0.3">
      <c r="A49" s="1" t="s">
        <v>5</v>
      </c>
      <c r="B49" s="1" t="s">
        <v>124</v>
      </c>
      <c r="C49" s="4">
        <v>3066</v>
      </c>
      <c r="D49">
        <f t="shared" si="2"/>
        <v>8.1690290951721201E-2</v>
      </c>
      <c r="E49" s="9">
        <f t="shared" si="3"/>
        <v>3075.0676222956413</v>
      </c>
    </row>
    <row r="50" spans="1:5" x14ac:dyDescent="0.3">
      <c r="A50" s="1" t="s">
        <v>5</v>
      </c>
      <c r="B50" s="1" t="s">
        <v>125</v>
      </c>
      <c r="C50" s="4">
        <v>1207</v>
      </c>
      <c r="D50">
        <f t="shared" si="2"/>
        <v>3.2159224128743474E-2</v>
      </c>
      <c r="E50" s="9">
        <f t="shared" si="3"/>
        <v>1210.5696738782906</v>
      </c>
    </row>
    <row r="51" spans="1:5" x14ac:dyDescent="0.3">
      <c r="A51" s="1" t="s">
        <v>5</v>
      </c>
      <c r="B51" s="1" t="s">
        <v>126</v>
      </c>
      <c r="C51" s="4">
        <v>652</v>
      </c>
      <c r="D51">
        <f t="shared" si="2"/>
        <v>1.7371842694234252E-2</v>
      </c>
      <c r="E51" s="9">
        <f t="shared" si="3"/>
        <v>653.92827453906</v>
      </c>
    </row>
    <row r="52" spans="1:5" x14ac:dyDescent="0.3">
      <c r="A52" s="1" t="s">
        <v>6</v>
      </c>
      <c r="B52" s="1" t="s">
        <v>0</v>
      </c>
      <c r="C52" s="4">
        <v>15397</v>
      </c>
      <c r="D52">
        <v>0</v>
      </c>
      <c r="E52" s="9">
        <v>0</v>
      </c>
    </row>
    <row r="53" spans="1:5" x14ac:dyDescent="0.3">
      <c r="A53" s="1" t="s">
        <v>6</v>
      </c>
      <c r="B53" s="1" t="s">
        <v>127</v>
      </c>
      <c r="C53" s="4">
        <v>802</v>
      </c>
      <c r="D53">
        <f t="shared" ref="D53:D64" si="4">C53/$C$52</f>
        <v>5.2088069104370985E-2</v>
      </c>
      <c r="E53" s="9">
        <f>$L$5*D53</f>
        <v>802.20835227641749</v>
      </c>
    </row>
    <row r="54" spans="1:5" x14ac:dyDescent="0.3">
      <c r="A54" s="1" t="s">
        <v>6</v>
      </c>
      <c r="B54" s="1" t="s">
        <v>128</v>
      </c>
      <c r="C54" s="4">
        <v>2778</v>
      </c>
      <c r="D54">
        <f t="shared" si="4"/>
        <v>0.18042475806975386</v>
      </c>
      <c r="E54" s="9">
        <f t="shared" ref="E54:E64" si="5">$L$5*D54</f>
        <v>2778.721699032279</v>
      </c>
    </row>
    <row r="55" spans="1:5" x14ac:dyDescent="0.3">
      <c r="A55" s="1" t="s">
        <v>6</v>
      </c>
      <c r="B55" s="1" t="s">
        <v>129</v>
      </c>
      <c r="C55" s="4">
        <v>340</v>
      </c>
      <c r="D55">
        <f t="shared" si="4"/>
        <v>2.2082223809833084E-2</v>
      </c>
      <c r="E55" s="9">
        <f t="shared" si="5"/>
        <v>340.08832889523933</v>
      </c>
    </row>
    <row r="56" spans="1:5" x14ac:dyDescent="0.3">
      <c r="A56" s="1" t="s">
        <v>6</v>
      </c>
      <c r="B56" s="1" t="s">
        <v>130</v>
      </c>
      <c r="C56" s="4">
        <v>750</v>
      </c>
      <c r="D56">
        <f t="shared" si="4"/>
        <v>4.8710787815808274E-2</v>
      </c>
      <c r="E56" s="9">
        <f t="shared" si="5"/>
        <v>750.19484315126317</v>
      </c>
    </row>
    <row r="57" spans="1:5" x14ac:dyDescent="0.3">
      <c r="A57" s="1" t="s">
        <v>6</v>
      </c>
      <c r="B57" s="1" t="s">
        <v>131</v>
      </c>
      <c r="C57" s="4">
        <v>1138</v>
      </c>
      <c r="D57">
        <f t="shared" si="4"/>
        <v>7.3910502045853088E-2</v>
      </c>
      <c r="E57" s="9">
        <f t="shared" si="5"/>
        <v>1138.2956420081834</v>
      </c>
    </row>
    <row r="58" spans="1:5" x14ac:dyDescent="0.3">
      <c r="A58" s="1" t="s">
        <v>6</v>
      </c>
      <c r="B58" s="1" t="s">
        <v>132</v>
      </c>
      <c r="C58" s="4">
        <v>1239</v>
      </c>
      <c r="D58">
        <f t="shared" si="4"/>
        <v>8.0470221471715273E-2</v>
      </c>
      <c r="E58" s="9">
        <f t="shared" si="5"/>
        <v>1239.3218808858869</v>
      </c>
    </row>
    <row r="59" spans="1:5" x14ac:dyDescent="0.3">
      <c r="A59" s="1" t="s">
        <v>6</v>
      </c>
      <c r="B59" s="1" t="s">
        <v>133</v>
      </c>
      <c r="C59" s="4">
        <v>1502</v>
      </c>
      <c r="D59">
        <f t="shared" si="4"/>
        <v>9.7551471065792039E-2</v>
      </c>
      <c r="E59" s="9">
        <f t="shared" si="5"/>
        <v>1502.3902058842632</v>
      </c>
    </row>
    <row r="60" spans="1:5" x14ac:dyDescent="0.3">
      <c r="A60" s="1" t="s">
        <v>6</v>
      </c>
      <c r="B60" s="1" t="s">
        <v>134</v>
      </c>
      <c r="C60" s="4">
        <v>1032</v>
      </c>
      <c r="D60">
        <f t="shared" si="4"/>
        <v>6.7026044034552187E-2</v>
      </c>
      <c r="E60" s="9">
        <f t="shared" si="5"/>
        <v>1032.2681041761382</v>
      </c>
    </row>
    <row r="61" spans="1:5" x14ac:dyDescent="0.3">
      <c r="A61" s="1" t="s">
        <v>6</v>
      </c>
      <c r="B61" s="1" t="s">
        <v>135</v>
      </c>
      <c r="C61" s="4">
        <v>2211</v>
      </c>
      <c r="D61">
        <f t="shared" si="4"/>
        <v>0.14359940248100278</v>
      </c>
      <c r="E61" s="9">
        <f t="shared" si="5"/>
        <v>2211.5743976099238</v>
      </c>
    </row>
    <row r="62" spans="1:5" x14ac:dyDescent="0.3">
      <c r="A62" s="1" t="s">
        <v>6</v>
      </c>
      <c r="B62" s="1" t="s">
        <v>136</v>
      </c>
      <c r="C62" s="4">
        <v>437</v>
      </c>
      <c r="D62">
        <f t="shared" si="4"/>
        <v>2.8382152367344288E-2</v>
      </c>
      <c r="E62" s="9">
        <f t="shared" si="5"/>
        <v>437.11352860946937</v>
      </c>
    </row>
    <row r="63" spans="1:5" x14ac:dyDescent="0.3">
      <c r="A63" s="1" t="s">
        <v>6</v>
      </c>
      <c r="B63" s="1" t="s">
        <v>137</v>
      </c>
      <c r="C63" s="4">
        <v>1848</v>
      </c>
      <c r="D63">
        <f t="shared" si="4"/>
        <v>0.12002338117815159</v>
      </c>
      <c r="E63" s="9">
        <f t="shared" si="5"/>
        <v>1848.4800935247126</v>
      </c>
    </row>
    <row r="64" spans="1:5" x14ac:dyDescent="0.3">
      <c r="A64" s="1" t="s">
        <v>6</v>
      </c>
      <c r="B64" s="1" t="s">
        <v>138</v>
      </c>
      <c r="C64" s="4">
        <v>1320</v>
      </c>
      <c r="D64">
        <f t="shared" si="4"/>
        <v>8.5730986555822564E-2</v>
      </c>
      <c r="E64" s="9">
        <f t="shared" si="5"/>
        <v>1320.3429239462232</v>
      </c>
    </row>
    <row r="65" spans="1:5" x14ac:dyDescent="0.3">
      <c r="A65" s="1" t="s">
        <v>7</v>
      </c>
      <c r="B65" s="1" t="s">
        <v>0</v>
      </c>
      <c r="C65" s="4">
        <v>25538</v>
      </c>
      <c r="D65">
        <v>0</v>
      </c>
      <c r="E65" s="9">
        <v>0</v>
      </c>
    </row>
    <row r="66" spans="1:5" x14ac:dyDescent="0.3">
      <c r="A66" s="1" t="s">
        <v>7</v>
      </c>
      <c r="B66" s="1" t="s">
        <v>139</v>
      </c>
      <c r="C66" s="4">
        <v>5229</v>
      </c>
      <c r="D66">
        <f t="shared" ref="D66:D77" si="6">C66/$C$65</f>
        <v>0.20475370036807894</v>
      </c>
      <c r="E66" s="9">
        <f>$L$6*D66</f>
        <v>5276.5028584853944</v>
      </c>
    </row>
    <row r="67" spans="1:5" x14ac:dyDescent="0.3">
      <c r="A67" s="1" t="s">
        <v>7</v>
      </c>
      <c r="B67" s="1" t="s">
        <v>140</v>
      </c>
      <c r="C67" s="4">
        <v>5057</v>
      </c>
      <c r="D67">
        <f t="shared" si="6"/>
        <v>0.1980186388910643</v>
      </c>
      <c r="E67" s="9">
        <f t="shared" ref="E67:E77" si="7">$L$6*D67</f>
        <v>5102.9403242227272</v>
      </c>
    </row>
    <row r="68" spans="1:5" x14ac:dyDescent="0.3">
      <c r="A68" s="1" t="s">
        <v>7</v>
      </c>
      <c r="B68" s="1" t="s">
        <v>141</v>
      </c>
      <c r="C68" s="4">
        <v>618</v>
      </c>
      <c r="D68">
        <f t="shared" si="6"/>
        <v>2.4199232516250294E-2</v>
      </c>
      <c r="E68" s="9">
        <f t="shared" si="7"/>
        <v>623.61422194377008</v>
      </c>
    </row>
    <row r="69" spans="1:5" x14ac:dyDescent="0.3">
      <c r="A69" s="1" t="s">
        <v>7</v>
      </c>
      <c r="B69" s="1" t="s">
        <v>142</v>
      </c>
      <c r="C69" s="4">
        <v>7286</v>
      </c>
      <c r="D69">
        <f t="shared" si="6"/>
        <v>0.28530033675307387</v>
      </c>
      <c r="E69" s="9">
        <f t="shared" si="7"/>
        <v>7352.1896781267133</v>
      </c>
    </row>
    <row r="70" spans="1:5" x14ac:dyDescent="0.3">
      <c r="A70" s="1" t="s">
        <v>7</v>
      </c>
      <c r="B70" s="1" t="s">
        <v>143</v>
      </c>
      <c r="C70" s="4">
        <v>1497</v>
      </c>
      <c r="D70">
        <f t="shared" si="6"/>
        <v>5.8618529250528621E-2</v>
      </c>
      <c r="E70" s="9">
        <f t="shared" si="7"/>
        <v>1510.5994987861225</v>
      </c>
    </row>
    <row r="71" spans="1:5" x14ac:dyDescent="0.3">
      <c r="A71" s="1" t="s">
        <v>7</v>
      </c>
      <c r="B71" s="1" t="s">
        <v>144</v>
      </c>
      <c r="C71" s="4">
        <v>950</v>
      </c>
      <c r="D71">
        <f t="shared" si="6"/>
        <v>3.7199467460255306E-2</v>
      </c>
      <c r="E71" s="9">
        <f t="shared" si="7"/>
        <v>958.63027645077921</v>
      </c>
    </row>
    <row r="72" spans="1:5" x14ac:dyDescent="0.3">
      <c r="A72" s="1" t="s">
        <v>7</v>
      </c>
      <c r="B72" s="1" t="s">
        <v>145</v>
      </c>
      <c r="C72" s="4">
        <v>901</v>
      </c>
      <c r="D72">
        <f t="shared" si="6"/>
        <v>3.5280758085989503E-2</v>
      </c>
      <c r="E72" s="9">
        <f t="shared" si="7"/>
        <v>909.18513587594953</v>
      </c>
    </row>
    <row r="73" spans="1:5" x14ac:dyDescent="0.3">
      <c r="A73" s="1" t="s">
        <v>7</v>
      </c>
      <c r="B73" s="1" t="s">
        <v>146</v>
      </c>
      <c r="C73" s="4">
        <v>895</v>
      </c>
      <c r="D73">
        <f t="shared" si="6"/>
        <v>3.5045814080977365E-2</v>
      </c>
      <c r="E73" s="9">
        <f t="shared" si="7"/>
        <v>903.13062886678665</v>
      </c>
    </row>
    <row r="74" spans="1:5" x14ac:dyDescent="0.3">
      <c r="A74" s="1" t="s">
        <v>7</v>
      </c>
      <c r="B74" s="1" t="s">
        <v>147</v>
      </c>
      <c r="C74" s="4">
        <v>1079</v>
      </c>
      <c r="D74">
        <f t="shared" si="6"/>
        <v>4.225076356801629E-2</v>
      </c>
      <c r="E74" s="9">
        <f t="shared" si="7"/>
        <v>1088.8021771477797</v>
      </c>
    </row>
    <row r="75" spans="1:5" x14ac:dyDescent="0.3">
      <c r="A75" s="1" t="s">
        <v>7</v>
      </c>
      <c r="B75" s="1" t="s">
        <v>148</v>
      </c>
      <c r="C75" s="4">
        <v>427</v>
      </c>
      <c r="D75">
        <f t="shared" si="6"/>
        <v>1.6720181690030544E-2</v>
      </c>
      <c r="E75" s="9">
        <f t="shared" si="7"/>
        <v>430.87908215208711</v>
      </c>
    </row>
    <row r="76" spans="1:5" x14ac:dyDescent="0.3">
      <c r="A76" s="1" t="s">
        <v>7</v>
      </c>
      <c r="B76" s="1" t="s">
        <v>149</v>
      </c>
      <c r="C76" s="4">
        <v>1144</v>
      </c>
      <c r="D76">
        <f t="shared" si="6"/>
        <v>4.4795990288981125E-2</v>
      </c>
      <c r="E76" s="9">
        <f t="shared" si="7"/>
        <v>1154.3926697470436</v>
      </c>
    </row>
    <row r="77" spans="1:5" x14ac:dyDescent="0.3">
      <c r="A77" s="1" t="s">
        <v>7</v>
      </c>
      <c r="B77" s="1" t="s">
        <v>150</v>
      </c>
      <c r="C77" s="4">
        <v>455</v>
      </c>
      <c r="D77">
        <f t="shared" si="6"/>
        <v>1.7816587046753856E-2</v>
      </c>
      <c r="E77" s="9">
        <f t="shared" si="7"/>
        <v>459.13344819484689</v>
      </c>
    </row>
    <row r="78" spans="1:5" x14ac:dyDescent="0.3">
      <c r="A78" s="1" t="s">
        <v>8</v>
      </c>
      <c r="B78" s="1" t="s">
        <v>0</v>
      </c>
      <c r="C78" s="4">
        <v>9295</v>
      </c>
      <c r="D78">
        <v>0</v>
      </c>
      <c r="E78" s="9">
        <v>0</v>
      </c>
    </row>
    <row r="79" spans="1:5" x14ac:dyDescent="0.3">
      <c r="A79" s="1" t="s">
        <v>8</v>
      </c>
      <c r="B79" s="1" t="s">
        <v>151</v>
      </c>
      <c r="C79" s="4">
        <v>656</v>
      </c>
      <c r="D79">
        <f t="shared" ref="D79:D93" si="8">C79/$C$78</f>
        <v>7.0575578267885963E-2</v>
      </c>
      <c r="E79" s="9">
        <f>$L$7*D79</f>
        <v>669.05648197955895</v>
      </c>
    </row>
    <row r="80" spans="1:5" x14ac:dyDescent="0.3">
      <c r="A80" s="1" t="s">
        <v>8</v>
      </c>
      <c r="B80" s="1" t="s">
        <v>152</v>
      </c>
      <c r="C80" s="4">
        <v>236</v>
      </c>
      <c r="D80">
        <f t="shared" si="8"/>
        <v>2.5389994620763853E-2</v>
      </c>
      <c r="E80" s="9">
        <f t="shared" ref="E80:E93" si="9">$L$7*D80</f>
        <v>240.69714900484132</v>
      </c>
    </row>
    <row r="81" spans="1:5" x14ac:dyDescent="0.3">
      <c r="A81" s="1" t="s">
        <v>8</v>
      </c>
      <c r="B81" s="1" t="s">
        <v>153</v>
      </c>
      <c r="C81" s="4">
        <v>443</v>
      </c>
      <c r="D81">
        <f t="shared" si="8"/>
        <v>4.7660032275416889E-2</v>
      </c>
      <c r="E81" s="9">
        <f t="shared" si="9"/>
        <v>451.81710597095213</v>
      </c>
    </row>
    <row r="82" spans="1:5" x14ac:dyDescent="0.3">
      <c r="A82" s="1" t="s">
        <v>8</v>
      </c>
      <c r="B82" s="1" t="s">
        <v>154</v>
      </c>
      <c r="C82" s="4">
        <v>753</v>
      </c>
      <c r="D82">
        <f t="shared" si="8"/>
        <v>8.1011296395911786E-2</v>
      </c>
      <c r="E82" s="9">
        <f t="shared" si="9"/>
        <v>767.98708983324377</v>
      </c>
    </row>
    <row r="83" spans="1:5" x14ac:dyDescent="0.3">
      <c r="A83" s="1" t="s">
        <v>8</v>
      </c>
      <c r="B83" s="1" t="s">
        <v>155</v>
      </c>
      <c r="C83" s="4">
        <v>262</v>
      </c>
      <c r="D83">
        <f t="shared" si="8"/>
        <v>2.8187197417966648E-2</v>
      </c>
      <c r="E83" s="9">
        <f t="shared" si="9"/>
        <v>267.21463152232383</v>
      </c>
    </row>
    <row r="84" spans="1:5" x14ac:dyDescent="0.3">
      <c r="A84" s="1" t="s">
        <v>8</v>
      </c>
      <c r="B84" s="1" t="s">
        <v>156</v>
      </c>
      <c r="C84" s="4">
        <v>401</v>
      </c>
      <c r="D84">
        <f t="shared" si="8"/>
        <v>4.3141473910704678E-2</v>
      </c>
      <c r="E84" s="9">
        <f t="shared" si="9"/>
        <v>408.98117267348033</v>
      </c>
    </row>
    <row r="85" spans="1:5" x14ac:dyDescent="0.3">
      <c r="A85" s="1" t="s">
        <v>8</v>
      </c>
      <c r="B85" s="1" t="s">
        <v>157</v>
      </c>
      <c r="C85" s="4">
        <v>307</v>
      </c>
      <c r="D85">
        <f t="shared" si="8"/>
        <v>3.3028509951586876E-2</v>
      </c>
      <c r="E85" s="9">
        <f t="shared" si="9"/>
        <v>313.11027434104358</v>
      </c>
    </row>
    <row r="86" spans="1:5" x14ac:dyDescent="0.3">
      <c r="A86" s="1" t="s">
        <v>8</v>
      </c>
      <c r="B86" s="1" t="s">
        <v>57</v>
      </c>
      <c r="C86" s="4">
        <v>779</v>
      </c>
      <c r="D86">
        <f t="shared" si="8"/>
        <v>8.3808499193114575E-2</v>
      </c>
      <c r="E86" s="9">
        <f t="shared" si="9"/>
        <v>794.50457235072622</v>
      </c>
    </row>
    <row r="87" spans="1:5" x14ac:dyDescent="0.3">
      <c r="A87" s="1" t="s">
        <v>8</v>
      </c>
      <c r="B87" s="1" t="s">
        <v>158</v>
      </c>
      <c r="C87" s="4">
        <v>175</v>
      </c>
      <c r="D87">
        <f t="shared" si="8"/>
        <v>1.8827326519634213E-2</v>
      </c>
      <c r="E87" s="9">
        <f t="shared" si="9"/>
        <v>178.48305540613234</v>
      </c>
    </row>
    <row r="88" spans="1:5" x14ac:dyDescent="0.3">
      <c r="A88" s="1" t="s">
        <v>8</v>
      </c>
      <c r="B88" s="1" t="s">
        <v>159</v>
      </c>
      <c r="C88" s="4">
        <v>788</v>
      </c>
      <c r="D88">
        <f t="shared" si="8"/>
        <v>8.4776761699838624E-2</v>
      </c>
      <c r="E88" s="9">
        <f t="shared" si="9"/>
        <v>803.68370091447014</v>
      </c>
    </row>
    <row r="89" spans="1:5" x14ac:dyDescent="0.3">
      <c r="A89" s="1" t="s">
        <v>8</v>
      </c>
      <c r="B89" s="1" t="s">
        <v>160</v>
      </c>
      <c r="C89" s="4">
        <v>1426</v>
      </c>
      <c r="D89">
        <f t="shared" si="8"/>
        <v>0.1534158149542765</v>
      </c>
      <c r="E89" s="9">
        <f t="shared" si="9"/>
        <v>1454.3819257665411</v>
      </c>
    </row>
    <row r="90" spans="1:5" x14ac:dyDescent="0.3">
      <c r="A90" s="1" t="s">
        <v>8</v>
      </c>
      <c r="B90" s="1" t="s">
        <v>161</v>
      </c>
      <c r="C90" s="4">
        <v>1515</v>
      </c>
      <c r="D90">
        <f t="shared" si="8"/>
        <v>0.16299085529854759</v>
      </c>
      <c r="E90" s="9">
        <f t="shared" si="9"/>
        <v>1545.1533082302312</v>
      </c>
    </row>
    <row r="91" spans="1:5" x14ac:dyDescent="0.3">
      <c r="A91" s="1" t="s">
        <v>8</v>
      </c>
      <c r="B91" s="1" t="s">
        <v>162</v>
      </c>
      <c r="C91" s="4">
        <v>550</v>
      </c>
      <c r="D91">
        <f t="shared" si="8"/>
        <v>5.9171597633136092E-2</v>
      </c>
      <c r="E91" s="9">
        <f t="shared" si="9"/>
        <v>560.9467455621301</v>
      </c>
    </row>
    <row r="92" spans="1:5" x14ac:dyDescent="0.3">
      <c r="A92" s="1" t="s">
        <v>8</v>
      </c>
      <c r="B92" s="1" t="s">
        <v>163</v>
      </c>
      <c r="C92" s="4">
        <v>442</v>
      </c>
      <c r="D92">
        <f t="shared" si="8"/>
        <v>4.7552447552447551E-2</v>
      </c>
      <c r="E92" s="9">
        <f t="shared" si="9"/>
        <v>450.79720279720277</v>
      </c>
    </row>
    <row r="93" spans="1:5" x14ac:dyDescent="0.3">
      <c r="A93" s="1" t="s">
        <v>8</v>
      </c>
      <c r="B93" s="1" t="s">
        <v>164</v>
      </c>
      <c r="C93" s="4">
        <v>562</v>
      </c>
      <c r="D93">
        <f t="shared" si="8"/>
        <v>6.0462614308768155E-2</v>
      </c>
      <c r="E93" s="9">
        <f t="shared" si="9"/>
        <v>573.18558364712214</v>
      </c>
    </row>
    <row r="94" spans="1:5" x14ac:dyDescent="0.3">
      <c r="A94" s="1" t="s">
        <v>9</v>
      </c>
      <c r="B94" s="1" t="s">
        <v>0</v>
      </c>
      <c r="C94" s="4">
        <v>1586</v>
      </c>
      <c r="D94">
        <v>0</v>
      </c>
      <c r="E94" s="9">
        <v>0</v>
      </c>
    </row>
    <row r="95" spans="1:5" x14ac:dyDescent="0.3">
      <c r="A95" s="1" t="s">
        <v>9</v>
      </c>
      <c r="B95" s="1" t="s">
        <v>165</v>
      </c>
      <c r="C95" s="4">
        <v>641</v>
      </c>
      <c r="D95">
        <f t="shared" ref="D95:D100" si="10">C95/$C$94</f>
        <v>0.40416141235813369</v>
      </c>
      <c r="E95" s="9">
        <f>$L$8*D95</f>
        <v>631.30012610340486</v>
      </c>
    </row>
    <row r="96" spans="1:5" x14ac:dyDescent="0.3">
      <c r="A96" s="1" t="s">
        <v>9</v>
      </c>
      <c r="B96" s="1" t="s">
        <v>166</v>
      </c>
      <c r="C96" s="4">
        <v>310</v>
      </c>
      <c r="D96">
        <f t="shared" si="10"/>
        <v>0.19546027742749053</v>
      </c>
      <c r="E96" s="9">
        <f t="shared" ref="E96:E100" si="11">$L$8*D96</f>
        <v>305.30895334174022</v>
      </c>
    </row>
    <row r="97" spans="1:5" x14ac:dyDescent="0.3">
      <c r="A97" s="1" t="s">
        <v>9</v>
      </c>
      <c r="B97" s="1" t="s">
        <v>167</v>
      </c>
      <c r="C97" s="4">
        <v>156</v>
      </c>
      <c r="D97">
        <f t="shared" si="10"/>
        <v>9.8360655737704916E-2</v>
      </c>
      <c r="E97" s="9">
        <f t="shared" si="11"/>
        <v>153.63934426229508</v>
      </c>
    </row>
    <row r="98" spans="1:5" x14ac:dyDescent="0.3">
      <c r="A98" s="1" t="s">
        <v>9</v>
      </c>
      <c r="B98" s="1" t="s">
        <v>168</v>
      </c>
      <c r="C98" s="4">
        <v>155</v>
      </c>
      <c r="D98">
        <f t="shared" si="10"/>
        <v>9.7730138713745265E-2</v>
      </c>
      <c r="E98" s="9">
        <f t="shared" si="11"/>
        <v>152.65447667087011</v>
      </c>
    </row>
    <row r="99" spans="1:5" x14ac:dyDescent="0.3">
      <c r="A99" s="1" t="s">
        <v>9</v>
      </c>
      <c r="B99" s="1" t="s">
        <v>169</v>
      </c>
      <c r="C99" s="4">
        <v>232</v>
      </c>
      <c r="D99">
        <f t="shared" si="10"/>
        <v>0.14627994955863807</v>
      </c>
      <c r="E99" s="9">
        <f t="shared" si="11"/>
        <v>228.48928121059268</v>
      </c>
    </row>
    <row r="100" spans="1:5" x14ac:dyDescent="0.3">
      <c r="A100" s="1" t="s">
        <v>9</v>
      </c>
      <c r="B100" s="1" t="s">
        <v>170</v>
      </c>
      <c r="C100" s="4">
        <v>92</v>
      </c>
      <c r="D100">
        <f t="shared" si="10"/>
        <v>5.8007566204287514E-2</v>
      </c>
      <c r="E100" s="9">
        <f t="shared" si="11"/>
        <v>90.607818411097099</v>
      </c>
    </row>
    <row r="101" spans="1:5" x14ac:dyDescent="0.3">
      <c r="A101" s="1" t="s">
        <v>10</v>
      </c>
      <c r="B101" s="1" t="s">
        <v>0</v>
      </c>
      <c r="C101" s="4">
        <v>1692</v>
      </c>
      <c r="D101">
        <v>0</v>
      </c>
      <c r="E101" s="9">
        <v>0</v>
      </c>
    </row>
    <row r="102" spans="1:5" x14ac:dyDescent="0.3">
      <c r="A102" s="1" t="s">
        <v>10</v>
      </c>
      <c r="B102" s="1" t="s">
        <v>171</v>
      </c>
      <c r="C102" s="4">
        <v>417</v>
      </c>
      <c r="D102">
        <f>C102/$C$101</f>
        <v>0.24645390070921985</v>
      </c>
      <c r="E102" s="9">
        <f>$L$9*D102</f>
        <v>414.781914893617</v>
      </c>
    </row>
    <row r="103" spans="1:5" x14ac:dyDescent="0.3">
      <c r="A103" s="1" t="s">
        <v>10</v>
      </c>
      <c r="B103" s="1" t="s">
        <v>172</v>
      </c>
      <c r="C103" s="4">
        <v>332</v>
      </c>
      <c r="D103">
        <f>C103/$C$101</f>
        <v>0.19621749408983452</v>
      </c>
      <c r="E103" s="9">
        <f t="shared" ref="E103:E105" si="12">$L$9*D103</f>
        <v>330.2340425531915</v>
      </c>
    </row>
    <row r="104" spans="1:5" x14ac:dyDescent="0.3">
      <c r="A104" s="1" t="s">
        <v>10</v>
      </c>
      <c r="B104" s="1" t="s">
        <v>173</v>
      </c>
      <c r="C104" s="4">
        <v>419</v>
      </c>
      <c r="D104">
        <f>C104/$C$101</f>
        <v>0.24763593380614657</v>
      </c>
      <c r="E104" s="9">
        <f t="shared" si="12"/>
        <v>416.77127659574467</v>
      </c>
    </row>
    <row r="105" spans="1:5" x14ac:dyDescent="0.3">
      <c r="A105" s="1" t="s">
        <v>10</v>
      </c>
      <c r="B105" s="1" t="s">
        <v>174</v>
      </c>
      <c r="C105" s="4">
        <v>524</v>
      </c>
      <c r="D105">
        <f>C105/$C$101</f>
        <v>0.30969267139479906</v>
      </c>
      <c r="E105" s="9">
        <f t="shared" si="12"/>
        <v>521.21276595744678</v>
      </c>
    </row>
    <row r="106" spans="1:5" x14ac:dyDescent="0.3">
      <c r="A106" s="1" t="s">
        <v>81</v>
      </c>
      <c r="B106" s="1" t="s">
        <v>81</v>
      </c>
      <c r="C106" s="4">
        <v>2406</v>
      </c>
      <c r="D106">
        <v>0</v>
      </c>
      <c r="E106" s="5">
        <v>2350</v>
      </c>
    </row>
    <row r="107" spans="1:5" x14ac:dyDescent="0.3">
      <c r="A107" s="1" t="s">
        <v>82</v>
      </c>
      <c r="B107" s="1" t="s">
        <v>82</v>
      </c>
      <c r="C107" s="4">
        <v>32441</v>
      </c>
      <c r="D107">
        <v>0</v>
      </c>
      <c r="E107" s="5">
        <v>32141</v>
      </c>
    </row>
    <row r="108" spans="1:5" x14ac:dyDescent="0.3">
      <c r="A108" s="1" t="s">
        <v>83</v>
      </c>
      <c r="B108" s="1" t="s">
        <v>83</v>
      </c>
      <c r="C108" s="4">
        <v>7523</v>
      </c>
      <c r="D108">
        <v>0</v>
      </c>
      <c r="E108" s="5">
        <v>7646</v>
      </c>
    </row>
    <row r="109" spans="1:5" x14ac:dyDescent="0.3">
      <c r="A109" s="1" t="s">
        <v>58</v>
      </c>
      <c r="B109" s="1" t="s">
        <v>276</v>
      </c>
      <c r="C109" s="4">
        <v>49496</v>
      </c>
      <c r="D109">
        <v>0</v>
      </c>
      <c r="E109" s="5">
        <f>$L$13*D109</f>
        <v>0</v>
      </c>
    </row>
    <row r="110" spans="1:5" x14ac:dyDescent="0.3">
      <c r="A110" s="1" t="s">
        <v>58</v>
      </c>
      <c r="B110" s="1" t="s">
        <v>58</v>
      </c>
      <c r="C110" s="4">
        <v>33229</v>
      </c>
      <c r="D110">
        <f>C110/$C$109</f>
        <v>0.67134717957006629</v>
      </c>
      <c r="E110" s="5">
        <f t="shared" ref="E110:E111" si="13">$L$13*D110</f>
        <v>33032.295276385972</v>
      </c>
    </row>
    <row r="111" spans="1:5" x14ac:dyDescent="0.3">
      <c r="A111" s="1" t="s">
        <v>58</v>
      </c>
      <c r="B111" s="1" t="s">
        <v>175</v>
      </c>
      <c r="C111" s="4">
        <v>16267</v>
      </c>
      <c r="D111">
        <f>C111/$C$109</f>
        <v>0.32865282042993371</v>
      </c>
      <c r="E111" s="5">
        <f t="shared" si="13"/>
        <v>16170.704723614028</v>
      </c>
    </row>
    <row r="112" spans="1:5" x14ac:dyDescent="0.3">
      <c r="A112" s="1" t="s">
        <v>176</v>
      </c>
      <c r="B112" s="1" t="s">
        <v>176</v>
      </c>
      <c r="C112" s="4">
        <v>13454</v>
      </c>
      <c r="D112">
        <v>0</v>
      </c>
      <c r="E112" s="5">
        <v>13283</v>
      </c>
    </row>
    <row r="113" spans="1:5" x14ac:dyDescent="0.3">
      <c r="A113" s="1" t="s">
        <v>177</v>
      </c>
      <c r="B113" s="1" t="s">
        <v>177</v>
      </c>
      <c r="C113" s="4">
        <v>7955</v>
      </c>
      <c r="D113">
        <v>0</v>
      </c>
      <c r="E113" s="5">
        <v>7927</v>
      </c>
    </row>
    <row r="114" spans="1:5" x14ac:dyDescent="0.3">
      <c r="A114" s="1" t="s">
        <v>178</v>
      </c>
      <c r="B114" s="1" t="s">
        <v>178</v>
      </c>
      <c r="C114" s="4">
        <v>6839</v>
      </c>
      <c r="D114">
        <v>0</v>
      </c>
      <c r="E114" s="5">
        <v>6862</v>
      </c>
    </row>
    <row r="115" spans="1:5" x14ac:dyDescent="0.3">
      <c r="A115" s="1" t="s">
        <v>59</v>
      </c>
      <c r="B115" s="1" t="s">
        <v>0</v>
      </c>
      <c r="C115" s="4">
        <v>14430</v>
      </c>
      <c r="D115">
        <v>0</v>
      </c>
      <c r="E115" s="7">
        <v>0</v>
      </c>
    </row>
    <row r="116" spans="1:5" x14ac:dyDescent="0.3">
      <c r="A116" s="1" t="s">
        <v>59</v>
      </c>
      <c r="B116" s="1" t="s">
        <v>60</v>
      </c>
      <c r="C116" s="4">
        <v>12119</v>
      </c>
      <c r="D116">
        <f>C116/$C$115</f>
        <v>0.83984753984753979</v>
      </c>
      <c r="E116" s="9">
        <f>$L$17*D116</f>
        <v>12035.855093555092</v>
      </c>
    </row>
    <row r="117" spans="1:5" x14ac:dyDescent="0.3">
      <c r="A117" s="1" t="s">
        <v>59</v>
      </c>
      <c r="B117" s="1" t="s">
        <v>61</v>
      </c>
      <c r="C117" s="4">
        <v>2311</v>
      </c>
      <c r="D117">
        <f>C117/$C$115</f>
        <v>0.16015246015246015</v>
      </c>
      <c r="E117" s="9">
        <f>$L$17*D117</f>
        <v>2295.1449064449066</v>
      </c>
    </row>
    <row r="118" spans="1:5" x14ac:dyDescent="0.3">
      <c r="A118" s="1" t="s">
        <v>19</v>
      </c>
      <c r="B118" s="1" t="s">
        <v>319</v>
      </c>
      <c r="C118" s="4">
        <v>8854</v>
      </c>
      <c r="D118">
        <v>0</v>
      </c>
      <c r="E118" s="5">
        <v>8911</v>
      </c>
    </row>
    <row r="119" spans="1:5" x14ac:dyDescent="0.3">
      <c r="A119" s="1" t="s">
        <v>20</v>
      </c>
      <c r="B119" s="1" t="s">
        <v>0</v>
      </c>
      <c r="C119" s="4">
        <v>24006</v>
      </c>
      <c r="D119">
        <v>0</v>
      </c>
      <c r="E119" s="8">
        <v>0</v>
      </c>
    </row>
    <row r="120" spans="1:5" x14ac:dyDescent="0.3">
      <c r="A120" s="1" t="s">
        <v>20</v>
      </c>
      <c r="B120" s="1" t="s">
        <v>62</v>
      </c>
      <c r="C120" s="4">
        <v>16895</v>
      </c>
      <c r="D120">
        <f>C120/$C$119</f>
        <v>0.70378238773639923</v>
      </c>
      <c r="E120" s="9">
        <f>$L$19*D120</f>
        <v>16774.653211697074</v>
      </c>
    </row>
    <row r="121" spans="1:5" x14ac:dyDescent="0.3">
      <c r="A121" s="1" t="s">
        <v>20</v>
      </c>
      <c r="B121" s="1" t="s">
        <v>63</v>
      </c>
      <c r="C121" s="4">
        <v>7111</v>
      </c>
      <c r="D121">
        <f>C121/$C$119</f>
        <v>0.29621761226360077</v>
      </c>
      <c r="E121" s="9">
        <f>$L$19*D121</f>
        <v>7060.3467883029243</v>
      </c>
    </row>
    <row r="122" spans="1:5" x14ac:dyDescent="0.3">
      <c r="A122" s="1" t="s">
        <v>21</v>
      </c>
      <c r="B122" s="1" t="s">
        <v>0</v>
      </c>
      <c r="C122" s="4">
        <v>25876</v>
      </c>
      <c r="D122">
        <v>0</v>
      </c>
      <c r="E122" s="9">
        <v>0</v>
      </c>
    </row>
    <row r="123" spans="1:5" x14ac:dyDescent="0.3">
      <c r="A123" s="1" t="s">
        <v>21</v>
      </c>
      <c r="B123" s="1" t="s">
        <v>64</v>
      </c>
      <c r="C123" s="4">
        <v>3385</v>
      </c>
      <c r="D123">
        <f>C123/$C$122</f>
        <v>0.13081620034008348</v>
      </c>
      <c r="E123" s="9">
        <f>$L$20*D123</f>
        <v>3435.4950533312726</v>
      </c>
    </row>
    <row r="124" spans="1:5" x14ac:dyDescent="0.3">
      <c r="A124" s="1" t="s">
        <v>21</v>
      </c>
      <c r="B124" s="1" t="s">
        <v>65</v>
      </c>
      <c r="C124" s="4">
        <v>9598</v>
      </c>
      <c r="D124">
        <f>C124/$C$122</f>
        <v>0.37092286288452619</v>
      </c>
      <c r="E124" s="9">
        <f t="shared" ref="E124:E127" si="14">$L$20*D124</f>
        <v>9741.1762250734264</v>
      </c>
    </row>
    <row r="125" spans="1:5" x14ac:dyDescent="0.3">
      <c r="A125" s="1" t="s">
        <v>21</v>
      </c>
      <c r="B125" s="1" t="s">
        <v>66</v>
      </c>
      <c r="C125" s="4">
        <v>385</v>
      </c>
      <c r="D125">
        <f>C125/$C$122</f>
        <v>1.487865203277168E-2</v>
      </c>
      <c r="E125" s="9">
        <f t="shared" si="14"/>
        <v>390.74315968464987</v>
      </c>
    </row>
    <row r="126" spans="1:5" x14ac:dyDescent="0.3">
      <c r="A126" s="1" t="s">
        <v>21</v>
      </c>
      <c r="B126" s="1" t="s">
        <v>67</v>
      </c>
      <c r="C126" s="4">
        <v>8836</v>
      </c>
      <c r="D126">
        <f>C126/$C$122</f>
        <v>0.34147472561446901</v>
      </c>
      <c r="E126" s="9">
        <f t="shared" si="14"/>
        <v>8967.809244087186</v>
      </c>
    </row>
    <row r="127" spans="1:5" x14ac:dyDescent="0.3">
      <c r="A127" s="1" t="s">
        <v>21</v>
      </c>
      <c r="B127" s="1" t="s">
        <v>68</v>
      </c>
      <c r="C127" s="4">
        <v>3672</v>
      </c>
      <c r="D127">
        <f>C127/$C$122</f>
        <v>0.14190755912814965</v>
      </c>
      <c r="E127" s="9">
        <f t="shared" si="14"/>
        <v>3726.7763178234659</v>
      </c>
    </row>
    <row r="128" spans="1:5" x14ac:dyDescent="0.3">
      <c r="A128" s="1" t="s">
        <v>22</v>
      </c>
      <c r="B128" s="1" t="s">
        <v>0</v>
      </c>
      <c r="C128" s="4">
        <v>5263</v>
      </c>
      <c r="D128">
        <v>0</v>
      </c>
      <c r="E128" s="9">
        <v>0</v>
      </c>
    </row>
    <row r="129" spans="1:5" x14ac:dyDescent="0.3">
      <c r="A129" s="1" t="s">
        <v>22</v>
      </c>
      <c r="B129" s="1" t="s">
        <v>22</v>
      </c>
      <c r="C129" s="4">
        <v>4153</v>
      </c>
      <c r="D129">
        <f>C129/$C$128</f>
        <v>0.78909367281018428</v>
      </c>
      <c r="E129" s="9">
        <f>$L$21*D129</f>
        <v>4176.6728101843055</v>
      </c>
    </row>
    <row r="130" spans="1:5" x14ac:dyDescent="0.3">
      <c r="A130" s="1" t="s">
        <v>22</v>
      </c>
      <c r="B130" s="1" t="s">
        <v>179</v>
      </c>
      <c r="C130" s="4">
        <v>330</v>
      </c>
      <c r="D130">
        <f>C130/$C$128</f>
        <v>6.2701881056431694E-2</v>
      </c>
      <c r="E130" s="9">
        <f t="shared" ref="E130:E131" si="15">$L$21*D130</f>
        <v>331.88105643169297</v>
      </c>
    </row>
    <row r="131" spans="1:5" x14ac:dyDescent="0.3">
      <c r="A131" s="1" t="s">
        <v>22</v>
      </c>
      <c r="B131" s="1" t="s">
        <v>180</v>
      </c>
      <c r="C131" s="4">
        <v>780</v>
      </c>
      <c r="D131">
        <f>C131/$C$128</f>
        <v>0.14820444613338399</v>
      </c>
      <c r="E131" s="9">
        <f t="shared" si="15"/>
        <v>784.44613338400143</v>
      </c>
    </row>
    <row r="132" spans="1:5" x14ac:dyDescent="0.3">
      <c r="A132" s="1" t="s">
        <v>23</v>
      </c>
      <c r="B132" s="1" t="s">
        <v>0</v>
      </c>
      <c r="C132" s="4">
        <v>38622</v>
      </c>
      <c r="D132">
        <v>0</v>
      </c>
      <c r="E132" s="9">
        <v>0</v>
      </c>
    </row>
    <row r="133" spans="1:5" x14ac:dyDescent="0.3">
      <c r="A133" s="1" t="s">
        <v>23</v>
      </c>
      <c r="B133" s="1" t="s">
        <v>69</v>
      </c>
      <c r="C133" s="4">
        <v>19543</v>
      </c>
      <c r="D133">
        <f>C133/$C$132</f>
        <v>0.50600693905028227</v>
      </c>
      <c r="E133" s="9">
        <f>$L$22*D133</f>
        <v>19727.186525814304</v>
      </c>
    </row>
    <row r="134" spans="1:5" x14ac:dyDescent="0.3">
      <c r="A134" s="1" t="s">
        <v>23</v>
      </c>
      <c r="B134" s="1" t="s">
        <v>70</v>
      </c>
      <c r="C134" s="4">
        <v>7027</v>
      </c>
      <c r="D134">
        <f>C134/$C$132</f>
        <v>0.18194293407902232</v>
      </c>
      <c r="E134" s="9">
        <f t="shared" ref="E134:E137" si="16">$L$22*D134</f>
        <v>7093.2272280047637</v>
      </c>
    </row>
    <row r="135" spans="1:5" x14ac:dyDescent="0.3">
      <c r="A135" s="1" t="s">
        <v>23</v>
      </c>
      <c r="B135" s="1" t="s">
        <v>181</v>
      </c>
      <c r="C135" s="4">
        <v>2889</v>
      </c>
      <c r="D135">
        <f>C135/$C$132</f>
        <v>7.4801926363212673E-2</v>
      </c>
      <c r="E135" s="9">
        <f t="shared" si="16"/>
        <v>2916.2279011962091</v>
      </c>
    </row>
    <row r="136" spans="1:5" x14ac:dyDescent="0.3">
      <c r="A136" s="1" t="s">
        <v>23</v>
      </c>
      <c r="B136" s="1" t="s">
        <v>182</v>
      </c>
      <c r="C136" s="4">
        <v>4947</v>
      </c>
      <c r="D136">
        <f>C136/$C$132</f>
        <v>0.12808761845580238</v>
      </c>
      <c r="E136" s="9">
        <f t="shared" si="16"/>
        <v>4993.6238931179114</v>
      </c>
    </row>
    <row r="137" spans="1:5" x14ac:dyDescent="0.3">
      <c r="A137" s="1" t="s">
        <v>23</v>
      </c>
      <c r="B137" s="1" t="s">
        <v>183</v>
      </c>
      <c r="C137" s="4">
        <v>4216</v>
      </c>
      <c r="D137">
        <f>C137/$C$132</f>
        <v>0.10916058205168039</v>
      </c>
      <c r="E137" s="9">
        <f t="shared" si="16"/>
        <v>4255.7344518668115</v>
      </c>
    </row>
    <row r="138" spans="1:5" x14ac:dyDescent="0.3">
      <c r="A138" s="1" t="s">
        <v>24</v>
      </c>
      <c r="B138" s="1" t="s">
        <v>0</v>
      </c>
      <c r="C138" s="4">
        <v>15896</v>
      </c>
      <c r="D138">
        <v>0</v>
      </c>
      <c r="E138" s="9">
        <v>0</v>
      </c>
    </row>
    <row r="139" spans="1:5" x14ac:dyDescent="0.3">
      <c r="A139" s="1" t="s">
        <v>24</v>
      </c>
      <c r="B139" s="1" t="s">
        <v>71</v>
      </c>
      <c r="C139" s="4">
        <v>2092</v>
      </c>
      <c r="D139">
        <f>C139/$C$138</f>
        <v>0.13160543532964267</v>
      </c>
      <c r="E139" s="9">
        <f>$L$23*D139</f>
        <v>2114.6361348766982</v>
      </c>
    </row>
    <row r="140" spans="1:5" x14ac:dyDescent="0.3">
      <c r="A140" s="1" t="s">
        <v>24</v>
      </c>
      <c r="B140" s="1" t="s">
        <v>72</v>
      </c>
      <c r="C140" s="4">
        <v>10516</v>
      </c>
      <c r="D140">
        <f>C140/$C$138</f>
        <v>0.66155007549068945</v>
      </c>
      <c r="E140" s="9">
        <f t="shared" ref="E140:E141" si="17">$L$23*D140</f>
        <v>10629.786612984399</v>
      </c>
    </row>
    <row r="141" spans="1:5" x14ac:dyDescent="0.3">
      <c r="A141" s="1" t="s">
        <v>24</v>
      </c>
      <c r="B141" s="1" t="s">
        <v>73</v>
      </c>
      <c r="C141" s="4">
        <v>3288</v>
      </c>
      <c r="D141">
        <f>C141/$C$138</f>
        <v>0.20684448917966783</v>
      </c>
      <c r="E141" s="9">
        <f t="shared" si="17"/>
        <v>3323.5772521389026</v>
      </c>
    </row>
    <row r="142" spans="1:5" x14ac:dyDescent="0.3">
      <c r="A142" s="1" t="s">
        <v>25</v>
      </c>
      <c r="B142" s="1" t="s">
        <v>318</v>
      </c>
      <c r="C142" s="4">
        <v>42265</v>
      </c>
      <c r="D142">
        <v>0</v>
      </c>
      <c r="E142" s="5">
        <v>42383</v>
      </c>
    </row>
    <row r="143" spans="1:5" x14ac:dyDescent="0.3">
      <c r="A143" s="1" t="s">
        <v>26</v>
      </c>
      <c r="B143" s="1" t="s">
        <v>0</v>
      </c>
      <c r="C143" s="4">
        <v>55420</v>
      </c>
      <c r="D143">
        <v>0</v>
      </c>
      <c r="E143" s="9">
        <v>0</v>
      </c>
    </row>
    <row r="144" spans="1:5" x14ac:dyDescent="0.3">
      <c r="A144" s="1" t="s">
        <v>26</v>
      </c>
      <c r="B144" s="1" t="s">
        <v>26</v>
      </c>
      <c r="C144" s="4">
        <v>52521</v>
      </c>
      <c r="D144">
        <f>C144/$C$143</f>
        <v>0.94769036448935406</v>
      </c>
      <c r="E144" s="9">
        <f>$L$25*D144</f>
        <v>52614.821346084449</v>
      </c>
    </row>
    <row r="145" spans="1:5" x14ac:dyDescent="0.3">
      <c r="A145" s="1" t="s">
        <v>26</v>
      </c>
      <c r="B145" s="1" t="s">
        <v>184</v>
      </c>
      <c r="C145" s="4">
        <v>2899</v>
      </c>
      <c r="D145">
        <f>C145/$C$143</f>
        <v>5.2309635510645977E-2</v>
      </c>
      <c r="E145" s="9">
        <f>$L$25*D145</f>
        <v>2904.1786539155542</v>
      </c>
    </row>
    <row r="146" spans="1:5" x14ac:dyDescent="0.3">
      <c r="A146" s="1" t="s">
        <v>27</v>
      </c>
      <c r="B146" s="1" t="s">
        <v>0</v>
      </c>
      <c r="C146" s="4">
        <v>22278</v>
      </c>
      <c r="D146">
        <v>0</v>
      </c>
      <c r="E146" s="9">
        <v>0</v>
      </c>
    </row>
    <row r="147" spans="1:5" x14ac:dyDescent="0.3">
      <c r="A147" s="1" t="s">
        <v>27</v>
      </c>
      <c r="B147" s="1" t="s">
        <v>74</v>
      </c>
      <c r="C147" s="4">
        <v>16613</v>
      </c>
      <c r="D147">
        <f>C147/$C$146</f>
        <v>0.74571325971810754</v>
      </c>
      <c r="E147" s="9">
        <f>$L$26*D147</f>
        <v>16716.654143100815</v>
      </c>
    </row>
    <row r="148" spans="1:5" x14ac:dyDescent="0.3">
      <c r="A148" s="1" t="s">
        <v>27</v>
      </c>
      <c r="B148" s="1" t="s">
        <v>75</v>
      </c>
      <c r="C148" s="4">
        <v>870</v>
      </c>
      <c r="D148">
        <f>C148/$C$146</f>
        <v>3.9051979531376242E-2</v>
      </c>
      <c r="E148" s="9">
        <f t="shared" ref="E148:E150" si="18">$L$26*D148</f>
        <v>875.42822515486125</v>
      </c>
    </row>
    <row r="149" spans="1:5" x14ac:dyDescent="0.3">
      <c r="A149" s="1" t="s">
        <v>27</v>
      </c>
      <c r="B149" s="1" t="s">
        <v>185</v>
      </c>
      <c r="C149" s="4">
        <v>2025</v>
      </c>
      <c r="D149">
        <f>C149/$C$146</f>
        <v>9.0896848909237812E-2</v>
      </c>
      <c r="E149" s="9">
        <f t="shared" si="18"/>
        <v>2037.634661998384</v>
      </c>
    </row>
    <row r="150" spans="1:5" x14ac:dyDescent="0.3">
      <c r="A150" s="1" t="s">
        <v>27</v>
      </c>
      <c r="B150" s="1" t="s">
        <v>186</v>
      </c>
      <c r="C150" s="4">
        <v>2770</v>
      </c>
      <c r="D150">
        <f>C150/$C$146</f>
        <v>0.12433791184127839</v>
      </c>
      <c r="E150" s="9">
        <f t="shared" si="18"/>
        <v>2787.2829697459379</v>
      </c>
    </row>
    <row r="151" spans="1:5" x14ac:dyDescent="0.3">
      <c r="A151" s="1" t="s">
        <v>28</v>
      </c>
      <c r="B151" s="1" t="s">
        <v>0</v>
      </c>
      <c r="C151" s="4">
        <v>4458</v>
      </c>
      <c r="D151">
        <v>0</v>
      </c>
      <c r="E151" s="9">
        <v>0</v>
      </c>
    </row>
    <row r="152" spans="1:5" x14ac:dyDescent="0.3">
      <c r="A152" s="1" t="s">
        <v>28</v>
      </c>
      <c r="B152" s="1" t="s">
        <v>76</v>
      </c>
      <c r="C152" s="4">
        <v>1457</v>
      </c>
      <c r="D152">
        <f>C152/$C$151</f>
        <v>0.32682817406908926</v>
      </c>
      <c r="E152" s="9">
        <f>$L$27*D152</f>
        <v>1466.8048452220726</v>
      </c>
    </row>
    <row r="153" spans="1:5" x14ac:dyDescent="0.3">
      <c r="A153" s="1" t="s">
        <v>28</v>
      </c>
      <c r="B153" s="1" t="s">
        <v>77</v>
      </c>
      <c r="C153" s="4">
        <v>3001</v>
      </c>
      <c r="D153">
        <f>C153/$C$151</f>
        <v>0.67317182593091074</v>
      </c>
      <c r="E153" s="9">
        <f>$L$27*D153</f>
        <v>3021.1951547779272</v>
      </c>
    </row>
    <row r="154" spans="1:5" x14ac:dyDescent="0.3">
      <c r="A154" s="1" t="s">
        <v>29</v>
      </c>
      <c r="B154" s="1" t="s">
        <v>0</v>
      </c>
      <c r="C154" s="4">
        <v>3326</v>
      </c>
      <c r="D154">
        <v>0</v>
      </c>
      <c r="E154" s="9">
        <v>0</v>
      </c>
    </row>
    <row r="155" spans="1:5" x14ac:dyDescent="0.3">
      <c r="A155" s="1" t="s">
        <v>29</v>
      </c>
      <c r="B155" s="1" t="s">
        <v>78</v>
      </c>
      <c r="C155" s="4">
        <v>2192</v>
      </c>
      <c r="D155">
        <f>C155/$C$154</f>
        <v>0.65904990980156342</v>
      </c>
      <c r="E155" s="9">
        <f>$L$28*D155</f>
        <v>2173.546602525556</v>
      </c>
    </row>
    <row r="156" spans="1:5" x14ac:dyDescent="0.3">
      <c r="A156" s="1" t="s">
        <v>29</v>
      </c>
      <c r="B156" s="1" t="s">
        <v>79</v>
      </c>
      <c r="C156" s="4">
        <v>1134</v>
      </c>
      <c r="D156">
        <f>C156/$C$154</f>
        <v>0.34095009019843658</v>
      </c>
      <c r="E156" s="9">
        <f>$L$28*D156</f>
        <v>1124.4533974744438</v>
      </c>
    </row>
    <row r="157" spans="1:5" x14ac:dyDescent="0.3">
      <c r="A157" s="10" t="s">
        <v>281</v>
      </c>
      <c r="B157" s="10" t="s">
        <v>282</v>
      </c>
      <c r="C157" s="9">
        <f>C4+C5+C6</f>
        <v>2037</v>
      </c>
      <c r="E157" s="9">
        <f>E4+E5+E6</f>
        <v>2028.1801581325301</v>
      </c>
    </row>
    <row r="158" spans="1:5" x14ac:dyDescent="0.3">
      <c r="A158" s="10" t="s">
        <v>281</v>
      </c>
      <c r="B158" s="10" t="s">
        <v>283</v>
      </c>
      <c r="C158" s="9">
        <f>C10+C11+C12</f>
        <v>5108</v>
      </c>
      <c r="E158" s="9">
        <f>E10+E11+E12</f>
        <v>5085.8832831325299</v>
      </c>
    </row>
    <row r="159" spans="1:5" x14ac:dyDescent="0.3">
      <c r="A159" s="10" t="s">
        <v>284</v>
      </c>
      <c r="B159" s="10" t="s">
        <v>285</v>
      </c>
      <c r="C159" s="9">
        <f>C30+C31</f>
        <v>576</v>
      </c>
      <c r="E159" s="9">
        <f>E30+E31</f>
        <v>577.70350634125543</v>
      </c>
    </row>
    <row r="160" spans="1:5" x14ac:dyDescent="0.3">
      <c r="A160" s="10" t="s">
        <v>284</v>
      </c>
      <c r="B160" s="10" t="s">
        <v>286</v>
      </c>
      <c r="C160" s="9">
        <f>C40+C41</f>
        <v>10228</v>
      </c>
      <c r="E160" s="9">
        <f>E40+E41</f>
        <v>10258.249067462431</v>
      </c>
    </row>
    <row r="161" spans="1:5" x14ac:dyDescent="0.3">
      <c r="A161" s="10" t="s">
        <v>284</v>
      </c>
      <c r="B161" s="10" t="s">
        <v>287</v>
      </c>
      <c r="C161" s="9">
        <f>C47+C48</f>
        <v>1855</v>
      </c>
      <c r="E161" s="9">
        <f>E47+E48</f>
        <v>1860.4861185122029</v>
      </c>
    </row>
    <row r="162" spans="1:5" x14ac:dyDescent="0.3">
      <c r="A162" s="10" t="s">
        <v>284</v>
      </c>
      <c r="B162" s="10" t="s">
        <v>288</v>
      </c>
      <c r="C162" s="9">
        <f>C49+C50+C51</f>
        <v>4925</v>
      </c>
      <c r="E162" s="9">
        <f>E49+E50+E51</f>
        <v>4939.5655707129918</v>
      </c>
    </row>
    <row r="163" spans="1:5" x14ac:dyDescent="0.3">
      <c r="A163" s="10" t="s">
        <v>289</v>
      </c>
      <c r="B163" s="10" t="s">
        <v>290</v>
      </c>
      <c r="C163" s="9">
        <f>C71+C72</f>
        <v>1851</v>
      </c>
      <c r="E163" s="9">
        <f>E71+E72</f>
        <v>1867.8154123267286</v>
      </c>
    </row>
    <row r="164" spans="1:5" x14ac:dyDescent="0.3">
      <c r="A164" s="10" t="s">
        <v>289</v>
      </c>
      <c r="B164" s="10" t="s">
        <v>291</v>
      </c>
      <c r="C164" s="9">
        <f>C74+C75</f>
        <v>1506</v>
      </c>
      <c r="E164" s="9">
        <f>E74+E75</f>
        <v>1519.6812592998667</v>
      </c>
    </row>
    <row r="165" spans="1:5" x14ac:dyDescent="0.3">
      <c r="A165" s="10" t="s">
        <v>292</v>
      </c>
      <c r="B165" s="10" t="s">
        <v>293</v>
      </c>
      <c r="C165" s="9">
        <f>C86+C87</f>
        <v>954</v>
      </c>
      <c r="E165" s="9">
        <f>E86+E87</f>
        <v>972.9876277568585</v>
      </c>
    </row>
    <row r="166" spans="1:5" x14ac:dyDescent="0.3">
      <c r="A166" s="10" t="s">
        <v>292</v>
      </c>
      <c r="B166" s="10" t="s">
        <v>294</v>
      </c>
      <c r="C166" s="9">
        <f>C90+C91</f>
        <v>2065</v>
      </c>
      <c r="E166" s="9">
        <f>E90+E91</f>
        <v>2106.1000537923615</v>
      </c>
    </row>
    <row r="167" spans="1:5" x14ac:dyDescent="0.3">
      <c r="A167" s="10" t="s">
        <v>295</v>
      </c>
      <c r="B167" s="10" t="s">
        <v>296</v>
      </c>
      <c r="C167" s="9">
        <f>C99+C100</f>
        <v>324</v>
      </c>
      <c r="E167" s="9">
        <f>E99+E100</f>
        <v>319.09709962168978</v>
      </c>
    </row>
    <row r="168" spans="1:5" x14ac:dyDescent="0.3">
      <c r="A168" s="10" t="s">
        <v>289</v>
      </c>
      <c r="B168" s="10" t="s">
        <v>322</v>
      </c>
      <c r="C168" s="9">
        <f>C71+C72</f>
        <v>1851</v>
      </c>
      <c r="E168" s="9">
        <f>E71+E72</f>
        <v>1867.8154123267286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C3FC-8EE6-4862-B732-55CD70105F31}">
  <dimension ref="A1:B28"/>
  <sheetViews>
    <sheetView workbookViewId="0">
      <selection activeCell="A2" sqref="A2:B28"/>
    </sheetView>
  </sheetViews>
  <sheetFormatPr defaultRowHeight="16.5" x14ac:dyDescent="0.3"/>
  <sheetData>
    <row r="1" spans="1:2" x14ac:dyDescent="0.3">
      <c r="A1" t="s">
        <v>55</v>
      </c>
      <c r="B1" t="s">
        <v>56</v>
      </c>
    </row>
    <row r="2" spans="1:2" x14ac:dyDescent="0.3">
      <c r="A2" s="2" t="s">
        <v>2</v>
      </c>
      <c r="B2" s="5">
        <v>493898</v>
      </c>
    </row>
    <row r="3" spans="1:2" x14ac:dyDescent="0.3">
      <c r="A3" s="2" t="s">
        <v>4</v>
      </c>
      <c r="B3" s="5">
        <v>21156</v>
      </c>
    </row>
    <row r="4" spans="1:2" x14ac:dyDescent="0.3">
      <c r="A4" s="2" t="s">
        <v>5</v>
      </c>
      <c r="B4" s="5">
        <v>37643</v>
      </c>
    </row>
    <row r="5" spans="1:2" x14ac:dyDescent="0.3">
      <c r="A5" s="2" t="s">
        <v>6</v>
      </c>
      <c r="B5" s="5">
        <v>15401</v>
      </c>
    </row>
    <row r="6" spans="1:2" x14ac:dyDescent="0.3">
      <c r="A6" s="2" t="s">
        <v>7</v>
      </c>
      <c r="B6" s="5">
        <v>25770</v>
      </c>
    </row>
    <row r="7" spans="1:2" x14ac:dyDescent="0.3">
      <c r="A7" s="2" t="s">
        <v>8</v>
      </c>
      <c r="B7" s="5">
        <v>9480</v>
      </c>
    </row>
    <row r="8" spans="1:2" x14ac:dyDescent="0.3">
      <c r="A8" s="2" t="s">
        <v>9</v>
      </c>
      <c r="B8" s="5">
        <v>1562</v>
      </c>
    </row>
    <row r="9" spans="1:2" x14ac:dyDescent="0.3">
      <c r="A9" s="2" t="s">
        <v>10</v>
      </c>
      <c r="B9" s="5">
        <v>1683</v>
      </c>
    </row>
    <row r="10" spans="1:2" x14ac:dyDescent="0.3">
      <c r="A10" s="2" t="s">
        <v>11</v>
      </c>
      <c r="B10" s="5">
        <v>2350</v>
      </c>
    </row>
    <row r="11" spans="1:2" x14ac:dyDescent="0.3">
      <c r="A11" s="2" t="s">
        <v>12</v>
      </c>
      <c r="B11" s="5">
        <v>32141</v>
      </c>
    </row>
    <row r="12" spans="1:2" x14ac:dyDescent="0.3">
      <c r="A12" s="2" t="s">
        <v>13</v>
      </c>
      <c r="B12" s="5">
        <v>7646</v>
      </c>
    </row>
    <row r="13" spans="1:2" x14ac:dyDescent="0.3">
      <c r="A13" s="2" t="s">
        <v>14</v>
      </c>
      <c r="B13" s="5">
        <v>49203</v>
      </c>
    </row>
    <row r="14" spans="1:2" x14ac:dyDescent="0.3">
      <c r="A14" s="2" t="s">
        <v>15</v>
      </c>
      <c r="B14" s="5">
        <v>13283</v>
      </c>
    </row>
    <row r="15" spans="1:2" x14ac:dyDescent="0.3">
      <c r="A15" s="2" t="s">
        <v>16</v>
      </c>
      <c r="B15" s="5">
        <v>7927</v>
      </c>
    </row>
    <row r="16" spans="1:2" x14ac:dyDescent="0.3">
      <c r="A16" s="2" t="s">
        <v>17</v>
      </c>
      <c r="B16" s="5">
        <v>6862</v>
      </c>
    </row>
    <row r="17" spans="1:2" x14ac:dyDescent="0.3">
      <c r="A17" s="2" t="s">
        <v>18</v>
      </c>
      <c r="B17" s="5">
        <v>14331</v>
      </c>
    </row>
    <row r="18" spans="1:2" x14ac:dyDescent="0.3">
      <c r="A18" s="2" t="s">
        <v>19</v>
      </c>
      <c r="B18" s="5">
        <v>8911</v>
      </c>
    </row>
    <row r="19" spans="1:2" x14ac:dyDescent="0.3">
      <c r="A19" s="2" t="s">
        <v>20</v>
      </c>
      <c r="B19" s="5">
        <v>23835</v>
      </c>
    </row>
    <row r="20" spans="1:2" x14ac:dyDescent="0.3">
      <c r="A20" s="2" t="s">
        <v>21</v>
      </c>
      <c r="B20" s="5">
        <v>26262</v>
      </c>
    </row>
    <row r="21" spans="1:2" x14ac:dyDescent="0.3">
      <c r="A21" s="2" t="s">
        <v>22</v>
      </c>
      <c r="B21" s="5">
        <v>5293</v>
      </c>
    </row>
    <row r="22" spans="1:2" x14ac:dyDescent="0.3">
      <c r="A22" s="2" t="s">
        <v>23</v>
      </c>
      <c r="B22" s="5">
        <v>38986</v>
      </c>
    </row>
    <row r="23" spans="1:2" x14ac:dyDescent="0.3">
      <c r="A23" s="2" t="s">
        <v>24</v>
      </c>
      <c r="B23" s="5">
        <v>16068</v>
      </c>
    </row>
    <row r="24" spans="1:2" x14ac:dyDescent="0.3">
      <c r="A24" s="2" t="s">
        <v>25</v>
      </c>
      <c r="B24" s="5">
        <v>42383</v>
      </c>
    </row>
    <row r="25" spans="1:2" x14ac:dyDescent="0.3">
      <c r="A25" s="2" t="s">
        <v>26</v>
      </c>
      <c r="B25" s="5">
        <v>55519</v>
      </c>
    </row>
    <row r="26" spans="1:2" x14ac:dyDescent="0.3">
      <c r="A26" s="2" t="s">
        <v>27</v>
      </c>
      <c r="B26" s="5">
        <v>22417</v>
      </c>
    </row>
    <row r="27" spans="1:2" x14ac:dyDescent="0.3">
      <c r="A27" s="2" t="s">
        <v>28</v>
      </c>
      <c r="B27" s="5">
        <v>4488</v>
      </c>
    </row>
    <row r="28" spans="1:2" x14ac:dyDescent="0.3">
      <c r="A28" s="2" t="s">
        <v>29</v>
      </c>
      <c r="B28" s="5">
        <v>3298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F3B3-56F2-4BA0-B222-D75C5D70899F}">
  <dimension ref="A1:K131"/>
  <sheetViews>
    <sheetView tabSelected="1" topLeftCell="A50" workbookViewId="0">
      <selection activeCell="C67" sqref="C67"/>
    </sheetView>
  </sheetViews>
  <sheetFormatPr defaultRowHeight="16.5" x14ac:dyDescent="0.3"/>
  <sheetData>
    <row r="1" spans="1:11" x14ac:dyDescent="0.3">
      <c r="A1" t="s">
        <v>55</v>
      </c>
      <c r="B1" t="s">
        <v>54</v>
      </c>
      <c r="C1" t="s">
        <v>56</v>
      </c>
      <c r="D1" t="s">
        <v>80</v>
      </c>
      <c r="E1" t="s">
        <v>277</v>
      </c>
    </row>
    <row r="2" spans="1:11" x14ac:dyDescent="0.3">
      <c r="A2" s="1" t="s">
        <v>36</v>
      </c>
      <c r="B2" s="1" t="s">
        <v>36</v>
      </c>
      <c r="C2" s="4">
        <v>183663</v>
      </c>
      <c r="D2" s="4">
        <v>0</v>
      </c>
      <c r="E2" s="5">
        <v>184593</v>
      </c>
      <c r="J2" s="2" t="s">
        <v>35</v>
      </c>
      <c r="K2" s="6">
        <v>184593</v>
      </c>
    </row>
    <row r="3" spans="1:11" x14ac:dyDescent="0.3">
      <c r="A3" s="1" t="s">
        <v>37</v>
      </c>
      <c r="B3" s="1" t="s">
        <v>0</v>
      </c>
      <c r="C3" s="4">
        <v>22197</v>
      </c>
      <c r="D3">
        <v>0</v>
      </c>
      <c r="E3" s="9">
        <v>0</v>
      </c>
      <c r="J3" s="2" t="s">
        <v>37</v>
      </c>
      <c r="K3" s="6">
        <v>22118</v>
      </c>
    </row>
    <row r="4" spans="1:11" x14ac:dyDescent="0.3">
      <c r="A4" s="1" t="s">
        <v>37</v>
      </c>
      <c r="B4" s="1" t="s">
        <v>187</v>
      </c>
      <c r="C4" s="4">
        <v>764</v>
      </c>
      <c r="D4">
        <f t="shared" ref="D4:D26" si="0">C4/$C$3</f>
        <v>3.4419065639500833E-2</v>
      </c>
      <c r="E4" s="9">
        <f t="shared" ref="E4:E26" si="1">$K$3*D4</f>
        <v>761.28089381447944</v>
      </c>
      <c r="J4" s="2" t="s">
        <v>38</v>
      </c>
      <c r="K4" s="6">
        <v>18654</v>
      </c>
    </row>
    <row r="5" spans="1:11" x14ac:dyDescent="0.3">
      <c r="A5" s="1" t="s">
        <v>37</v>
      </c>
      <c r="B5" s="1" t="s">
        <v>188</v>
      </c>
      <c r="C5" s="4">
        <v>1891</v>
      </c>
      <c r="D5">
        <f t="shared" si="0"/>
        <v>8.5191692571068164E-2</v>
      </c>
      <c r="E5" s="9">
        <f t="shared" si="1"/>
        <v>1884.2698562868857</v>
      </c>
      <c r="J5" s="2" t="s">
        <v>39</v>
      </c>
      <c r="K5" s="6">
        <v>15481</v>
      </c>
    </row>
    <row r="6" spans="1:11" x14ac:dyDescent="0.3">
      <c r="A6" s="1" t="s">
        <v>37</v>
      </c>
      <c r="B6" s="1" t="s">
        <v>189</v>
      </c>
      <c r="C6" s="4">
        <v>1318</v>
      </c>
      <c r="D6">
        <f t="shared" si="0"/>
        <v>5.9377393341442535E-2</v>
      </c>
      <c r="E6" s="9">
        <f t="shared" si="1"/>
        <v>1313.309185926026</v>
      </c>
      <c r="J6" s="2" t="s">
        <v>40</v>
      </c>
      <c r="K6" s="6">
        <v>12362</v>
      </c>
    </row>
    <row r="7" spans="1:11" x14ac:dyDescent="0.3">
      <c r="A7" s="1" t="s">
        <v>37</v>
      </c>
      <c r="B7" s="1" t="s">
        <v>190</v>
      </c>
      <c r="C7" s="4">
        <v>629</v>
      </c>
      <c r="D7">
        <f t="shared" si="0"/>
        <v>2.8337162679641394E-2</v>
      </c>
      <c r="E7" s="9">
        <f t="shared" si="1"/>
        <v>626.7613641483083</v>
      </c>
      <c r="J7" s="2" t="s">
        <v>41</v>
      </c>
      <c r="K7" s="6">
        <v>12572</v>
      </c>
    </row>
    <row r="8" spans="1:11" x14ac:dyDescent="0.3">
      <c r="A8" s="1" t="s">
        <v>37</v>
      </c>
      <c r="B8" s="1" t="s">
        <v>191</v>
      </c>
      <c r="C8" s="4">
        <v>2101</v>
      </c>
      <c r="D8">
        <f t="shared" si="0"/>
        <v>9.4652430508627289E-2</v>
      </c>
      <c r="E8" s="9">
        <f t="shared" si="1"/>
        <v>2093.5224579898186</v>
      </c>
      <c r="J8" s="2" t="s">
        <v>42</v>
      </c>
      <c r="K8" s="6">
        <v>3953</v>
      </c>
    </row>
    <row r="9" spans="1:11" x14ac:dyDescent="0.3">
      <c r="A9" s="1" t="s">
        <v>37</v>
      </c>
      <c r="B9" s="1" t="s">
        <v>192</v>
      </c>
      <c r="C9" s="4">
        <v>3014</v>
      </c>
      <c r="D9">
        <f t="shared" si="0"/>
        <v>0.1357841149704915</v>
      </c>
      <c r="E9" s="9">
        <f t="shared" si="1"/>
        <v>3003.2730549173311</v>
      </c>
      <c r="J9" s="2" t="s">
        <v>43</v>
      </c>
      <c r="K9" s="6">
        <v>2112</v>
      </c>
    </row>
    <row r="10" spans="1:11" x14ac:dyDescent="0.3">
      <c r="A10" s="1" t="s">
        <v>37</v>
      </c>
      <c r="B10" s="1" t="s">
        <v>193</v>
      </c>
      <c r="C10" s="4">
        <v>634</v>
      </c>
      <c r="D10">
        <f t="shared" si="0"/>
        <v>2.8562418344821372E-2</v>
      </c>
      <c r="E10" s="9">
        <f t="shared" si="1"/>
        <v>631.74356895075914</v>
      </c>
      <c r="J10" s="2" t="s">
        <v>44</v>
      </c>
      <c r="K10" s="6">
        <v>3237</v>
      </c>
    </row>
    <row r="11" spans="1:11" x14ac:dyDescent="0.3">
      <c r="A11" s="1" t="s">
        <v>37</v>
      </c>
      <c r="B11" s="1" t="s">
        <v>194</v>
      </c>
      <c r="C11" s="4">
        <v>84</v>
      </c>
      <c r="D11">
        <f t="shared" si="0"/>
        <v>3.7842951750236518E-3</v>
      </c>
      <c r="E11" s="9">
        <f t="shared" si="1"/>
        <v>83.701040681173126</v>
      </c>
      <c r="J11" s="2" t="s">
        <v>45</v>
      </c>
      <c r="K11" s="6">
        <v>3449</v>
      </c>
    </row>
    <row r="12" spans="1:11" x14ac:dyDescent="0.3">
      <c r="A12" s="1" t="s">
        <v>37</v>
      </c>
      <c r="B12" s="1" t="s">
        <v>195</v>
      </c>
      <c r="C12" s="4">
        <v>473</v>
      </c>
      <c r="D12">
        <f t="shared" si="0"/>
        <v>2.1309185926026038E-2</v>
      </c>
      <c r="E12" s="9">
        <f t="shared" si="1"/>
        <v>471.31657431184391</v>
      </c>
      <c r="J12" s="2" t="s">
        <v>46</v>
      </c>
      <c r="K12" s="6">
        <v>5339</v>
      </c>
    </row>
    <row r="13" spans="1:11" x14ac:dyDescent="0.3">
      <c r="A13" s="1" t="s">
        <v>37</v>
      </c>
      <c r="B13" s="1" t="s">
        <v>196</v>
      </c>
      <c r="C13" s="4">
        <v>398</v>
      </c>
      <c r="D13">
        <f t="shared" si="0"/>
        <v>1.7930350948326349E-2</v>
      </c>
      <c r="E13" s="9">
        <f t="shared" si="1"/>
        <v>396.5835022750822</v>
      </c>
      <c r="J13" s="2" t="s">
        <v>47</v>
      </c>
      <c r="K13" s="6">
        <v>5195</v>
      </c>
    </row>
    <row r="14" spans="1:11" x14ac:dyDescent="0.3">
      <c r="A14" s="1" t="s">
        <v>37</v>
      </c>
      <c r="B14" s="1" t="s">
        <v>197</v>
      </c>
      <c r="C14" s="4">
        <v>481</v>
      </c>
      <c r="D14">
        <f t="shared" si="0"/>
        <v>2.1669594990314005E-2</v>
      </c>
      <c r="E14" s="9">
        <f t="shared" si="1"/>
        <v>479.28810199576515</v>
      </c>
      <c r="J14" s="2" t="s">
        <v>48</v>
      </c>
      <c r="K14" s="6">
        <v>23426</v>
      </c>
    </row>
    <row r="15" spans="1:11" x14ac:dyDescent="0.3">
      <c r="A15" s="1" t="s">
        <v>37</v>
      </c>
      <c r="B15" s="1" t="s">
        <v>198</v>
      </c>
      <c r="C15" s="4">
        <v>622</v>
      </c>
      <c r="D15">
        <f t="shared" si="0"/>
        <v>2.8021804748389421E-2</v>
      </c>
      <c r="E15" s="9">
        <f t="shared" si="1"/>
        <v>619.7862774248772</v>
      </c>
      <c r="J15" s="2" t="s">
        <v>49</v>
      </c>
      <c r="K15" s="6">
        <v>11247</v>
      </c>
    </row>
    <row r="16" spans="1:11" x14ac:dyDescent="0.3">
      <c r="A16" s="1" t="s">
        <v>37</v>
      </c>
      <c r="B16" s="1" t="s">
        <v>199</v>
      </c>
      <c r="C16" s="4">
        <v>5012</v>
      </c>
      <c r="D16">
        <f t="shared" si="0"/>
        <v>0.22579627877641123</v>
      </c>
      <c r="E16" s="9">
        <f t="shared" si="1"/>
        <v>4994.1620939766635</v>
      </c>
      <c r="J16" s="2" t="s">
        <v>50</v>
      </c>
      <c r="K16" s="6">
        <v>15463</v>
      </c>
    </row>
    <row r="17" spans="1:11" x14ac:dyDescent="0.3">
      <c r="A17" s="1" t="s">
        <v>37</v>
      </c>
      <c r="B17" s="1" t="s">
        <v>200</v>
      </c>
      <c r="C17" s="4">
        <v>453</v>
      </c>
      <c r="D17">
        <f t="shared" si="0"/>
        <v>2.0408163265306121E-2</v>
      </c>
      <c r="E17" s="9">
        <f t="shared" si="1"/>
        <v>451.38775510204079</v>
      </c>
      <c r="J17" s="2" t="s">
        <v>51</v>
      </c>
      <c r="K17" s="6">
        <v>13864</v>
      </c>
    </row>
    <row r="18" spans="1:11" x14ac:dyDescent="0.3">
      <c r="A18" s="1" t="s">
        <v>37</v>
      </c>
      <c r="B18" s="1" t="s">
        <v>201</v>
      </c>
      <c r="C18" s="4">
        <v>1423</v>
      </c>
      <c r="D18">
        <f t="shared" si="0"/>
        <v>6.4107762310222097E-2</v>
      </c>
      <c r="E18" s="9">
        <f t="shared" si="1"/>
        <v>1417.9354867774923</v>
      </c>
      <c r="J18" s="2" t="s">
        <v>52</v>
      </c>
      <c r="K18" s="6">
        <v>12212</v>
      </c>
    </row>
    <row r="19" spans="1:11" x14ac:dyDescent="0.3">
      <c r="A19" s="1" t="s">
        <v>37</v>
      </c>
      <c r="B19" s="1" t="s">
        <v>202</v>
      </c>
      <c r="C19" s="4">
        <v>215</v>
      </c>
      <c r="D19">
        <f t="shared" si="0"/>
        <v>9.685993602739109E-3</v>
      </c>
      <c r="E19" s="9">
        <f t="shared" si="1"/>
        <v>214.2348065053836</v>
      </c>
      <c r="J19" s="2" t="s">
        <v>53</v>
      </c>
      <c r="K19" s="6">
        <v>3909</v>
      </c>
    </row>
    <row r="20" spans="1:11" x14ac:dyDescent="0.3">
      <c r="A20" s="1" t="s">
        <v>37</v>
      </c>
      <c r="B20" s="1" t="s">
        <v>203</v>
      </c>
      <c r="C20" s="4">
        <v>82</v>
      </c>
      <c r="D20">
        <f t="shared" si="0"/>
        <v>3.6941929089516603E-3</v>
      </c>
      <c r="E20" s="9">
        <f t="shared" si="1"/>
        <v>81.708158760192816</v>
      </c>
    </row>
    <row r="21" spans="1:11" x14ac:dyDescent="0.3">
      <c r="A21" s="1" t="s">
        <v>37</v>
      </c>
      <c r="B21" s="1" t="s">
        <v>204</v>
      </c>
      <c r="C21" s="4">
        <v>602</v>
      </c>
      <c r="D21">
        <f t="shared" si="0"/>
        <v>2.7120782087669507E-2</v>
      </c>
      <c r="E21" s="9">
        <f t="shared" si="1"/>
        <v>599.85745821507419</v>
      </c>
    </row>
    <row r="22" spans="1:11" x14ac:dyDescent="0.3">
      <c r="A22" s="1" t="s">
        <v>37</v>
      </c>
      <c r="B22" s="1" t="s">
        <v>205</v>
      </c>
      <c r="C22" s="4">
        <v>630</v>
      </c>
      <c r="D22">
        <f t="shared" si="0"/>
        <v>2.8382213812677391E-2</v>
      </c>
      <c r="E22" s="9">
        <f t="shared" si="1"/>
        <v>627.75780510879849</v>
      </c>
    </row>
    <row r="23" spans="1:11" x14ac:dyDescent="0.3">
      <c r="A23" s="1" t="s">
        <v>37</v>
      </c>
      <c r="B23" s="1" t="s">
        <v>206</v>
      </c>
      <c r="C23" s="4">
        <v>552</v>
      </c>
      <c r="D23">
        <f t="shared" si="0"/>
        <v>2.4868225435869713E-2</v>
      </c>
      <c r="E23" s="9">
        <f t="shared" si="1"/>
        <v>550.03541019056627</v>
      </c>
    </row>
    <row r="24" spans="1:11" x14ac:dyDescent="0.3">
      <c r="A24" s="1" t="s">
        <v>37</v>
      </c>
      <c r="B24" s="1" t="s">
        <v>207</v>
      </c>
      <c r="C24" s="4">
        <v>354</v>
      </c>
      <c r="D24">
        <f t="shared" si="0"/>
        <v>1.5948101094742533E-2</v>
      </c>
      <c r="E24" s="9">
        <f t="shared" si="1"/>
        <v>352.74010001351536</v>
      </c>
    </row>
    <row r="25" spans="1:11" x14ac:dyDescent="0.3">
      <c r="A25" s="1" t="s">
        <v>37</v>
      </c>
      <c r="B25" s="1" t="s">
        <v>208</v>
      </c>
      <c r="C25" s="4">
        <v>245</v>
      </c>
      <c r="D25">
        <f t="shared" si="0"/>
        <v>1.1037527593818985E-2</v>
      </c>
      <c r="E25" s="9">
        <f t="shared" si="1"/>
        <v>244.12803532008832</v>
      </c>
    </row>
    <row r="26" spans="1:11" x14ac:dyDescent="0.3">
      <c r="A26" s="1" t="s">
        <v>37</v>
      </c>
      <c r="B26" s="1" t="s">
        <v>209</v>
      </c>
      <c r="C26" s="4">
        <v>220</v>
      </c>
      <c r="D26">
        <f t="shared" si="0"/>
        <v>9.9112492679190884E-3</v>
      </c>
      <c r="E26" s="9">
        <f t="shared" si="1"/>
        <v>219.21701130783438</v>
      </c>
    </row>
    <row r="27" spans="1:11" x14ac:dyDescent="0.3">
      <c r="A27" s="1" t="s">
        <v>38</v>
      </c>
      <c r="B27" s="1" t="s">
        <v>0</v>
      </c>
      <c r="C27" s="4">
        <v>18664</v>
      </c>
      <c r="D27">
        <v>0</v>
      </c>
      <c r="E27" s="9">
        <v>0</v>
      </c>
    </row>
    <row r="28" spans="1:11" x14ac:dyDescent="0.3">
      <c r="A28" s="1" t="s">
        <v>38</v>
      </c>
      <c r="B28" s="1" t="s">
        <v>210</v>
      </c>
      <c r="C28" s="4">
        <v>779</v>
      </c>
      <c r="D28">
        <f t="shared" ref="D28:D44" si="2">C28/$C$27</f>
        <v>4.1738105443634807E-2</v>
      </c>
      <c r="E28" s="9">
        <f t="shared" ref="E28:E44" si="3">$K$4*D28</f>
        <v>778.58261894556369</v>
      </c>
    </row>
    <row r="29" spans="1:11" x14ac:dyDescent="0.3">
      <c r="A29" s="1" t="s">
        <v>38</v>
      </c>
      <c r="B29" s="1" t="s">
        <v>211</v>
      </c>
      <c r="C29" s="4">
        <v>527</v>
      </c>
      <c r="D29">
        <f t="shared" si="2"/>
        <v>2.8236176596656667E-2</v>
      </c>
      <c r="E29" s="9">
        <f t="shared" si="3"/>
        <v>526.71763823403342</v>
      </c>
    </row>
    <row r="30" spans="1:11" x14ac:dyDescent="0.3">
      <c r="A30" s="1" t="s">
        <v>38</v>
      </c>
      <c r="B30" s="1" t="s">
        <v>30</v>
      </c>
      <c r="C30" s="4">
        <v>804</v>
      </c>
      <c r="D30">
        <f t="shared" si="2"/>
        <v>4.30775825117874E-2</v>
      </c>
      <c r="E30" s="9">
        <f t="shared" si="3"/>
        <v>803.56922417488215</v>
      </c>
    </row>
    <row r="31" spans="1:11" x14ac:dyDescent="0.3">
      <c r="A31" s="1" t="s">
        <v>38</v>
      </c>
      <c r="B31" s="1" t="s">
        <v>31</v>
      </c>
      <c r="C31" s="4">
        <v>1104</v>
      </c>
      <c r="D31">
        <f t="shared" si="2"/>
        <v>5.915130732961852E-2</v>
      </c>
      <c r="E31" s="9">
        <f t="shared" si="3"/>
        <v>1103.408486926704</v>
      </c>
    </row>
    <row r="32" spans="1:11" x14ac:dyDescent="0.3">
      <c r="A32" s="1" t="s">
        <v>38</v>
      </c>
      <c r="B32" s="1" t="s">
        <v>32</v>
      </c>
      <c r="C32" s="4">
        <v>455</v>
      </c>
      <c r="D32">
        <f t="shared" si="2"/>
        <v>2.4378482640377196E-2</v>
      </c>
      <c r="E32" s="9">
        <f t="shared" si="3"/>
        <v>454.75621517359622</v>
      </c>
    </row>
    <row r="33" spans="1:5" x14ac:dyDescent="0.3">
      <c r="A33" s="1" t="s">
        <v>38</v>
      </c>
      <c r="B33" s="1" t="s">
        <v>212</v>
      </c>
      <c r="C33" s="4">
        <v>1150</v>
      </c>
      <c r="D33">
        <f t="shared" si="2"/>
        <v>6.1615945135019286E-2</v>
      </c>
      <c r="E33" s="9">
        <f t="shared" si="3"/>
        <v>1149.3838405486497</v>
      </c>
    </row>
    <row r="34" spans="1:5" x14ac:dyDescent="0.3">
      <c r="A34" s="1" t="s">
        <v>38</v>
      </c>
      <c r="B34" s="1" t="s">
        <v>213</v>
      </c>
      <c r="C34" s="4">
        <v>397</v>
      </c>
      <c r="D34">
        <f t="shared" si="2"/>
        <v>2.1270895842263181E-2</v>
      </c>
      <c r="E34" s="9">
        <f t="shared" si="3"/>
        <v>396.78729104157736</v>
      </c>
    </row>
    <row r="35" spans="1:5" x14ac:dyDescent="0.3">
      <c r="A35" s="1" t="s">
        <v>38</v>
      </c>
      <c r="B35" s="1" t="s">
        <v>214</v>
      </c>
      <c r="C35" s="4">
        <v>481</v>
      </c>
      <c r="D35">
        <f t="shared" si="2"/>
        <v>2.5771538791255894E-2</v>
      </c>
      <c r="E35" s="9">
        <f t="shared" si="3"/>
        <v>480.74228461208747</v>
      </c>
    </row>
    <row r="36" spans="1:5" x14ac:dyDescent="0.3">
      <c r="A36" s="1" t="s">
        <v>38</v>
      </c>
      <c r="B36" s="1" t="s">
        <v>215</v>
      </c>
      <c r="C36" s="4">
        <v>4462</v>
      </c>
      <c r="D36">
        <f t="shared" si="2"/>
        <v>0.23906986712387485</v>
      </c>
      <c r="E36" s="9">
        <f t="shared" si="3"/>
        <v>4459.6093013287618</v>
      </c>
    </row>
    <row r="37" spans="1:5" x14ac:dyDescent="0.3">
      <c r="A37" s="1" t="s">
        <v>38</v>
      </c>
      <c r="B37" s="1" t="s">
        <v>216</v>
      </c>
      <c r="C37" s="4">
        <v>607</v>
      </c>
      <c r="D37">
        <f t="shared" si="2"/>
        <v>3.2522503214744966E-2</v>
      </c>
      <c r="E37" s="9">
        <f t="shared" si="3"/>
        <v>606.67477496785261</v>
      </c>
    </row>
    <row r="38" spans="1:5" x14ac:dyDescent="0.3">
      <c r="A38" s="1" t="s">
        <v>38</v>
      </c>
      <c r="B38" s="1" t="s">
        <v>217</v>
      </c>
      <c r="C38" s="4">
        <v>1878</v>
      </c>
      <c r="D38">
        <f t="shared" si="2"/>
        <v>0.1006215173596228</v>
      </c>
      <c r="E38" s="9">
        <f t="shared" si="3"/>
        <v>1876.9937848264037</v>
      </c>
    </row>
    <row r="39" spans="1:5" x14ac:dyDescent="0.3">
      <c r="A39" s="1" t="s">
        <v>38</v>
      </c>
      <c r="B39" s="1" t="s">
        <v>218</v>
      </c>
      <c r="C39" s="4">
        <v>2234</v>
      </c>
      <c r="D39">
        <f t="shared" si="2"/>
        <v>0.11969567081011573</v>
      </c>
      <c r="E39" s="9">
        <f t="shared" si="3"/>
        <v>2232.8030432918986</v>
      </c>
    </row>
    <row r="40" spans="1:5" x14ac:dyDescent="0.3">
      <c r="A40" s="1" t="s">
        <v>38</v>
      </c>
      <c r="B40" s="1" t="s">
        <v>219</v>
      </c>
      <c r="C40" s="4">
        <v>427</v>
      </c>
      <c r="D40">
        <f t="shared" si="2"/>
        <v>2.2878268324046293E-2</v>
      </c>
      <c r="E40" s="9">
        <f t="shared" si="3"/>
        <v>426.77121731675953</v>
      </c>
    </row>
    <row r="41" spans="1:5" x14ac:dyDescent="0.3">
      <c r="A41" s="1" t="s">
        <v>38</v>
      </c>
      <c r="B41" s="1" t="s">
        <v>220</v>
      </c>
      <c r="C41" s="4">
        <v>1292</v>
      </c>
      <c r="D41">
        <f t="shared" si="2"/>
        <v>6.9224174882126024E-2</v>
      </c>
      <c r="E41" s="9">
        <f t="shared" si="3"/>
        <v>1291.3077582511789</v>
      </c>
    </row>
    <row r="42" spans="1:5" x14ac:dyDescent="0.3">
      <c r="A42" s="1" t="s">
        <v>38</v>
      </c>
      <c r="B42" s="1" t="s">
        <v>221</v>
      </c>
      <c r="C42" s="4">
        <v>445</v>
      </c>
      <c r="D42">
        <f t="shared" si="2"/>
        <v>2.384269181311616E-2</v>
      </c>
      <c r="E42" s="9">
        <f t="shared" si="3"/>
        <v>444.76157308186885</v>
      </c>
    </row>
    <row r="43" spans="1:5" x14ac:dyDescent="0.3">
      <c r="A43" s="1" t="s">
        <v>38</v>
      </c>
      <c r="B43" s="1" t="s">
        <v>222</v>
      </c>
      <c r="C43" s="4">
        <v>1033</v>
      </c>
      <c r="D43">
        <f t="shared" si="2"/>
        <v>5.5347192456065154E-2</v>
      </c>
      <c r="E43" s="9">
        <f t="shared" si="3"/>
        <v>1032.4465280754393</v>
      </c>
    </row>
    <row r="44" spans="1:5" x14ac:dyDescent="0.3">
      <c r="A44" s="1" t="s">
        <v>38</v>
      </c>
      <c r="B44" s="1" t="s">
        <v>223</v>
      </c>
      <c r="C44" s="4">
        <v>589</v>
      </c>
      <c r="D44">
        <f t="shared" si="2"/>
        <v>3.1558079725675099E-2</v>
      </c>
      <c r="E44" s="9">
        <f t="shared" si="3"/>
        <v>588.68441920274336</v>
      </c>
    </row>
    <row r="45" spans="1:5" x14ac:dyDescent="0.3">
      <c r="A45" s="1" t="s">
        <v>39</v>
      </c>
      <c r="B45" s="1" t="s">
        <v>0</v>
      </c>
      <c r="C45" s="4">
        <v>15500</v>
      </c>
      <c r="D45">
        <v>0</v>
      </c>
      <c r="E45" s="9">
        <v>0</v>
      </c>
    </row>
    <row r="46" spans="1:5" x14ac:dyDescent="0.3">
      <c r="A46" s="1" t="s">
        <v>39</v>
      </c>
      <c r="B46" s="1" t="s">
        <v>224</v>
      </c>
      <c r="C46" s="4">
        <v>1629</v>
      </c>
      <c r="D46">
        <f t="shared" ref="D46:D59" si="4">C46/$C$45</f>
        <v>0.10509677419354839</v>
      </c>
      <c r="E46" s="9">
        <f t="shared" ref="E46:E59" si="5">$K$5*D46</f>
        <v>1627.0031612903226</v>
      </c>
    </row>
    <row r="47" spans="1:5" x14ac:dyDescent="0.3">
      <c r="A47" s="1" t="s">
        <v>39</v>
      </c>
      <c r="B47" s="1" t="s">
        <v>225</v>
      </c>
      <c r="C47" s="4">
        <v>1238</v>
      </c>
      <c r="D47">
        <f t="shared" si="4"/>
        <v>7.9870967741935486E-2</v>
      </c>
      <c r="E47" s="9">
        <f t="shared" si="5"/>
        <v>1236.4824516129033</v>
      </c>
    </row>
    <row r="48" spans="1:5" x14ac:dyDescent="0.3">
      <c r="A48" s="1" t="s">
        <v>39</v>
      </c>
      <c r="B48" s="1" t="s">
        <v>226</v>
      </c>
      <c r="C48" s="4">
        <v>1047</v>
      </c>
      <c r="D48">
        <f t="shared" si="4"/>
        <v>6.7548387096774187E-2</v>
      </c>
      <c r="E48" s="9">
        <f t="shared" si="5"/>
        <v>1045.7165806451612</v>
      </c>
    </row>
    <row r="49" spans="1:5" x14ac:dyDescent="0.3">
      <c r="A49" s="1" t="s">
        <v>39</v>
      </c>
      <c r="B49" s="1" t="s">
        <v>227</v>
      </c>
      <c r="C49" s="4">
        <v>4002</v>
      </c>
      <c r="D49">
        <f t="shared" si="4"/>
        <v>0.25819354838709679</v>
      </c>
      <c r="E49" s="9">
        <f t="shared" si="5"/>
        <v>3997.0943225806454</v>
      </c>
    </row>
    <row r="50" spans="1:5" x14ac:dyDescent="0.3">
      <c r="A50" s="1" t="s">
        <v>39</v>
      </c>
      <c r="B50" s="1" t="s">
        <v>228</v>
      </c>
      <c r="C50" s="4">
        <v>996</v>
      </c>
      <c r="D50">
        <f t="shared" si="4"/>
        <v>6.4258064516129032E-2</v>
      </c>
      <c r="E50" s="9">
        <f t="shared" si="5"/>
        <v>994.77909677419359</v>
      </c>
    </row>
    <row r="51" spans="1:5" x14ac:dyDescent="0.3">
      <c r="A51" s="1" t="s">
        <v>39</v>
      </c>
      <c r="B51" s="1" t="s">
        <v>229</v>
      </c>
      <c r="C51" s="4">
        <v>424</v>
      </c>
      <c r="D51">
        <f t="shared" si="4"/>
        <v>2.735483870967742E-2</v>
      </c>
      <c r="E51" s="9">
        <f t="shared" si="5"/>
        <v>423.48025806451614</v>
      </c>
    </row>
    <row r="52" spans="1:5" x14ac:dyDescent="0.3">
      <c r="A52" s="1" t="s">
        <v>39</v>
      </c>
      <c r="B52" s="1" t="s">
        <v>230</v>
      </c>
      <c r="C52" s="4">
        <v>840</v>
      </c>
      <c r="D52">
        <f t="shared" si="4"/>
        <v>5.4193548387096772E-2</v>
      </c>
      <c r="E52" s="9">
        <f t="shared" si="5"/>
        <v>838.97032258064519</v>
      </c>
    </row>
    <row r="53" spans="1:5" x14ac:dyDescent="0.3">
      <c r="A53" s="1" t="s">
        <v>39</v>
      </c>
      <c r="B53" s="1" t="s">
        <v>231</v>
      </c>
      <c r="C53" s="4">
        <v>1454</v>
      </c>
      <c r="D53">
        <f t="shared" si="4"/>
        <v>9.3806451612903227E-2</v>
      </c>
      <c r="E53" s="9">
        <f t="shared" si="5"/>
        <v>1452.2176774193549</v>
      </c>
    </row>
    <row r="54" spans="1:5" x14ac:dyDescent="0.3">
      <c r="A54" s="1" t="s">
        <v>39</v>
      </c>
      <c r="B54" s="1" t="s">
        <v>232</v>
      </c>
      <c r="C54" s="4">
        <v>563</v>
      </c>
      <c r="D54">
        <f t="shared" si="4"/>
        <v>3.6322580645161293E-2</v>
      </c>
      <c r="E54" s="9">
        <f t="shared" si="5"/>
        <v>562.30987096774197</v>
      </c>
    </row>
    <row r="55" spans="1:5" x14ac:dyDescent="0.3">
      <c r="A55" s="1" t="s">
        <v>39</v>
      </c>
      <c r="B55" s="1" t="s">
        <v>233</v>
      </c>
      <c r="C55" s="4">
        <v>1198</v>
      </c>
      <c r="D55">
        <f t="shared" si="4"/>
        <v>7.7290322580645165E-2</v>
      </c>
      <c r="E55" s="9">
        <f t="shared" si="5"/>
        <v>1196.5314838709678</v>
      </c>
    </row>
    <row r="56" spans="1:5" x14ac:dyDescent="0.3">
      <c r="A56" s="1" t="s">
        <v>39</v>
      </c>
      <c r="B56" s="1" t="s">
        <v>234</v>
      </c>
      <c r="C56" s="4">
        <v>480</v>
      </c>
      <c r="D56">
        <f t="shared" si="4"/>
        <v>3.0967741935483871E-2</v>
      </c>
      <c r="E56" s="9">
        <f t="shared" si="5"/>
        <v>479.41161290322583</v>
      </c>
    </row>
    <row r="57" spans="1:5" x14ac:dyDescent="0.3">
      <c r="A57" s="1" t="s">
        <v>39</v>
      </c>
      <c r="B57" s="1" t="s">
        <v>235</v>
      </c>
      <c r="C57" s="4">
        <v>229</v>
      </c>
      <c r="D57">
        <f t="shared" si="4"/>
        <v>1.4774193548387098E-2</v>
      </c>
      <c r="E57" s="9">
        <f t="shared" si="5"/>
        <v>228.71929032258066</v>
      </c>
    </row>
    <row r="58" spans="1:5" x14ac:dyDescent="0.3">
      <c r="A58" s="1" t="s">
        <v>39</v>
      </c>
      <c r="B58" s="1" t="s">
        <v>236</v>
      </c>
      <c r="C58" s="4">
        <v>742</v>
      </c>
      <c r="D58">
        <f t="shared" si="4"/>
        <v>4.7870967741935486E-2</v>
      </c>
      <c r="E58" s="9">
        <f t="shared" si="5"/>
        <v>741.09045161290328</v>
      </c>
    </row>
    <row r="59" spans="1:5" x14ac:dyDescent="0.3">
      <c r="A59" s="1" t="s">
        <v>39</v>
      </c>
      <c r="B59" s="1" t="s">
        <v>237</v>
      </c>
      <c r="C59" s="4">
        <v>658</v>
      </c>
      <c r="D59">
        <f t="shared" si="4"/>
        <v>4.2451612903225806E-2</v>
      </c>
      <c r="E59" s="9">
        <f t="shared" si="5"/>
        <v>657.19341935483874</v>
      </c>
    </row>
    <row r="60" spans="1:5" x14ac:dyDescent="0.3">
      <c r="A60" s="1" t="s">
        <v>40</v>
      </c>
      <c r="B60" s="1" t="s">
        <v>0</v>
      </c>
      <c r="C60" s="4">
        <v>12228</v>
      </c>
      <c r="D60">
        <v>0</v>
      </c>
      <c r="E60" s="9">
        <v>0</v>
      </c>
    </row>
    <row r="61" spans="1:5" x14ac:dyDescent="0.3">
      <c r="A61" s="1" t="s">
        <v>40</v>
      </c>
      <c r="B61" s="1" t="s">
        <v>238</v>
      </c>
      <c r="C61" s="4">
        <v>3063</v>
      </c>
      <c r="D61">
        <f t="shared" ref="D61:D72" si="6">C61/$C$60</f>
        <v>0.25049067713444556</v>
      </c>
      <c r="E61" s="9">
        <f t="shared" ref="E61:E72" si="7">$K$6*D61</f>
        <v>3096.5657507360161</v>
      </c>
    </row>
    <row r="62" spans="1:5" x14ac:dyDescent="0.3">
      <c r="A62" s="1" t="s">
        <v>40</v>
      </c>
      <c r="B62" s="1" t="s">
        <v>239</v>
      </c>
      <c r="C62" s="4">
        <v>2508</v>
      </c>
      <c r="D62">
        <f t="shared" si="6"/>
        <v>0.20510304219823355</v>
      </c>
      <c r="E62" s="9">
        <f t="shared" si="7"/>
        <v>2535.4838076545634</v>
      </c>
    </row>
    <row r="63" spans="1:5" x14ac:dyDescent="0.3">
      <c r="A63" s="1" t="s">
        <v>40</v>
      </c>
      <c r="B63" s="1" t="s">
        <v>240</v>
      </c>
      <c r="C63" s="4">
        <v>1212</v>
      </c>
      <c r="D63">
        <f t="shared" si="6"/>
        <v>9.9116781157998032E-2</v>
      </c>
      <c r="E63" s="9">
        <f t="shared" si="7"/>
        <v>1225.2816486751717</v>
      </c>
    </row>
    <row r="64" spans="1:5" x14ac:dyDescent="0.3">
      <c r="A64" s="1" t="s">
        <v>40</v>
      </c>
      <c r="B64" s="1" t="s">
        <v>33</v>
      </c>
      <c r="C64" s="4">
        <v>1191</v>
      </c>
      <c r="D64">
        <f t="shared" si="6"/>
        <v>9.7399411187438667E-2</v>
      </c>
      <c r="E64" s="9">
        <f t="shared" si="7"/>
        <v>1204.0515210991168</v>
      </c>
    </row>
    <row r="65" spans="1:5" x14ac:dyDescent="0.3">
      <c r="A65" s="1" t="s">
        <v>40</v>
      </c>
      <c r="B65" s="1" t="s">
        <v>34</v>
      </c>
      <c r="C65" s="4">
        <v>734</v>
      </c>
      <c r="D65">
        <f t="shared" si="6"/>
        <v>6.002616944717043E-2</v>
      </c>
      <c r="E65" s="9">
        <f t="shared" si="7"/>
        <v>742.04350670592089</v>
      </c>
    </row>
    <row r="66" spans="1:5" x14ac:dyDescent="0.3">
      <c r="A66" s="1" t="s">
        <v>40</v>
      </c>
      <c r="B66" s="1" t="s">
        <v>241</v>
      </c>
      <c r="C66" s="4">
        <v>684</v>
      </c>
      <c r="D66">
        <f t="shared" si="6"/>
        <v>5.5937193326790972E-2</v>
      </c>
      <c r="E66" s="9">
        <f t="shared" si="7"/>
        <v>691.49558390579</v>
      </c>
    </row>
    <row r="67" spans="1:5" x14ac:dyDescent="0.3">
      <c r="A67" s="1" t="s">
        <v>40</v>
      </c>
      <c r="B67" s="1" t="s">
        <v>242</v>
      </c>
      <c r="C67" s="4">
        <v>87</v>
      </c>
      <c r="D67">
        <f t="shared" si="6"/>
        <v>7.1148184494602548E-3</v>
      </c>
      <c r="E67" s="9">
        <f t="shared" si="7"/>
        <v>87.953385672227668</v>
      </c>
    </row>
    <row r="68" spans="1:5" x14ac:dyDescent="0.3">
      <c r="A68" s="1" t="s">
        <v>40</v>
      </c>
      <c r="B68" s="1" t="s">
        <v>243</v>
      </c>
      <c r="C68" s="4">
        <v>161</v>
      </c>
      <c r="D68">
        <f t="shared" si="6"/>
        <v>1.3166503107621852E-2</v>
      </c>
      <c r="E68" s="9">
        <f t="shared" si="7"/>
        <v>162.76431141642132</v>
      </c>
    </row>
    <row r="69" spans="1:5" x14ac:dyDescent="0.3">
      <c r="A69" s="1" t="s">
        <v>40</v>
      </c>
      <c r="B69" s="1" t="s">
        <v>244</v>
      </c>
      <c r="C69" s="4">
        <v>500</v>
      </c>
      <c r="D69">
        <f t="shared" si="6"/>
        <v>4.0889761203794568E-2</v>
      </c>
      <c r="E69" s="9">
        <f t="shared" si="7"/>
        <v>505.47922800130846</v>
      </c>
    </row>
    <row r="70" spans="1:5" x14ac:dyDescent="0.3">
      <c r="A70" s="1" t="s">
        <v>40</v>
      </c>
      <c r="B70" s="1" t="s">
        <v>245</v>
      </c>
      <c r="C70" s="4">
        <v>629</v>
      </c>
      <c r="D70">
        <f t="shared" si="6"/>
        <v>5.1439319594373568E-2</v>
      </c>
      <c r="E70" s="9">
        <f t="shared" si="7"/>
        <v>635.89286882564602</v>
      </c>
    </row>
    <row r="71" spans="1:5" x14ac:dyDescent="0.3">
      <c r="A71" s="1" t="s">
        <v>40</v>
      </c>
      <c r="B71" s="1" t="s">
        <v>246</v>
      </c>
      <c r="C71" s="4">
        <v>628</v>
      </c>
      <c r="D71">
        <f t="shared" si="6"/>
        <v>5.1357540071965982E-2</v>
      </c>
      <c r="E71" s="9">
        <f t="shared" si="7"/>
        <v>634.88191036964349</v>
      </c>
    </row>
    <row r="72" spans="1:5" x14ac:dyDescent="0.3">
      <c r="A72" s="1" t="s">
        <v>40</v>
      </c>
      <c r="B72" s="1" t="s">
        <v>247</v>
      </c>
      <c r="C72" s="4">
        <v>831</v>
      </c>
      <c r="D72">
        <f t="shared" si="6"/>
        <v>6.7958783120706578E-2</v>
      </c>
      <c r="E72" s="9">
        <f t="shared" si="7"/>
        <v>840.10647693817475</v>
      </c>
    </row>
    <row r="73" spans="1:5" x14ac:dyDescent="0.3">
      <c r="A73" s="1" t="s">
        <v>41</v>
      </c>
      <c r="B73" s="1" t="s">
        <v>0</v>
      </c>
      <c r="C73" s="4">
        <v>12393</v>
      </c>
      <c r="D73">
        <v>0</v>
      </c>
      <c r="E73" s="9">
        <v>0</v>
      </c>
    </row>
    <row r="74" spans="1:5" x14ac:dyDescent="0.3">
      <c r="A74" s="1" t="s">
        <v>41</v>
      </c>
      <c r="B74" s="1" t="s">
        <v>248</v>
      </c>
      <c r="C74" s="4">
        <v>5596</v>
      </c>
      <c r="D74">
        <f t="shared" ref="D74:D83" si="8">C74/$C$73</f>
        <v>0.45154522714435569</v>
      </c>
      <c r="E74" s="9">
        <f t="shared" ref="E74:E83" si="9">$K$7*D74</f>
        <v>5676.8265956588393</v>
      </c>
    </row>
    <row r="75" spans="1:5" x14ac:dyDescent="0.3">
      <c r="A75" s="1" t="s">
        <v>41</v>
      </c>
      <c r="B75" s="1" t="s">
        <v>249</v>
      </c>
      <c r="C75" s="4">
        <v>1297</v>
      </c>
      <c r="D75">
        <f t="shared" si="8"/>
        <v>0.1046558541111918</v>
      </c>
      <c r="E75" s="9">
        <f t="shared" si="9"/>
        <v>1315.7333978859033</v>
      </c>
    </row>
    <row r="76" spans="1:5" x14ac:dyDescent="0.3">
      <c r="A76" s="1" t="s">
        <v>41</v>
      </c>
      <c r="B76" s="1" t="s">
        <v>250</v>
      </c>
      <c r="C76" s="4">
        <v>1274</v>
      </c>
      <c r="D76">
        <f t="shared" si="8"/>
        <v>0.102799967723715</v>
      </c>
      <c r="E76" s="9">
        <f t="shared" si="9"/>
        <v>1292.401194222545</v>
      </c>
    </row>
    <row r="77" spans="1:5" x14ac:dyDescent="0.3">
      <c r="A77" s="1" t="s">
        <v>41</v>
      </c>
      <c r="B77" s="1" t="s">
        <v>251</v>
      </c>
      <c r="C77" s="4">
        <v>229</v>
      </c>
      <c r="D77">
        <f t="shared" si="8"/>
        <v>1.8478173162269022E-2</v>
      </c>
      <c r="E77" s="9">
        <f t="shared" si="9"/>
        <v>232.30759299604614</v>
      </c>
    </row>
    <row r="78" spans="1:5" x14ac:dyDescent="0.3">
      <c r="A78" s="1" t="s">
        <v>41</v>
      </c>
      <c r="B78" s="1" t="s">
        <v>252</v>
      </c>
      <c r="C78" s="4">
        <v>1390</v>
      </c>
      <c r="D78">
        <f t="shared" si="8"/>
        <v>0.112160090373598</v>
      </c>
      <c r="E78" s="9">
        <f t="shared" si="9"/>
        <v>1410.0766561768742</v>
      </c>
    </row>
    <row r="79" spans="1:5" x14ac:dyDescent="0.3">
      <c r="A79" s="1" t="s">
        <v>41</v>
      </c>
      <c r="B79" s="1" t="s">
        <v>253</v>
      </c>
      <c r="C79" s="4">
        <v>719</v>
      </c>
      <c r="D79">
        <f t="shared" si="8"/>
        <v>5.8016622286774795E-2</v>
      </c>
      <c r="E79" s="9">
        <f t="shared" si="9"/>
        <v>729.38497538933268</v>
      </c>
    </row>
    <row r="80" spans="1:5" x14ac:dyDescent="0.3">
      <c r="A80" s="1" t="s">
        <v>41</v>
      </c>
      <c r="B80" s="1" t="s">
        <v>254</v>
      </c>
      <c r="C80" s="4">
        <v>754</v>
      </c>
      <c r="D80">
        <f t="shared" si="8"/>
        <v>6.084079722423949E-2</v>
      </c>
      <c r="E80" s="9">
        <f t="shared" si="9"/>
        <v>764.89050270313885</v>
      </c>
    </row>
    <row r="81" spans="1:5" x14ac:dyDescent="0.3">
      <c r="A81" s="1" t="s">
        <v>41</v>
      </c>
      <c r="B81" s="1" t="s">
        <v>255</v>
      </c>
      <c r="C81" s="4">
        <v>133</v>
      </c>
      <c r="D81">
        <f t="shared" si="8"/>
        <v>1.0731864762365852E-2</v>
      </c>
      <c r="E81" s="9">
        <f t="shared" si="9"/>
        <v>134.92100379246349</v>
      </c>
    </row>
    <row r="82" spans="1:5" x14ac:dyDescent="0.3">
      <c r="A82" s="1" t="s">
        <v>41</v>
      </c>
      <c r="B82" s="1" t="s">
        <v>256</v>
      </c>
      <c r="C82" s="4">
        <v>431</v>
      </c>
      <c r="D82">
        <f t="shared" si="8"/>
        <v>3.4777697087065282E-2</v>
      </c>
      <c r="E82" s="9">
        <f t="shared" si="9"/>
        <v>437.22520777858472</v>
      </c>
    </row>
    <row r="83" spans="1:5" x14ac:dyDescent="0.3">
      <c r="A83" s="1" t="s">
        <v>41</v>
      </c>
      <c r="B83" s="1" t="s">
        <v>257</v>
      </c>
      <c r="C83" s="4">
        <v>570</v>
      </c>
      <c r="D83">
        <f t="shared" si="8"/>
        <v>4.5993706124425077E-2</v>
      </c>
      <c r="E83" s="9">
        <f t="shared" si="9"/>
        <v>578.23287339627211</v>
      </c>
    </row>
    <row r="84" spans="1:5" x14ac:dyDescent="0.3">
      <c r="A84" s="1" t="s">
        <v>42</v>
      </c>
      <c r="B84" s="1" t="s">
        <v>0</v>
      </c>
      <c r="C84" s="4">
        <v>3980</v>
      </c>
      <c r="D84">
        <v>0</v>
      </c>
      <c r="E84" s="9">
        <v>0</v>
      </c>
    </row>
    <row r="85" spans="1:5" x14ac:dyDescent="0.3">
      <c r="A85" s="1" t="s">
        <v>42</v>
      </c>
      <c r="B85" s="1" t="s">
        <v>258</v>
      </c>
      <c r="C85" s="4">
        <f>1781+2136+3301+3107</f>
        <v>10325</v>
      </c>
      <c r="D85">
        <f>C85/$C$84</f>
        <v>2.5942211055276383</v>
      </c>
      <c r="E85" s="9">
        <f>$K$8*D85</f>
        <v>10254.956030150754</v>
      </c>
    </row>
    <row r="86" spans="1:5" x14ac:dyDescent="0.3">
      <c r="A86" s="1" t="s">
        <v>42</v>
      </c>
      <c r="B86" s="1" t="s">
        <v>259</v>
      </c>
      <c r="C86" s="4">
        <v>2076</v>
      </c>
      <c r="D86">
        <f>C86/$C$84</f>
        <v>0.52160804020100504</v>
      </c>
      <c r="E86" s="9">
        <f>$K$8*D86</f>
        <v>2061.9165829145727</v>
      </c>
    </row>
    <row r="87" spans="1:5" x14ac:dyDescent="0.3">
      <c r="A87" s="1" t="s">
        <v>42</v>
      </c>
      <c r="B87" s="1" t="s">
        <v>260</v>
      </c>
      <c r="C87" s="4">
        <f>117+3880</f>
        <v>3997</v>
      </c>
      <c r="D87">
        <f>C87/$C$84</f>
        <v>1.0042713567839197</v>
      </c>
      <c r="E87" s="9">
        <f>$K$8*D87</f>
        <v>3969.8846733668342</v>
      </c>
    </row>
    <row r="88" spans="1:5" x14ac:dyDescent="0.3">
      <c r="A88" s="1" t="s">
        <v>42</v>
      </c>
      <c r="B88" s="1" t="s">
        <v>48</v>
      </c>
      <c r="C88" s="4">
        <f>6+23201</f>
        <v>23207</v>
      </c>
      <c r="D88">
        <f>C88/$C$84</f>
        <v>5.8309045226130651</v>
      </c>
      <c r="E88" s="9">
        <f>$K$8*D88</f>
        <v>23049.565577889447</v>
      </c>
    </row>
    <row r="89" spans="1:5" x14ac:dyDescent="0.3">
      <c r="A89" s="1" t="s">
        <v>45</v>
      </c>
      <c r="B89" s="1" t="s">
        <v>0</v>
      </c>
      <c r="C89" s="4">
        <v>3439</v>
      </c>
      <c r="D89">
        <v>0</v>
      </c>
      <c r="E89" s="9">
        <v>0</v>
      </c>
    </row>
    <row r="90" spans="1:5" x14ac:dyDescent="0.3">
      <c r="A90" s="1" t="s">
        <v>45</v>
      </c>
      <c r="B90" s="1" t="s">
        <v>49</v>
      </c>
      <c r="C90" s="4">
        <f>332+11072</f>
        <v>11404</v>
      </c>
      <c r="D90">
        <f>C90/$C$89</f>
        <v>3.3160802558883398</v>
      </c>
      <c r="E90" s="9">
        <f>$K$11*D90</f>
        <v>11437.160802558883</v>
      </c>
    </row>
    <row r="91" spans="1:5" x14ac:dyDescent="0.3">
      <c r="A91" s="1" t="s">
        <v>46</v>
      </c>
      <c r="B91" s="1" t="s">
        <v>0</v>
      </c>
      <c r="C91" s="4">
        <v>5328</v>
      </c>
      <c r="D91">
        <v>0</v>
      </c>
      <c r="E91" s="9">
        <v>0</v>
      </c>
    </row>
    <row r="92" spans="1:5" x14ac:dyDescent="0.3">
      <c r="A92" s="1" t="s">
        <v>46</v>
      </c>
      <c r="B92" s="1" t="s">
        <v>261</v>
      </c>
      <c r="C92" s="4">
        <v>2858</v>
      </c>
      <c r="D92">
        <f>C92/$C$91</f>
        <v>0.53641141141141147</v>
      </c>
      <c r="E92" s="9">
        <f>$K$12*D92</f>
        <v>2863.9005255255256</v>
      </c>
    </row>
    <row r="93" spans="1:5" x14ac:dyDescent="0.3">
      <c r="A93" s="1" t="s">
        <v>46</v>
      </c>
      <c r="B93" s="1" t="s">
        <v>262</v>
      </c>
      <c r="C93" s="4">
        <v>2470</v>
      </c>
      <c r="D93">
        <f>C93/$C$91</f>
        <v>0.46358858858858859</v>
      </c>
      <c r="E93" s="9">
        <f>$K$12*D93</f>
        <v>2475.0994744744744</v>
      </c>
    </row>
    <row r="94" spans="1:5" x14ac:dyDescent="0.3">
      <c r="A94" s="1" t="s">
        <v>47</v>
      </c>
      <c r="B94" s="1" t="s">
        <v>0</v>
      </c>
      <c r="C94" s="4">
        <v>5203</v>
      </c>
      <c r="D94">
        <v>0</v>
      </c>
      <c r="E94" s="9">
        <v>0</v>
      </c>
    </row>
    <row r="95" spans="1:5" x14ac:dyDescent="0.3">
      <c r="A95" s="1" t="s">
        <v>47</v>
      </c>
      <c r="B95" s="1" t="s">
        <v>263</v>
      </c>
      <c r="C95" s="4">
        <v>1323</v>
      </c>
      <c r="D95">
        <f>C95/$C$94</f>
        <v>0.25427637901210842</v>
      </c>
      <c r="E95" s="9">
        <f>$K$13*D95</f>
        <v>1320.9657889679033</v>
      </c>
    </row>
    <row r="96" spans="1:5" x14ac:dyDescent="0.3">
      <c r="A96" s="1" t="s">
        <v>50</v>
      </c>
      <c r="B96" s="1" t="s">
        <v>0</v>
      </c>
      <c r="C96" s="4">
        <v>15325</v>
      </c>
      <c r="D96">
        <v>0</v>
      </c>
      <c r="E96" s="9">
        <v>0</v>
      </c>
    </row>
    <row r="97" spans="1:5" x14ac:dyDescent="0.3">
      <c r="A97" s="1" t="s">
        <v>50</v>
      </c>
      <c r="B97" s="1" t="s">
        <v>264</v>
      </c>
      <c r="C97" s="4">
        <v>4810</v>
      </c>
      <c r="D97">
        <f>C97/$C$96</f>
        <v>0.31386623164763461</v>
      </c>
      <c r="E97" s="9">
        <f>$K$16*D97</f>
        <v>4853.3135399673738</v>
      </c>
    </row>
    <row r="98" spans="1:5" x14ac:dyDescent="0.3">
      <c r="A98" s="1" t="s">
        <v>50</v>
      </c>
      <c r="B98" s="1" t="s">
        <v>265</v>
      </c>
      <c r="C98" s="4">
        <v>7875</v>
      </c>
      <c r="D98">
        <f>C98/$C$96</f>
        <v>0.51386623164763456</v>
      </c>
      <c r="E98" s="9">
        <f>$K$16*D98</f>
        <v>7945.9135399673733</v>
      </c>
    </row>
    <row r="99" spans="1:5" x14ac:dyDescent="0.3">
      <c r="A99" s="1" t="s">
        <v>50</v>
      </c>
      <c r="B99" s="1" t="s">
        <v>266</v>
      </c>
      <c r="C99" s="4">
        <v>2640</v>
      </c>
      <c r="D99">
        <f>C99/$C$96</f>
        <v>0.17226753670473083</v>
      </c>
      <c r="E99" s="9">
        <f>$K$16*D99</f>
        <v>2663.7729200652529</v>
      </c>
    </row>
    <row r="100" spans="1:5" x14ac:dyDescent="0.3">
      <c r="A100" s="1" t="s">
        <v>51</v>
      </c>
      <c r="B100" s="1" t="s">
        <v>0</v>
      </c>
      <c r="C100" s="4">
        <v>13824</v>
      </c>
      <c r="D100">
        <v>0</v>
      </c>
      <c r="E100" s="9">
        <v>0</v>
      </c>
    </row>
    <row r="101" spans="1:5" x14ac:dyDescent="0.3">
      <c r="A101" s="1" t="s">
        <v>51</v>
      </c>
      <c r="B101" s="1" t="s">
        <v>182</v>
      </c>
      <c r="C101" s="4">
        <v>542</v>
      </c>
      <c r="D101">
        <f>C101/$C$100</f>
        <v>3.9207175925925923E-2</v>
      </c>
      <c r="E101" s="9">
        <f>$K$17*D101</f>
        <v>543.56828703703695</v>
      </c>
    </row>
    <row r="102" spans="1:5" x14ac:dyDescent="0.3">
      <c r="A102" s="1" t="s">
        <v>51</v>
      </c>
      <c r="B102" s="1" t="s">
        <v>267</v>
      </c>
      <c r="C102" s="4">
        <v>12425</v>
      </c>
      <c r="D102">
        <f>C102/$C$100</f>
        <v>0.89879918981481477</v>
      </c>
      <c r="E102" s="9">
        <f>$K$17*D102</f>
        <v>12460.951967592591</v>
      </c>
    </row>
    <row r="103" spans="1:5" x14ac:dyDescent="0.3">
      <c r="A103" s="1" t="s">
        <v>51</v>
      </c>
      <c r="B103" s="1" t="s">
        <v>268</v>
      </c>
      <c r="C103" s="4">
        <v>841</v>
      </c>
      <c r="D103">
        <f>C103/$C$100</f>
        <v>6.0836226851851853E-2</v>
      </c>
      <c r="E103" s="9">
        <f>$K$17*D103</f>
        <v>843.43344907407413</v>
      </c>
    </row>
    <row r="104" spans="1:5" x14ac:dyDescent="0.3">
      <c r="A104" s="1" t="s">
        <v>51</v>
      </c>
      <c r="B104" s="1" t="s">
        <v>269</v>
      </c>
      <c r="C104" s="4">
        <v>16</v>
      </c>
      <c r="D104">
        <f>C104/$C$100</f>
        <v>1.1574074074074073E-3</v>
      </c>
      <c r="E104" s="9">
        <f>$K$17*D104</f>
        <v>16.046296296296294</v>
      </c>
    </row>
    <row r="105" spans="1:5" x14ac:dyDescent="0.3">
      <c r="A105" s="1" t="s">
        <v>52</v>
      </c>
      <c r="B105" s="1" t="s">
        <v>0</v>
      </c>
      <c r="C105" s="4">
        <v>11943</v>
      </c>
      <c r="D105">
        <v>0</v>
      </c>
      <c r="E105" s="9">
        <v>0</v>
      </c>
    </row>
    <row r="106" spans="1:5" x14ac:dyDescent="0.3">
      <c r="A106" s="1" t="s">
        <v>52</v>
      </c>
      <c r="B106" s="1" t="s">
        <v>52</v>
      </c>
      <c r="C106" s="4">
        <v>7675</v>
      </c>
      <c r="D106">
        <f>C106/$C$105</f>
        <v>0.64263585363811437</v>
      </c>
      <c r="E106" s="9">
        <f>$K$18*D106</f>
        <v>7847.8690446286528</v>
      </c>
    </row>
    <row r="107" spans="1:5" x14ac:dyDescent="0.3">
      <c r="A107" s="1" t="s">
        <v>52</v>
      </c>
      <c r="B107" s="1" t="s">
        <v>270</v>
      </c>
      <c r="C107" s="4">
        <v>2288</v>
      </c>
      <c r="D107">
        <f>C107/$C$105</f>
        <v>0.19157665578162941</v>
      </c>
      <c r="E107" s="9">
        <f>$K$18*D107</f>
        <v>2339.5341204052584</v>
      </c>
    </row>
    <row r="108" spans="1:5" x14ac:dyDescent="0.3">
      <c r="A108" s="1" t="s">
        <v>52</v>
      </c>
      <c r="B108" s="1" t="s">
        <v>271</v>
      </c>
      <c r="C108" s="4">
        <v>1369</v>
      </c>
      <c r="D108">
        <f>C108/$C$105</f>
        <v>0.11462781545675291</v>
      </c>
      <c r="E108" s="9">
        <f>$K$18*D108</f>
        <v>1399.8348823578665</v>
      </c>
    </row>
    <row r="109" spans="1:5" x14ac:dyDescent="0.3">
      <c r="A109" s="1" t="s">
        <v>52</v>
      </c>
      <c r="B109" s="1" t="s">
        <v>272</v>
      </c>
      <c r="C109" s="4">
        <v>611</v>
      </c>
      <c r="D109">
        <f>C109/$C$105</f>
        <v>5.1159675123503306E-2</v>
      </c>
      <c r="E109" s="9">
        <f>$K$18*D109</f>
        <v>624.76195260822237</v>
      </c>
    </row>
    <row r="110" spans="1:5" x14ac:dyDescent="0.3">
      <c r="A110" s="1" t="s">
        <v>53</v>
      </c>
      <c r="B110" s="1" t="s">
        <v>0</v>
      </c>
      <c r="C110" s="4">
        <v>3929</v>
      </c>
      <c r="D110">
        <v>0</v>
      </c>
      <c r="E110" s="9">
        <v>0</v>
      </c>
    </row>
    <row r="111" spans="1:5" x14ac:dyDescent="0.3">
      <c r="A111" s="1" t="s">
        <v>53</v>
      </c>
      <c r="B111" s="1" t="s">
        <v>273</v>
      </c>
      <c r="C111" s="4">
        <v>1253</v>
      </c>
      <c r="D111">
        <f>C111/$C$110</f>
        <v>0.31891066429116821</v>
      </c>
      <c r="E111" s="9">
        <f>$K$19*D111</f>
        <v>1246.6217867141766</v>
      </c>
    </row>
    <row r="112" spans="1:5" x14ac:dyDescent="0.3">
      <c r="A112" s="1" t="s">
        <v>53</v>
      </c>
      <c r="B112" s="1" t="s">
        <v>274</v>
      </c>
      <c r="C112" s="4">
        <v>1477</v>
      </c>
      <c r="D112">
        <f>C112/$C$110</f>
        <v>0.37592262662255027</v>
      </c>
      <c r="E112" s="9">
        <f>$K$19*D112</f>
        <v>1469.481547467549</v>
      </c>
    </row>
    <row r="113" spans="1:5" x14ac:dyDescent="0.3">
      <c r="A113" s="1" t="s">
        <v>53</v>
      </c>
      <c r="B113" s="3" t="s">
        <v>275</v>
      </c>
      <c r="C113" s="4">
        <v>1199</v>
      </c>
      <c r="D113">
        <f>C113/$C$110</f>
        <v>0.30516670908628152</v>
      </c>
      <c r="E113" s="9">
        <f>$K$19*D113</f>
        <v>1192.8966658182744</v>
      </c>
    </row>
    <row r="114" spans="1:5" x14ac:dyDescent="0.3">
      <c r="A114" s="10" t="s">
        <v>297</v>
      </c>
      <c r="B114" s="10" t="s">
        <v>298</v>
      </c>
      <c r="C114" s="9">
        <f>C4+C5+C6</f>
        <v>3973</v>
      </c>
      <c r="E114" s="9">
        <f>E4+E5+E6</f>
        <v>3958.8599360273911</v>
      </c>
    </row>
    <row r="115" spans="1:5" x14ac:dyDescent="0.3">
      <c r="A115" s="10" t="s">
        <v>297</v>
      </c>
      <c r="B115" s="10" t="s">
        <v>299</v>
      </c>
      <c r="C115" s="9">
        <f>C7+C8+C9</f>
        <v>5744</v>
      </c>
      <c r="E115" s="9">
        <f>E7+E8+E9</f>
        <v>5723.5568770554582</v>
      </c>
    </row>
    <row r="116" spans="1:5" x14ac:dyDescent="0.3">
      <c r="A116" s="10" t="s">
        <v>297</v>
      </c>
      <c r="B116" s="10" t="s">
        <v>300</v>
      </c>
      <c r="C116" s="9">
        <f>C10+C11</f>
        <v>718</v>
      </c>
      <c r="E116" s="9">
        <f>E10+E11</f>
        <v>715.44460963193228</v>
      </c>
    </row>
    <row r="117" spans="1:5" x14ac:dyDescent="0.3">
      <c r="A117" s="10" t="s">
        <v>297</v>
      </c>
      <c r="B117" s="10" t="s">
        <v>301</v>
      </c>
      <c r="C117" s="9">
        <f>C12+C13</f>
        <v>871</v>
      </c>
      <c r="E117" s="9">
        <f>E12+E13</f>
        <v>867.90007658692616</v>
      </c>
    </row>
    <row r="118" spans="1:5" x14ac:dyDescent="0.3">
      <c r="A118" s="10" t="s">
        <v>297</v>
      </c>
      <c r="B118" s="10" t="s">
        <v>302</v>
      </c>
      <c r="C118" s="9">
        <f>C22+C23</f>
        <v>1182</v>
      </c>
      <c r="E118" s="9">
        <f>E22+E23</f>
        <v>1177.7932152993649</v>
      </c>
    </row>
    <row r="119" spans="1:5" x14ac:dyDescent="0.3">
      <c r="A119" s="10" t="s">
        <v>297</v>
      </c>
      <c r="B119" s="10" t="s">
        <v>303</v>
      </c>
      <c r="C119" s="9">
        <f>C24+C25+C26</f>
        <v>819</v>
      </c>
      <c r="E119" s="9">
        <f>E24+E25+E26</f>
        <v>816.08514664143809</v>
      </c>
    </row>
    <row r="120" spans="1:5" x14ac:dyDescent="0.3">
      <c r="A120" s="10" t="s">
        <v>304</v>
      </c>
      <c r="B120" s="10" t="s">
        <v>305</v>
      </c>
      <c r="C120" s="9">
        <f>C28+C29</f>
        <v>1306</v>
      </c>
      <c r="E120" s="9">
        <f>E28+E29</f>
        <v>1305.3002571795971</v>
      </c>
    </row>
    <row r="121" spans="1:5" x14ac:dyDescent="0.3">
      <c r="A121" s="10" t="s">
        <v>304</v>
      </c>
      <c r="B121" s="10" t="s">
        <v>306</v>
      </c>
      <c r="C121" s="9">
        <f>C30+C31+C32</f>
        <v>2363</v>
      </c>
      <c r="E121" s="9">
        <f>E30+E31+E32</f>
        <v>2361.7339262751821</v>
      </c>
    </row>
    <row r="122" spans="1:5" x14ac:dyDescent="0.3">
      <c r="A122" s="10" t="s">
        <v>304</v>
      </c>
      <c r="B122" s="10" t="s">
        <v>307</v>
      </c>
      <c r="C122" s="9">
        <f>C36+C37</f>
        <v>5069</v>
      </c>
      <c r="E122" s="9">
        <f>E36+E37</f>
        <v>5066.2840762966143</v>
      </c>
    </row>
    <row r="123" spans="1:5" x14ac:dyDescent="0.3">
      <c r="A123" s="10" t="s">
        <v>304</v>
      </c>
      <c r="B123" s="10" t="s">
        <v>308</v>
      </c>
      <c r="C123" s="9">
        <f>C38+C39+C40</f>
        <v>4539</v>
      </c>
      <c r="E123" s="9">
        <f>E38+E39+E40</f>
        <v>4536.5680454350613</v>
      </c>
    </row>
    <row r="124" spans="1:5" x14ac:dyDescent="0.3">
      <c r="A124" s="10" t="s">
        <v>304</v>
      </c>
      <c r="B124" s="10" t="s">
        <v>309</v>
      </c>
      <c r="C124" s="9">
        <f>C41+C42</f>
        <v>1737</v>
      </c>
      <c r="E124" s="9">
        <f>E41+E42</f>
        <v>1736.0693313330478</v>
      </c>
    </row>
    <row r="125" spans="1:5" x14ac:dyDescent="0.3">
      <c r="A125" s="10" t="s">
        <v>304</v>
      </c>
      <c r="B125" s="10" t="s">
        <v>310</v>
      </c>
      <c r="C125" s="9">
        <f>C43+C44</f>
        <v>1622</v>
      </c>
      <c r="E125" s="9">
        <f>E43+E44</f>
        <v>1621.1309472781827</v>
      </c>
    </row>
    <row r="126" spans="1:5" x14ac:dyDescent="0.3">
      <c r="A126" s="10" t="s">
        <v>311</v>
      </c>
      <c r="B126" s="10" t="s">
        <v>312</v>
      </c>
      <c r="C126" s="9">
        <f>C50+C51</f>
        <v>1420</v>
      </c>
      <c r="E126" s="9">
        <f>E50+E51</f>
        <v>1418.2593548387097</v>
      </c>
    </row>
    <row r="127" spans="1:5" x14ac:dyDescent="0.3">
      <c r="A127" s="10" t="s">
        <v>311</v>
      </c>
      <c r="B127" s="10" t="s">
        <v>313</v>
      </c>
      <c r="C127" s="9">
        <f>C56+C57</f>
        <v>709</v>
      </c>
      <c r="E127" s="9">
        <f>E56+E57</f>
        <v>708.13090322580649</v>
      </c>
    </row>
    <row r="128" spans="1:5" x14ac:dyDescent="0.3">
      <c r="A128" s="10" t="s">
        <v>314</v>
      </c>
      <c r="B128" s="10" t="s">
        <v>315</v>
      </c>
      <c r="C128" s="9">
        <f>C76+C77</f>
        <v>1503</v>
      </c>
      <c r="E128" s="9">
        <f>E76+E77</f>
        <v>1524.7087872185912</v>
      </c>
    </row>
    <row r="129" spans="1:5" x14ac:dyDescent="0.3">
      <c r="A129" s="10" t="s">
        <v>314</v>
      </c>
      <c r="B129" s="10" t="s">
        <v>316</v>
      </c>
      <c r="C129" s="9">
        <f>C79+C80+C81</f>
        <v>1606</v>
      </c>
      <c r="E129" s="9">
        <f>E79+E80+E81</f>
        <v>1629.1964818849351</v>
      </c>
    </row>
    <row r="130" spans="1:5" x14ac:dyDescent="0.3">
      <c r="A130" s="10" t="s">
        <v>314</v>
      </c>
      <c r="B130" s="10" t="s">
        <v>317</v>
      </c>
      <c r="C130" s="9">
        <f>C82+C83</f>
        <v>1001</v>
      </c>
      <c r="E130" s="9">
        <f>E82+E83</f>
        <v>1015.4580811748568</v>
      </c>
    </row>
    <row r="131" spans="1:5" x14ac:dyDescent="0.3">
      <c r="A131" s="10" t="s">
        <v>320</v>
      </c>
      <c r="B131" s="10" t="s">
        <v>321</v>
      </c>
      <c r="C131" s="9">
        <f>C64+C65</f>
        <v>1925</v>
      </c>
      <c r="E131" s="9">
        <f>E64+E65</f>
        <v>1946.0950278050377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1932-EF54-4F52-9A50-ED7805AA2ED3}">
  <dimension ref="A1:B19"/>
  <sheetViews>
    <sheetView workbookViewId="0">
      <selection activeCell="A2" sqref="A2:B19"/>
    </sheetView>
  </sheetViews>
  <sheetFormatPr defaultRowHeight="16.5" x14ac:dyDescent="0.3"/>
  <sheetData>
    <row r="1" spans="1:2" x14ac:dyDescent="0.3">
      <c r="A1" t="s">
        <v>55</v>
      </c>
      <c r="B1" t="s">
        <v>56</v>
      </c>
    </row>
    <row r="2" spans="1:2" x14ac:dyDescent="0.3">
      <c r="A2" s="2" t="s">
        <v>35</v>
      </c>
      <c r="B2" s="6">
        <v>184593</v>
      </c>
    </row>
    <row r="3" spans="1:2" x14ac:dyDescent="0.3">
      <c r="A3" s="2" t="s">
        <v>37</v>
      </c>
      <c r="B3" s="6">
        <v>22118</v>
      </c>
    </row>
    <row r="4" spans="1:2" x14ac:dyDescent="0.3">
      <c r="A4" s="2" t="s">
        <v>38</v>
      </c>
      <c r="B4" s="6">
        <v>18654</v>
      </c>
    </row>
    <row r="5" spans="1:2" x14ac:dyDescent="0.3">
      <c r="A5" s="2" t="s">
        <v>39</v>
      </c>
      <c r="B5" s="6">
        <v>15481</v>
      </c>
    </row>
    <row r="6" spans="1:2" x14ac:dyDescent="0.3">
      <c r="A6" s="2" t="s">
        <v>40</v>
      </c>
      <c r="B6" s="6">
        <v>12362</v>
      </c>
    </row>
    <row r="7" spans="1:2" x14ac:dyDescent="0.3">
      <c r="A7" s="2" t="s">
        <v>41</v>
      </c>
      <c r="B7" s="6">
        <v>12572</v>
      </c>
    </row>
    <row r="8" spans="1:2" x14ac:dyDescent="0.3">
      <c r="A8" s="2" t="s">
        <v>42</v>
      </c>
      <c r="B8" s="6">
        <v>3953</v>
      </c>
    </row>
    <row r="9" spans="1:2" x14ac:dyDescent="0.3">
      <c r="A9" s="2" t="s">
        <v>43</v>
      </c>
      <c r="B9" s="6">
        <v>2112</v>
      </c>
    </row>
    <row r="10" spans="1:2" x14ac:dyDescent="0.3">
      <c r="A10" s="2" t="s">
        <v>44</v>
      </c>
      <c r="B10" s="6">
        <v>3237</v>
      </c>
    </row>
    <row r="11" spans="1:2" x14ac:dyDescent="0.3">
      <c r="A11" s="2" t="s">
        <v>45</v>
      </c>
      <c r="B11" s="6">
        <v>3449</v>
      </c>
    </row>
    <row r="12" spans="1:2" x14ac:dyDescent="0.3">
      <c r="A12" s="2" t="s">
        <v>46</v>
      </c>
      <c r="B12" s="6">
        <v>5339</v>
      </c>
    </row>
    <row r="13" spans="1:2" x14ac:dyDescent="0.3">
      <c r="A13" s="2" t="s">
        <v>47</v>
      </c>
      <c r="B13" s="6">
        <v>5195</v>
      </c>
    </row>
    <row r="14" spans="1:2" x14ac:dyDescent="0.3">
      <c r="A14" s="2" t="s">
        <v>48</v>
      </c>
      <c r="B14" s="6">
        <v>23426</v>
      </c>
    </row>
    <row r="15" spans="1:2" x14ac:dyDescent="0.3">
      <c r="A15" s="2" t="s">
        <v>49</v>
      </c>
      <c r="B15" s="6">
        <v>11247</v>
      </c>
    </row>
    <row r="16" spans="1:2" x14ac:dyDescent="0.3">
      <c r="A16" s="2" t="s">
        <v>50</v>
      </c>
      <c r="B16" s="6">
        <v>15463</v>
      </c>
    </row>
    <row r="17" spans="1:2" x14ac:dyDescent="0.3">
      <c r="A17" s="2" t="s">
        <v>51</v>
      </c>
      <c r="B17" s="6">
        <v>13864</v>
      </c>
    </row>
    <row r="18" spans="1:2" x14ac:dyDescent="0.3">
      <c r="A18" s="2" t="s">
        <v>52</v>
      </c>
      <c r="B18" s="6">
        <v>12212</v>
      </c>
    </row>
    <row r="19" spans="1:2" x14ac:dyDescent="0.3">
      <c r="A19" s="2" t="s">
        <v>53</v>
      </c>
      <c r="B19" s="6">
        <v>3909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jeju_2021</vt:lpstr>
      <vt:lpstr>jeju_2022</vt:lpstr>
      <vt:lpstr>seogipo_2021</vt:lpstr>
      <vt:lpstr>seogipo_2022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2022-10-21T07:24:44Z</dcterms:created>
  <dcterms:modified xsi:type="dcterms:W3CDTF">2022-10-25T07:13:49Z</dcterms:modified>
</cp:coreProperties>
</file>