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/Code/TypeScript/tower-defense/"/>
    </mc:Choice>
  </mc:AlternateContent>
  <xr:revisionPtr revIDLastSave="0" documentId="13_ncr:1_{CDDFEBE6-5D23-1B45-BA04-9B37A1735565}" xr6:coauthVersionLast="47" xr6:coauthVersionMax="47" xr10:uidLastSave="{00000000-0000-0000-0000-000000000000}"/>
  <bookViews>
    <workbookView xWindow="0" yWindow="500" windowWidth="17920" windowHeight="20420" xr2:uid="{D9CF78A7-90A9-E846-A2FF-5323FF55D87A}"/>
  </bookViews>
  <sheets>
    <sheet name="Towers" sheetId="1" r:id="rId1"/>
    <sheet name="Wav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C35" i="1"/>
  <c r="D35" i="1"/>
  <c r="E35" i="1"/>
  <c r="F35" i="1"/>
  <c r="G35" i="1"/>
  <c r="B28" i="1"/>
  <c r="C28" i="1"/>
  <c r="D28" i="1"/>
  <c r="E28" i="1"/>
  <c r="F28" i="1"/>
  <c r="G28" i="1"/>
  <c r="C21" i="1"/>
  <c r="D21" i="1"/>
  <c r="E21" i="1"/>
  <c r="F21" i="1"/>
  <c r="G21" i="1"/>
  <c r="B21" i="1"/>
  <c r="C14" i="1"/>
  <c r="D14" i="1"/>
  <c r="E14" i="1"/>
  <c r="F14" i="1"/>
  <c r="G14" i="1"/>
  <c r="B14" i="1"/>
  <c r="C7" i="1"/>
  <c r="D7" i="1"/>
  <c r="E7" i="1"/>
  <c r="F7" i="1"/>
  <c r="G7" i="1"/>
  <c r="B7" i="1"/>
  <c r="K9" i="2"/>
  <c r="K10" i="2"/>
  <c r="K13" i="2"/>
  <c r="K14" i="2"/>
  <c r="K15" i="2"/>
  <c r="K23" i="2"/>
  <c r="K24" i="2"/>
  <c r="K25" i="2"/>
  <c r="K26" i="2"/>
  <c r="K27" i="2"/>
  <c r="K31" i="2"/>
  <c r="K3" i="2"/>
  <c r="K18" i="2"/>
  <c r="K21" i="2"/>
  <c r="K22" i="2"/>
  <c r="K30" i="2"/>
  <c r="K2" i="2"/>
  <c r="K4" i="2"/>
  <c r="K8" i="2"/>
  <c r="K11" i="2"/>
  <c r="K12" i="2"/>
  <c r="K19" i="2"/>
  <c r="K20" i="2"/>
  <c r="K28" i="2"/>
  <c r="L2" i="2"/>
  <c r="K29" i="2"/>
  <c r="K17" i="2"/>
  <c r="K16" i="2"/>
  <c r="K6" i="2"/>
  <c r="K7" i="2"/>
  <c r="K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A3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2" i="2"/>
  <c r="Q3" i="2" l="1"/>
  <c r="R2" i="2"/>
  <c r="Q2" i="2"/>
  <c r="L3" i="2"/>
  <c r="L4" i="2" s="1"/>
  <c r="L5" i="2" s="1"/>
  <c r="L6" i="2" s="1"/>
  <c r="L7" i="2" s="1"/>
  <c r="L8" i="2" s="1"/>
  <c r="Q9" i="2" s="1"/>
  <c r="R3" i="2" l="1"/>
  <c r="M3" i="2" s="1"/>
  <c r="R5" i="2"/>
  <c r="Q6" i="2"/>
  <c r="R6" i="2"/>
  <c r="Q7" i="2"/>
  <c r="Q5" i="2"/>
  <c r="Q4" i="2"/>
  <c r="Q8" i="2"/>
  <c r="M2" i="2"/>
  <c r="R4" i="2"/>
  <c r="M4" i="2"/>
  <c r="L9" i="2"/>
  <c r="Q10" i="2" s="1"/>
  <c r="R8" i="2"/>
  <c r="R7" i="2"/>
  <c r="M8" i="2" l="1"/>
  <c r="N4" i="2"/>
  <c r="N3" i="2"/>
  <c r="M7" i="2"/>
  <c r="M6" i="2"/>
  <c r="M5" i="2"/>
  <c r="N5" i="2" s="1"/>
  <c r="L10" i="2"/>
  <c r="Q11" i="2" s="1"/>
  <c r="R9" i="2"/>
  <c r="M9" i="2" s="1"/>
  <c r="N9" i="2" l="1"/>
  <c r="N8" i="2"/>
  <c r="N6" i="2"/>
  <c r="N7" i="2"/>
  <c r="L11" i="2"/>
  <c r="Q12" i="2" s="1"/>
  <c r="R10" i="2"/>
  <c r="M10" i="2" s="1"/>
  <c r="N10" i="2" s="1"/>
  <c r="L12" i="2" l="1"/>
  <c r="Q13" i="2" s="1"/>
  <c r="R11" i="2"/>
  <c r="M11" i="2" s="1"/>
  <c r="N11" i="2" s="1"/>
  <c r="L13" i="2" l="1"/>
  <c r="Q14" i="2" s="1"/>
  <c r="R12" i="2"/>
  <c r="M12" i="2" s="1"/>
  <c r="N12" i="2" s="1"/>
  <c r="L14" i="2" l="1"/>
  <c r="Q15" i="2" s="1"/>
  <c r="R13" i="2"/>
  <c r="M13" i="2" s="1"/>
  <c r="N13" i="2" s="1"/>
  <c r="L15" i="2" l="1"/>
  <c r="Q16" i="2" s="1"/>
  <c r="R14" i="2"/>
  <c r="M14" i="2" s="1"/>
  <c r="N14" i="2" s="1"/>
  <c r="L16" i="2" l="1"/>
  <c r="Q17" i="2" s="1"/>
  <c r="R15" i="2"/>
  <c r="M15" i="2" s="1"/>
  <c r="N15" i="2" s="1"/>
  <c r="L17" i="2" l="1"/>
  <c r="Q18" i="2" s="1"/>
  <c r="R16" i="2"/>
  <c r="M16" i="2" s="1"/>
  <c r="N16" i="2" s="1"/>
  <c r="L18" i="2" l="1"/>
  <c r="Q19" i="2" s="1"/>
  <c r="R17" i="2"/>
  <c r="M17" i="2" s="1"/>
  <c r="N17" i="2" s="1"/>
  <c r="L19" i="2" l="1"/>
  <c r="Q20" i="2" s="1"/>
  <c r="R18" i="2"/>
  <c r="M18" i="2" s="1"/>
  <c r="N18" i="2" s="1"/>
  <c r="L20" i="2" l="1"/>
  <c r="Q21" i="2" s="1"/>
  <c r="R19" i="2"/>
  <c r="M19" i="2" s="1"/>
  <c r="N19" i="2" s="1"/>
  <c r="L21" i="2" l="1"/>
  <c r="Q22" i="2" s="1"/>
  <c r="R20" i="2"/>
  <c r="M20" i="2" s="1"/>
  <c r="N20" i="2" s="1"/>
  <c r="L22" i="2" l="1"/>
  <c r="Q23" i="2" s="1"/>
  <c r="R21" i="2"/>
  <c r="M21" i="2" s="1"/>
  <c r="N21" i="2" s="1"/>
  <c r="L23" i="2" l="1"/>
  <c r="Q24" i="2" s="1"/>
  <c r="R22" i="2"/>
  <c r="M22" i="2" s="1"/>
  <c r="N22" i="2" s="1"/>
  <c r="L24" i="2" l="1"/>
  <c r="Q25" i="2" s="1"/>
  <c r="R23" i="2"/>
  <c r="M23" i="2" s="1"/>
  <c r="N23" i="2" s="1"/>
  <c r="L25" i="2" l="1"/>
  <c r="Q26" i="2" s="1"/>
  <c r="R24" i="2"/>
  <c r="M24" i="2" s="1"/>
  <c r="N24" i="2" s="1"/>
  <c r="L26" i="2" l="1"/>
  <c r="Q27" i="2" s="1"/>
  <c r="R25" i="2"/>
  <c r="M25" i="2" s="1"/>
  <c r="N25" i="2" s="1"/>
  <c r="L27" i="2" l="1"/>
  <c r="Q28" i="2" s="1"/>
  <c r="R26" i="2"/>
  <c r="M26" i="2" s="1"/>
  <c r="N26" i="2" s="1"/>
  <c r="L28" i="2" l="1"/>
  <c r="Q29" i="2" s="1"/>
  <c r="R27" i="2"/>
  <c r="M27" i="2" s="1"/>
  <c r="N27" i="2" s="1"/>
  <c r="L29" i="2" l="1"/>
  <c r="Q30" i="2" s="1"/>
  <c r="R28" i="2"/>
  <c r="M28" i="2" s="1"/>
  <c r="N28" i="2" s="1"/>
  <c r="L30" i="2" l="1"/>
  <c r="Q31" i="2" s="1"/>
  <c r="R29" i="2"/>
  <c r="M29" i="2" s="1"/>
  <c r="N29" i="2" s="1"/>
  <c r="L31" i="2" l="1"/>
  <c r="R31" i="2" s="1"/>
  <c r="M31" i="2" s="1"/>
  <c r="R30" i="2"/>
  <c r="M30" i="2" s="1"/>
  <c r="N30" i="2" s="1"/>
  <c r="N31" i="2" l="1"/>
</calcChain>
</file>

<file path=xl/sharedStrings.xml><?xml version="1.0" encoding="utf-8"?>
<sst xmlns="http://schemas.openxmlformats.org/spreadsheetml/2006/main" count="112" uniqueCount="36">
  <si>
    <t>Basic</t>
  </si>
  <si>
    <t>Sniper</t>
  </si>
  <si>
    <t>MachineGun</t>
  </si>
  <si>
    <t>Hashtag</t>
  </si>
  <si>
    <t>Boat</t>
  </si>
  <si>
    <t>Freezer</t>
  </si>
  <si>
    <t>LEVEL 1</t>
  </si>
  <si>
    <t>LEVEL 2</t>
  </si>
  <si>
    <t>LEVEL 3</t>
  </si>
  <si>
    <t>Damage</t>
  </si>
  <si>
    <t>RoF</t>
  </si>
  <si>
    <t>Range</t>
  </si>
  <si>
    <t>Price</t>
  </si>
  <si>
    <t>Bullets</t>
  </si>
  <si>
    <t>Multiplier</t>
  </si>
  <si>
    <t>Value</t>
  </si>
  <si>
    <t>HP</t>
  </si>
  <si>
    <t>Amount</t>
  </si>
  <si>
    <t>Vel</t>
  </si>
  <si>
    <t>Freq</t>
  </si>
  <si>
    <t>Money</t>
  </si>
  <si>
    <t>Type</t>
  </si>
  <si>
    <t>Wave</t>
  </si>
  <si>
    <t>Gold</t>
  </si>
  <si>
    <t>Gold total</t>
  </si>
  <si>
    <t>Difficulty</t>
  </si>
  <si>
    <t>Fast</t>
  </si>
  <si>
    <t>Tough</t>
  </si>
  <si>
    <t>Flying</t>
  </si>
  <si>
    <t>Start gold</t>
  </si>
  <si>
    <t>Diff/gold end</t>
  </si>
  <si>
    <t>Diff/gold start</t>
  </si>
  <si>
    <t>Avg diff</t>
  </si>
  <si>
    <t>Change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</si>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</sst>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1" fontId="0" fillId="2" borderId="0" xfId="0" applyNumberFormat="1" applyFill="1"/>
    <xf numFmtId="0" fontId="0" fillId="2" borderId="7" xfId="0" applyFill="1" applyBorder="1"/>
    <xf numFmtId="1" fontId="0" fillId="2" borderId="6" xfId="0" applyNumberFormat="1" applyFill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3" xfId="0" applyNumberFormat="1" applyBorder="1"/>
    <xf numFmtId="0" fontId="0" fillId="0" borderId="2" xfId="0" applyFill="1" applyBorder="1"/>
    <xf numFmtId="0" fontId="0" fillId="2" borderId="0" xfId="0" applyFill="1"/>
    <xf numFmtId="1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B481-5027-6940-A38A-747EC605AD72}">
  <dimension ref="A1:T35"/>
  <sheetViews>
    <sheetView tabSelected="1" zoomScale="110" zoomScaleNormal="110" workbookViewId="0">
      <selection activeCell="E32" sqref="E32"/>
    </sheetView>
  </sheetViews>
  <sheetFormatPr baseColWidth="10" defaultRowHeight="16" x14ac:dyDescent="0.2"/>
  <cols>
    <col min="1" max="1" width="10.83203125" style="4"/>
    <col min="8" max="20" width="10.83203125" style="1"/>
  </cols>
  <sheetData>
    <row r="1" spans="1:7" x14ac:dyDescent="0.2">
      <c r="A1" s="5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12</v>
      </c>
      <c r="B2">
        <v>5</v>
      </c>
      <c r="C2">
        <v>5</v>
      </c>
      <c r="D2">
        <v>10</v>
      </c>
      <c r="E2">
        <v>15</v>
      </c>
      <c r="F2">
        <v>30</v>
      </c>
      <c r="G2">
        <v>15</v>
      </c>
    </row>
    <row r="3" spans="1:7" x14ac:dyDescent="0.2">
      <c r="A3" s="4" t="s">
        <v>10</v>
      </c>
      <c r="B3">
        <v>60</v>
      </c>
      <c r="C3">
        <v>30</v>
      </c>
      <c r="D3">
        <v>200</v>
      </c>
      <c r="E3">
        <v>40</v>
      </c>
      <c r="F3">
        <v>90</v>
      </c>
      <c r="G3">
        <v>50</v>
      </c>
    </row>
    <row r="4" spans="1:7" x14ac:dyDescent="0.2">
      <c r="A4" s="4" t="s">
        <v>9</v>
      </c>
      <c r="B4">
        <v>10</v>
      </c>
      <c r="C4">
        <v>15</v>
      </c>
      <c r="D4">
        <v>10</v>
      </c>
      <c r="E4">
        <v>55</v>
      </c>
      <c r="F4">
        <v>50</v>
      </c>
      <c r="G4">
        <v>40</v>
      </c>
    </row>
    <row r="5" spans="1:7" x14ac:dyDescent="0.2">
      <c r="A5" s="4" t="s">
        <v>11</v>
      </c>
      <c r="B5">
        <v>2</v>
      </c>
      <c r="C5">
        <v>8</v>
      </c>
      <c r="D5">
        <v>2</v>
      </c>
      <c r="E5">
        <v>4</v>
      </c>
      <c r="F5">
        <v>3</v>
      </c>
      <c r="G5">
        <v>1</v>
      </c>
    </row>
    <row r="6" spans="1:7" x14ac:dyDescent="0.2">
      <c r="A6" s="4" t="s">
        <v>13</v>
      </c>
      <c r="B6">
        <v>1</v>
      </c>
      <c r="C6">
        <v>2</v>
      </c>
      <c r="D6">
        <v>1</v>
      </c>
      <c r="E6">
        <v>1</v>
      </c>
      <c r="F6">
        <v>3</v>
      </c>
      <c r="G6">
        <v>1</v>
      </c>
    </row>
    <row r="7" spans="1:7" x14ac:dyDescent="0.2">
      <c r="A7" s="8" t="s">
        <v>15</v>
      </c>
      <c r="B7" s="9">
        <f>B4*B3*B6/B2</f>
        <v>120</v>
      </c>
      <c r="C7" s="9">
        <f t="shared" ref="C7:G7" si="0">C4*C3*C6/C2</f>
        <v>180</v>
      </c>
      <c r="D7" s="9">
        <f t="shared" si="0"/>
        <v>200</v>
      </c>
      <c r="E7" s="9">
        <f t="shared" si="0"/>
        <v>146.66666666666666</v>
      </c>
      <c r="F7" s="9">
        <f t="shared" si="0"/>
        <v>450</v>
      </c>
      <c r="G7" s="9">
        <f t="shared" si="0"/>
        <v>133.33333333333334</v>
      </c>
    </row>
    <row r="8" spans="1:7" x14ac:dyDescent="0.2">
      <c r="A8" s="5" t="s">
        <v>7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</row>
    <row r="9" spans="1:7" x14ac:dyDescent="0.2">
      <c r="A9" s="4" t="s">
        <v>12</v>
      </c>
      <c r="B9">
        <v>5</v>
      </c>
      <c r="C9">
        <v>10</v>
      </c>
      <c r="D9">
        <v>10</v>
      </c>
      <c r="E9">
        <v>20</v>
      </c>
      <c r="F9">
        <v>30</v>
      </c>
      <c r="G9">
        <v>15</v>
      </c>
    </row>
    <row r="10" spans="1:7" x14ac:dyDescent="0.2">
      <c r="A10" s="4" t="s">
        <v>10</v>
      </c>
      <c r="B10">
        <v>70</v>
      </c>
      <c r="C10">
        <v>30</v>
      </c>
      <c r="D10">
        <v>250</v>
      </c>
      <c r="E10">
        <v>50</v>
      </c>
      <c r="F10">
        <v>120</v>
      </c>
      <c r="G10">
        <v>50</v>
      </c>
    </row>
    <row r="11" spans="1:7" x14ac:dyDescent="0.2">
      <c r="A11" s="4" t="s">
        <v>9</v>
      </c>
      <c r="B11">
        <v>20</v>
      </c>
      <c r="C11">
        <v>35</v>
      </c>
      <c r="D11">
        <v>20</v>
      </c>
      <c r="E11">
        <v>120</v>
      </c>
      <c r="F11">
        <v>100</v>
      </c>
      <c r="G11">
        <v>40</v>
      </c>
    </row>
    <row r="12" spans="1:7" x14ac:dyDescent="0.2">
      <c r="A12" s="4" t="s">
        <v>11</v>
      </c>
      <c r="B12">
        <v>2.5</v>
      </c>
      <c r="C12">
        <v>9</v>
      </c>
      <c r="D12">
        <v>2</v>
      </c>
      <c r="E12">
        <v>5.5</v>
      </c>
      <c r="F12">
        <v>4</v>
      </c>
      <c r="G12">
        <v>1.5</v>
      </c>
    </row>
    <row r="13" spans="1:7" x14ac:dyDescent="0.2">
      <c r="A13" s="4" t="s">
        <v>13</v>
      </c>
      <c r="B13">
        <v>1</v>
      </c>
      <c r="C13">
        <v>3</v>
      </c>
      <c r="D13">
        <v>1</v>
      </c>
      <c r="E13">
        <v>1</v>
      </c>
      <c r="F13">
        <v>3</v>
      </c>
      <c r="G13">
        <v>2</v>
      </c>
    </row>
    <row r="14" spans="1:7" x14ac:dyDescent="0.2">
      <c r="A14" s="8" t="s">
        <v>15</v>
      </c>
      <c r="B14" s="9">
        <f>B11*B10*B13/(B9+B2)</f>
        <v>140</v>
      </c>
      <c r="C14" s="9">
        <f t="shared" ref="C14:G14" si="1">C11*C10*C13/(C9+C2)</f>
        <v>210</v>
      </c>
      <c r="D14" s="9">
        <f t="shared" si="1"/>
        <v>250</v>
      </c>
      <c r="E14" s="9">
        <f t="shared" si="1"/>
        <v>171.42857142857142</v>
      </c>
      <c r="F14" s="9">
        <f t="shared" si="1"/>
        <v>600</v>
      </c>
      <c r="G14" s="9">
        <f t="shared" si="1"/>
        <v>133.33333333333334</v>
      </c>
    </row>
    <row r="15" spans="1:7" x14ac:dyDescent="0.2">
      <c r="A15" s="5" t="s">
        <v>8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</row>
    <row r="16" spans="1:7" x14ac:dyDescent="0.2">
      <c r="A16" s="4" t="s">
        <v>12</v>
      </c>
      <c r="B16">
        <v>5</v>
      </c>
      <c r="C16">
        <v>20</v>
      </c>
      <c r="D16">
        <v>10</v>
      </c>
      <c r="E16">
        <v>25</v>
      </c>
      <c r="F16">
        <v>30</v>
      </c>
      <c r="G16">
        <v>15</v>
      </c>
    </row>
    <row r="17" spans="1:7" x14ac:dyDescent="0.2">
      <c r="A17" s="4" t="s">
        <v>10</v>
      </c>
      <c r="B17">
        <v>90</v>
      </c>
      <c r="C17">
        <v>30</v>
      </c>
      <c r="D17">
        <v>300</v>
      </c>
      <c r="E17">
        <v>60</v>
      </c>
      <c r="F17">
        <v>140</v>
      </c>
      <c r="G17">
        <v>50</v>
      </c>
    </row>
    <row r="18" spans="1:7" x14ac:dyDescent="0.2">
      <c r="A18" s="4" t="s">
        <v>9</v>
      </c>
      <c r="B18">
        <v>27</v>
      </c>
      <c r="C18">
        <v>70</v>
      </c>
      <c r="D18">
        <v>30</v>
      </c>
      <c r="E18">
        <v>200</v>
      </c>
      <c r="F18">
        <v>150</v>
      </c>
      <c r="G18">
        <v>40</v>
      </c>
    </row>
    <row r="19" spans="1:7" x14ac:dyDescent="0.2">
      <c r="A19" s="4" t="s">
        <v>11</v>
      </c>
      <c r="B19">
        <v>3</v>
      </c>
      <c r="C19">
        <v>10</v>
      </c>
      <c r="D19">
        <v>3</v>
      </c>
      <c r="E19">
        <v>7</v>
      </c>
      <c r="F19">
        <v>5</v>
      </c>
      <c r="G19">
        <v>2</v>
      </c>
    </row>
    <row r="20" spans="1:7" x14ac:dyDescent="0.2">
      <c r="A20" s="4" t="s">
        <v>13</v>
      </c>
      <c r="B20">
        <v>1</v>
      </c>
      <c r="C20">
        <v>4</v>
      </c>
      <c r="D20">
        <v>1</v>
      </c>
      <c r="E20">
        <v>1</v>
      </c>
      <c r="F20">
        <v>3</v>
      </c>
      <c r="G20">
        <v>3</v>
      </c>
    </row>
    <row r="21" spans="1:7" x14ac:dyDescent="0.2">
      <c r="A21" s="8" t="s">
        <v>15</v>
      </c>
      <c r="B21" s="9">
        <f>B18*B17*B20/(B16+B9+B2)</f>
        <v>162</v>
      </c>
      <c r="C21" s="9">
        <f t="shared" ref="C21:G21" si="2">C18*C17*C20/(C16+C9+C2)</f>
        <v>240</v>
      </c>
      <c r="D21" s="9">
        <f t="shared" si="2"/>
        <v>300</v>
      </c>
      <c r="E21" s="9">
        <f t="shared" si="2"/>
        <v>200</v>
      </c>
      <c r="F21" s="9">
        <f t="shared" si="2"/>
        <v>700</v>
      </c>
      <c r="G21" s="9">
        <f t="shared" si="2"/>
        <v>133.33333333333334</v>
      </c>
    </row>
    <row r="22" spans="1:7" x14ac:dyDescent="0.2">
      <c r="A22" s="5" t="s">
        <v>34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</row>
    <row r="23" spans="1:7" x14ac:dyDescent="0.2">
      <c r="A23" s="4" t="s">
        <v>12</v>
      </c>
      <c r="B23">
        <v>5</v>
      </c>
      <c r="C23">
        <v>30</v>
      </c>
      <c r="D23">
        <v>20</v>
      </c>
      <c r="E23">
        <v>35</v>
      </c>
      <c r="F23">
        <v>30</v>
      </c>
      <c r="G23">
        <v>15</v>
      </c>
    </row>
    <row r="24" spans="1:7" x14ac:dyDescent="0.2">
      <c r="A24" s="4" t="s">
        <v>10</v>
      </c>
      <c r="B24">
        <v>120</v>
      </c>
      <c r="C24">
        <v>30</v>
      </c>
      <c r="D24">
        <v>600</v>
      </c>
      <c r="E24">
        <v>70</v>
      </c>
      <c r="F24">
        <v>160</v>
      </c>
      <c r="G24">
        <v>50</v>
      </c>
    </row>
    <row r="25" spans="1:7" x14ac:dyDescent="0.2">
      <c r="A25" s="4" t="s">
        <v>9</v>
      </c>
      <c r="B25">
        <v>34</v>
      </c>
      <c r="C25">
        <v>120</v>
      </c>
      <c r="D25">
        <v>30</v>
      </c>
      <c r="E25">
        <v>320</v>
      </c>
      <c r="F25">
        <v>200</v>
      </c>
      <c r="G25">
        <v>40</v>
      </c>
    </row>
    <row r="26" spans="1:7" x14ac:dyDescent="0.2">
      <c r="A26" s="4" t="s">
        <v>11</v>
      </c>
      <c r="B26">
        <v>3</v>
      </c>
      <c r="C26">
        <v>10</v>
      </c>
      <c r="D26">
        <v>3</v>
      </c>
      <c r="E26">
        <v>7</v>
      </c>
      <c r="F26">
        <v>5</v>
      </c>
      <c r="G26">
        <v>2.5</v>
      </c>
    </row>
    <row r="27" spans="1:7" x14ac:dyDescent="0.2">
      <c r="A27" s="4" t="s">
        <v>13</v>
      </c>
      <c r="B27">
        <v>1</v>
      </c>
      <c r="C27">
        <v>5</v>
      </c>
      <c r="D27">
        <v>1</v>
      </c>
      <c r="E27">
        <v>1</v>
      </c>
      <c r="F27">
        <v>3</v>
      </c>
      <c r="G27">
        <v>4</v>
      </c>
    </row>
    <row r="28" spans="1:7" x14ac:dyDescent="0.2">
      <c r="A28" s="8" t="s">
        <v>15</v>
      </c>
      <c r="B28" s="9">
        <f t="shared" ref="B28:F28" si="3">B25*B24*B27/(B23+B16+B9+B2)</f>
        <v>204</v>
      </c>
      <c r="C28" s="9">
        <f t="shared" si="3"/>
        <v>276.92307692307691</v>
      </c>
      <c r="D28" s="9">
        <f t="shared" si="3"/>
        <v>360</v>
      </c>
      <c r="E28" s="9">
        <f t="shared" si="3"/>
        <v>235.78947368421052</v>
      </c>
      <c r="F28" s="9">
        <f t="shared" si="3"/>
        <v>800</v>
      </c>
      <c r="G28" s="9">
        <f>G25*G24*G27/(G23+G16+G9+G2)</f>
        <v>133.33333333333334</v>
      </c>
    </row>
    <row r="29" spans="1:7" x14ac:dyDescent="0.2">
      <c r="A29" s="5" t="s">
        <v>35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</row>
    <row r="30" spans="1:7" x14ac:dyDescent="0.2">
      <c r="A30" s="4" t="s">
        <v>12</v>
      </c>
      <c r="B30">
        <v>100</v>
      </c>
      <c r="C30">
        <v>40</v>
      </c>
      <c r="D30">
        <v>100</v>
      </c>
      <c r="E30">
        <v>60</v>
      </c>
      <c r="F30">
        <v>30</v>
      </c>
      <c r="G30">
        <v>15</v>
      </c>
    </row>
    <row r="31" spans="1:7" x14ac:dyDescent="0.2">
      <c r="A31" s="4" t="s">
        <v>10</v>
      </c>
      <c r="B31">
        <v>360</v>
      </c>
      <c r="C31">
        <v>30</v>
      </c>
      <c r="D31">
        <v>800</v>
      </c>
      <c r="E31">
        <v>80</v>
      </c>
      <c r="F31">
        <v>180</v>
      </c>
      <c r="G31">
        <v>50</v>
      </c>
    </row>
    <row r="32" spans="1:7" x14ac:dyDescent="0.2">
      <c r="A32" s="4" t="s">
        <v>9</v>
      </c>
      <c r="B32">
        <v>150</v>
      </c>
      <c r="C32">
        <v>200</v>
      </c>
      <c r="D32">
        <v>100</v>
      </c>
      <c r="E32">
        <v>500</v>
      </c>
      <c r="F32">
        <v>300</v>
      </c>
      <c r="G32">
        <v>40</v>
      </c>
    </row>
    <row r="33" spans="1:7" x14ac:dyDescent="0.2">
      <c r="A33" s="4" t="s">
        <v>11</v>
      </c>
      <c r="B33">
        <v>3</v>
      </c>
      <c r="C33">
        <v>10</v>
      </c>
      <c r="D33">
        <v>3</v>
      </c>
      <c r="E33">
        <v>7</v>
      </c>
      <c r="F33">
        <v>5</v>
      </c>
      <c r="G33">
        <v>3</v>
      </c>
    </row>
    <row r="34" spans="1:7" x14ac:dyDescent="0.2">
      <c r="A34" s="4" t="s">
        <v>13</v>
      </c>
      <c r="B34">
        <v>1</v>
      </c>
      <c r="C34">
        <v>6</v>
      </c>
      <c r="D34">
        <v>1</v>
      </c>
      <c r="E34">
        <v>1</v>
      </c>
      <c r="F34">
        <v>3</v>
      </c>
      <c r="G34">
        <v>5</v>
      </c>
    </row>
    <row r="35" spans="1:7" x14ac:dyDescent="0.2">
      <c r="A35" s="8" t="s">
        <v>15</v>
      </c>
      <c r="B35" s="9">
        <f t="shared" ref="B35:F35" si="4">B32*B31*B34/(B30+B23+B16+B9+B2)</f>
        <v>450</v>
      </c>
      <c r="C35" s="9">
        <f t="shared" si="4"/>
        <v>342.85714285714283</v>
      </c>
      <c r="D35" s="9">
        <f t="shared" si="4"/>
        <v>533.33333333333337</v>
      </c>
      <c r="E35" s="9">
        <f t="shared" si="4"/>
        <v>258.06451612903226</v>
      </c>
      <c r="F35" s="9">
        <f t="shared" si="4"/>
        <v>1080</v>
      </c>
      <c r="G35" s="9">
        <f>G32*G31*G34/(G30+G23+G16+G9+G2)</f>
        <v>133.33333333333334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A19-A4A8-D545-9B6A-F19E23489F9B}">
  <dimension ref="A1:U31"/>
  <sheetViews>
    <sheetView workbookViewId="0">
      <selection activeCell="C30" sqref="C30"/>
    </sheetView>
  </sheetViews>
  <sheetFormatPr baseColWidth="10" defaultRowHeight="16" x14ac:dyDescent="0.2"/>
  <cols>
    <col min="1" max="1" width="5.83203125" style="4" bestFit="1" customWidth="1"/>
    <col min="2" max="2" width="10.33203125" bestFit="1" customWidth="1"/>
    <col min="13" max="13" width="7.5" bestFit="1" customWidth="1"/>
    <col min="14" max="14" width="7.1640625" bestFit="1" customWidth="1"/>
  </cols>
  <sheetData>
    <row r="1" spans="1:21" s="2" customFormat="1" x14ac:dyDescent="0.2">
      <c r="A1" s="5" t="s">
        <v>22</v>
      </c>
      <c r="B1" s="2" t="s">
        <v>21</v>
      </c>
      <c r="C1" s="2" t="s">
        <v>16</v>
      </c>
      <c r="D1" s="2" t="s">
        <v>17</v>
      </c>
      <c r="E1" s="2" t="s">
        <v>19</v>
      </c>
      <c r="F1" s="2" t="s">
        <v>18</v>
      </c>
      <c r="G1" s="2" t="s">
        <v>20</v>
      </c>
      <c r="H1" s="2" t="s">
        <v>9</v>
      </c>
      <c r="I1" s="2" t="s">
        <v>14</v>
      </c>
      <c r="J1" s="2" t="s">
        <v>23</v>
      </c>
      <c r="K1" s="2" t="s">
        <v>25</v>
      </c>
      <c r="L1" s="2" t="s">
        <v>24</v>
      </c>
      <c r="M1" s="3" t="s">
        <v>32</v>
      </c>
      <c r="N1" s="13" t="s">
        <v>33</v>
      </c>
      <c r="Q1" s="2" t="s">
        <v>31</v>
      </c>
      <c r="R1" s="2" t="s">
        <v>30</v>
      </c>
    </row>
    <row r="2" spans="1:21" x14ac:dyDescent="0.2">
      <c r="A2" s="4">
        <f>ROW()-1</f>
        <v>1</v>
      </c>
      <c r="B2" t="s">
        <v>0</v>
      </c>
      <c r="C2">
        <v>50</v>
      </c>
      <c r="D2">
        <v>5</v>
      </c>
      <c r="E2">
        <v>0.5</v>
      </c>
      <c r="F2">
        <v>1</v>
      </c>
      <c r="G2">
        <v>1</v>
      </c>
      <c r="H2">
        <v>5</v>
      </c>
      <c r="I2">
        <v>1</v>
      </c>
      <c r="J2">
        <f>G2*D2</f>
        <v>5</v>
      </c>
      <c r="K2">
        <f>C2*D2*H2*I2</f>
        <v>1250</v>
      </c>
      <c r="L2">
        <f>J2+U6</f>
        <v>15</v>
      </c>
      <c r="M2" s="11">
        <f>AVERAGE(Q2,R2)</f>
        <v>104.16666666666666</v>
      </c>
      <c r="N2" s="14"/>
      <c r="Q2" s="6">
        <f>K2/U6</f>
        <v>125</v>
      </c>
      <c r="R2" s="6">
        <f>K2/L2</f>
        <v>83.333333333333329</v>
      </c>
    </row>
    <row r="3" spans="1:21" x14ac:dyDescent="0.2">
      <c r="A3" s="4">
        <f t="shared" ref="A3:A30" si="0">ROW()-1</f>
        <v>2</v>
      </c>
      <c r="B3" t="s">
        <v>0</v>
      </c>
      <c r="C3">
        <v>50</v>
      </c>
      <c r="D3">
        <v>10</v>
      </c>
      <c r="E3">
        <v>0.5</v>
      </c>
      <c r="F3">
        <v>1</v>
      </c>
      <c r="G3">
        <v>1</v>
      </c>
      <c r="H3">
        <v>5</v>
      </c>
      <c r="I3">
        <v>1</v>
      </c>
      <c r="J3">
        <f>G3*D3</f>
        <v>10</v>
      </c>
      <c r="K3">
        <f t="shared" ref="K3:K31" si="1">C3*D3*H3*I3</f>
        <v>2500</v>
      </c>
      <c r="L3">
        <f>J3+L2</f>
        <v>25</v>
      </c>
      <c r="M3" s="11">
        <f>AVERAGE(Q3,R3)</f>
        <v>133.33333333333331</v>
      </c>
      <c r="N3" s="7">
        <f>M3-M2</f>
        <v>29.166666666666657</v>
      </c>
      <c r="Q3" s="6">
        <f>K3/L2</f>
        <v>166.66666666666666</v>
      </c>
      <c r="R3" s="6">
        <f>K3/L3</f>
        <v>100</v>
      </c>
    </row>
    <row r="4" spans="1:21" x14ac:dyDescent="0.2">
      <c r="A4" s="4">
        <f t="shared" si="0"/>
        <v>3</v>
      </c>
      <c r="B4" t="s">
        <v>0</v>
      </c>
      <c r="C4">
        <v>90</v>
      </c>
      <c r="D4">
        <v>10</v>
      </c>
      <c r="E4">
        <v>0.5</v>
      </c>
      <c r="F4">
        <v>1</v>
      </c>
      <c r="G4">
        <v>1</v>
      </c>
      <c r="H4">
        <v>5</v>
      </c>
      <c r="I4">
        <v>1</v>
      </c>
      <c r="J4">
        <f>G4*D4</f>
        <v>10</v>
      </c>
      <c r="K4">
        <f t="shared" si="1"/>
        <v>4500</v>
      </c>
      <c r="L4">
        <f>J4+L3</f>
        <v>35</v>
      </c>
      <c r="M4" s="11">
        <f>AVERAGE(Q4,R4)</f>
        <v>154.28571428571428</v>
      </c>
      <c r="N4" s="7">
        <f t="shared" ref="N4:N31" si="2">M4-M3</f>
        <v>20.952380952380963</v>
      </c>
      <c r="Q4" s="6">
        <f>K4/L3</f>
        <v>180</v>
      </c>
      <c r="R4" s="6">
        <f>K4/L4</f>
        <v>128.57142857142858</v>
      </c>
    </row>
    <row r="5" spans="1:21" x14ac:dyDescent="0.2">
      <c r="A5" s="4">
        <f t="shared" si="0"/>
        <v>4</v>
      </c>
      <c r="B5" t="s">
        <v>0</v>
      </c>
      <c r="C5">
        <v>62</v>
      </c>
      <c r="D5">
        <v>20</v>
      </c>
      <c r="E5">
        <v>2</v>
      </c>
      <c r="F5">
        <v>1</v>
      </c>
      <c r="G5">
        <v>1</v>
      </c>
      <c r="H5">
        <v>5</v>
      </c>
      <c r="I5">
        <v>1.2</v>
      </c>
      <c r="J5">
        <f>G5*D5</f>
        <v>20</v>
      </c>
      <c r="K5">
        <f t="shared" si="1"/>
        <v>7440</v>
      </c>
      <c r="L5">
        <f>J5+L4</f>
        <v>55</v>
      </c>
      <c r="M5" s="11">
        <f>AVERAGE(Q5,R5)</f>
        <v>173.92207792207793</v>
      </c>
      <c r="N5" s="7">
        <f t="shared" si="2"/>
        <v>19.636363636363654</v>
      </c>
      <c r="Q5" s="6">
        <f>K5/L4</f>
        <v>212.57142857142858</v>
      </c>
      <c r="R5" s="6">
        <f>K5/L5</f>
        <v>135.27272727272728</v>
      </c>
    </row>
    <row r="6" spans="1:21" x14ac:dyDescent="0.2">
      <c r="A6" s="4">
        <f t="shared" si="0"/>
        <v>5</v>
      </c>
      <c r="B6" t="s">
        <v>26</v>
      </c>
      <c r="C6">
        <v>100</v>
      </c>
      <c r="D6">
        <v>10</v>
      </c>
      <c r="E6">
        <v>1</v>
      </c>
      <c r="F6">
        <v>4</v>
      </c>
      <c r="G6">
        <v>1</v>
      </c>
      <c r="H6">
        <v>5</v>
      </c>
      <c r="I6">
        <v>2.2999999999999998</v>
      </c>
      <c r="J6">
        <f>G6*D6</f>
        <v>10</v>
      </c>
      <c r="K6">
        <f t="shared" si="1"/>
        <v>11500</v>
      </c>
      <c r="L6">
        <f>J6+L5</f>
        <v>65</v>
      </c>
      <c r="M6" s="11">
        <f>AVERAGE(Q6,R6)</f>
        <v>193.00699300699301</v>
      </c>
      <c r="N6" s="7">
        <f t="shared" si="2"/>
        <v>19.084915084915082</v>
      </c>
      <c r="Q6" s="6">
        <f>K6/L5</f>
        <v>209.09090909090909</v>
      </c>
      <c r="R6" s="6">
        <f>K6/L6</f>
        <v>176.92307692307693</v>
      </c>
      <c r="T6" t="s">
        <v>29</v>
      </c>
      <c r="U6">
        <v>10</v>
      </c>
    </row>
    <row r="7" spans="1:21" x14ac:dyDescent="0.2">
      <c r="A7" s="4">
        <f t="shared" si="0"/>
        <v>6</v>
      </c>
      <c r="B7" t="s">
        <v>0</v>
      </c>
      <c r="C7">
        <v>205</v>
      </c>
      <c r="D7">
        <v>15</v>
      </c>
      <c r="E7">
        <v>0.5</v>
      </c>
      <c r="F7">
        <v>1</v>
      </c>
      <c r="G7">
        <v>1</v>
      </c>
      <c r="H7">
        <v>5</v>
      </c>
      <c r="I7">
        <v>1</v>
      </c>
      <c r="J7">
        <f>G7*D7</f>
        <v>15</v>
      </c>
      <c r="K7">
        <f t="shared" si="1"/>
        <v>15375</v>
      </c>
      <c r="L7">
        <f>J7+L6</f>
        <v>80</v>
      </c>
      <c r="M7" s="11">
        <f>AVERAGE(Q7,R7)</f>
        <v>214.36298076923077</v>
      </c>
      <c r="N7" s="7">
        <f t="shared" si="2"/>
        <v>21.35598776223776</v>
      </c>
      <c r="Q7" s="6">
        <f>K7/L6</f>
        <v>236.53846153846155</v>
      </c>
      <c r="R7" s="6">
        <f>K7/L7</f>
        <v>192.1875</v>
      </c>
    </row>
    <row r="8" spans="1:21" x14ac:dyDescent="0.2">
      <c r="A8" s="4">
        <f t="shared" si="0"/>
        <v>7</v>
      </c>
      <c r="B8" t="s">
        <v>0</v>
      </c>
      <c r="C8">
        <v>270</v>
      </c>
      <c r="D8">
        <v>15</v>
      </c>
      <c r="E8">
        <v>0.5</v>
      </c>
      <c r="F8">
        <v>1</v>
      </c>
      <c r="G8">
        <v>1</v>
      </c>
      <c r="H8">
        <v>5</v>
      </c>
      <c r="I8">
        <v>1</v>
      </c>
      <c r="J8">
        <f>G8*D8</f>
        <v>15</v>
      </c>
      <c r="K8">
        <f t="shared" si="1"/>
        <v>20250</v>
      </c>
      <c r="L8">
        <f>J8+L7</f>
        <v>95</v>
      </c>
      <c r="M8" s="11">
        <f>AVERAGE(Q8,R8)</f>
        <v>233.14144736842104</v>
      </c>
      <c r="N8" s="7">
        <f t="shared" si="2"/>
        <v>18.778466599190267</v>
      </c>
      <c r="Q8" s="6">
        <f>K8/L7</f>
        <v>253.125</v>
      </c>
      <c r="R8" s="6">
        <f>K8/L8</f>
        <v>213.15789473684211</v>
      </c>
    </row>
    <row r="9" spans="1:21" x14ac:dyDescent="0.2">
      <c r="A9" s="4">
        <f t="shared" si="0"/>
        <v>8</v>
      </c>
      <c r="B9" t="s">
        <v>0</v>
      </c>
      <c r="C9">
        <v>345</v>
      </c>
      <c r="D9">
        <v>15</v>
      </c>
      <c r="E9">
        <v>0.5</v>
      </c>
      <c r="F9">
        <v>1</v>
      </c>
      <c r="G9">
        <v>1</v>
      </c>
      <c r="H9">
        <v>5</v>
      </c>
      <c r="I9">
        <v>1</v>
      </c>
      <c r="J9">
        <f>G9*D9</f>
        <v>15</v>
      </c>
      <c r="K9">
        <f t="shared" si="1"/>
        <v>25875</v>
      </c>
      <c r="L9">
        <f>J9+L8</f>
        <v>110</v>
      </c>
      <c r="M9" s="11">
        <f>AVERAGE(Q9,R9)</f>
        <v>253.79784688995215</v>
      </c>
      <c r="N9" s="7">
        <f t="shared" si="2"/>
        <v>20.656399521531114</v>
      </c>
      <c r="Q9" s="6">
        <f>K9/L8</f>
        <v>272.36842105263156</v>
      </c>
      <c r="R9" s="6">
        <f>K9/L9</f>
        <v>235.22727272727272</v>
      </c>
    </row>
    <row r="10" spans="1:21" x14ac:dyDescent="0.2">
      <c r="A10" s="4">
        <f t="shared" si="0"/>
        <v>9</v>
      </c>
      <c r="B10" t="s">
        <v>28</v>
      </c>
      <c r="C10">
        <v>130</v>
      </c>
      <c r="D10">
        <v>10</v>
      </c>
      <c r="E10">
        <v>0.5</v>
      </c>
      <c r="F10">
        <v>1</v>
      </c>
      <c r="G10">
        <v>1</v>
      </c>
      <c r="H10">
        <v>5</v>
      </c>
      <c r="I10">
        <v>5</v>
      </c>
      <c r="J10">
        <f>G10*D10</f>
        <v>10</v>
      </c>
      <c r="K10">
        <f t="shared" si="1"/>
        <v>32500</v>
      </c>
      <c r="L10">
        <f>J10+L9</f>
        <v>120</v>
      </c>
      <c r="M10" s="11">
        <f>AVERAGE(Q10,R10)</f>
        <v>283.14393939393938</v>
      </c>
      <c r="N10" s="7">
        <f t="shared" si="2"/>
        <v>29.346092503987222</v>
      </c>
      <c r="Q10" s="6">
        <f>K10/L9</f>
        <v>295.45454545454544</v>
      </c>
      <c r="R10" s="6">
        <f>K10/L10</f>
        <v>270.83333333333331</v>
      </c>
    </row>
    <row r="11" spans="1:21" s="2" customFormat="1" x14ac:dyDescent="0.2">
      <c r="A11" s="5">
        <f t="shared" si="0"/>
        <v>10</v>
      </c>
      <c r="B11" s="2" t="s">
        <v>27</v>
      </c>
      <c r="C11" s="2">
        <v>4200</v>
      </c>
      <c r="D11" s="2">
        <v>3</v>
      </c>
      <c r="E11" s="2">
        <v>0.1</v>
      </c>
      <c r="F11" s="2">
        <v>0.5</v>
      </c>
      <c r="G11" s="2">
        <v>5</v>
      </c>
      <c r="H11" s="2">
        <v>10</v>
      </c>
      <c r="I11" s="2">
        <v>0.3</v>
      </c>
      <c r="J11" s="2">
        <f>G11*D11</f>
        <v>15</v>
      </c>
      <c r="K11" s="2">
        <f t="shared" si="1"/>
        <v>37800</v>
      </c>
      <c r="L11" s="2">
        <f>J11+L10</f>
        <v>135</v>
      </c>
      <c r="M11" s="12">
        <f>AVERAGE(Q11,R11)</f>
        <v>297.5</v>
      </c>
      <c r="N11" s="15">
        <f t="shared" si="2"/>
        <v>14.356060606060623</v>
      </c>
      <c r="Q11" s="10">
        <f>K11/L10</f>
        <v>315</v>
      </c>
      <c r="R11" s="10">
        <f>K11/L11</f>
        <v>280</v>
      </c>
    </row>
    <row r="12" spans="1:21" x14ac:dyDescent="0.2">
      <c r="A12" s="4">
        <f t="shared" si="0"/>
        <v>11</v>
      </c>
      <c r="B12" t="s">
        <v>0</v>
      </c>
      <c r="C12">
        <v>460</v>
      </c>
      <c r="D12">
        <v>20</v>
      </c>
      <c r="E12">
        <v>0.8</v>
      </c>
      <c r="F12">
        <v>1</v>
      </c>
      <c r="G12">
        <v>1</v>
      </c>
      <c r="H12">
        <v>5</v>
      </c>
      <c r="I12">
        <v>1</v>
      </c>
      <c r="J12">
        <f>G12*D12</f>
        <v>20</v>
      </c>
      <c r="K12">
        <f t="shared" si="1"/>
        <v>46000</v>
      </c>
      <c r="L12">
        <f>J12+L11</f>
        <v>155</v>
      </c>
      <c r="M12" s="11">
        <f>AVERAGE(Q12,R12)</f>
        <v>318.75746714456392</v>
      </c>
      <c r="N12" s="7">
        <f t="shared" si="2"/>
        <v>21.257467144563918</v>
      </c>
      <c r="Q12" s="6">
        <f>K12/L11</f>
        <v>340.74074074074076</v>
      </c>
      <c r="R12" s="6">
        <f>K12/L12</f>
        <v>296.77419354838707</v>
      </c>
    </row>
    <row r="13" spans="1:21" x14ac:dyDescent="0.2">
      <c r="A13" s="4">
        <f t="shared" si="0"/>
        <v>12</v>
      </c>
      <c r="B13" t="s">
        <v>0</v>
      </c>
      <c r="C13">
        <v>560</v>
      </c>
      <c r="D13">
        <v>20</v>
      </c>
      <c r="E13">
        <v>0.8</v>
      </c>
      <c r="F13">
        <v>1</v>
      </c>
      <c r="G13">
        <v>1</v>
      </c>
      <c r="H13">
        <v>5</v>
      </c>
      <c r="I13">
        <v>1</v>
      </c>
      <c r="J13">
        <f>G13*D13</f>
        <v>20</v>
      </c>
      <c r="K13">
        <f t="shared" si="1"/>
        <v>56000</v>
      </c>
      <c r="L13">
        <f>J13+L12</f>
        <v>175</v>
      </c>
      <c r="M13" s="11">
        <f>AVERAGE(Q13,R13)</f>
        <v>340.64516129032256</v>
      </c>
      <c r="N13" s="7">
        <f t="shared" si="2"/>
        <v>21.887694145758644</v>
      </c>
      <c r="Q13" s="6">
        <f>K13/L12</f>
        <v>361.29032258064518</v>
      </c>
      <c r="R13" s="6">
        <f>K13/L13</f>
        <v>320</v>
      </c>
    </row>
    <row r="14" spans="1:21" x14ac:dyDescent="0.2">
      <c r="A14" s="4">
        <f t="shared" si="0"/>
        <v>13</v>
      </c>
      <c r="B14" t="s">
        <v>0</v>
      </c>
      <c r="C14">
        <v>670</v>
      </c>
      <c r="D14">
        <v>20</v>
      </c>
      <c r="E14">
        <v>0.8</v>
      </c>
      <c r="F14">
        <v>1</v>
      </c>
      <c r="G14">
        <v>1</v>
      </c>
      <c r="H14">
        <v>5</v>
      </c>
      <c r="I14">
        <v>1</v>
      </c>
      <c r="J14">
        <f>G14*D14</f>
        <v>20</v>
      </c>
      <c r="K14">
        <f t="shared" si="1"/>
        <v>67000</v>
      </c>
      <c r="L14">
        <f>J14+L13</f>
        <v>195</v>
      </c>
      <c r="M14" s="11">
        <f>AVERAGE(Q14,R14)</f>
        <v>363.22344322344321</v>
      </c>
      <c r="N14" s="7">
        <f t="shared" si="2"/>
        <v>22.57828193312065</v>
      </c>
      <c r="Q14" s="6">
        <f>K14/L13</f>
        <v>382.85714285714283</v>
      </c>
      <c r="R14" s="6">
        <f>K14/L14</f>
        <v>343.58974358974359</v>
      </c>
    </row>
    <row r="15" spans="1:21" x14ac:dyDescent="0.2">
      <c r="A15" s="4">
        <f t="shared" si="0"/>
        <v>14</v>
      </c>
      <c r="B15" t="s">
        <v>0</v>
      </c>
      <c r="C15">
        <v>340</v>
      </c>
      <c r="D15">
        <v>40</v>
      </c>
      <c r="E15">
        <v>3</v>
      </c>
      <c r="F15">
        <v>1</v>
      </c>
      <c r="G15">
        <v>1</v>
      </c>
      <c r="H15">
        <v>5</v>
      </c>
      <c r="I15">
        <v>1.2</v>
      </c>
      <c r="J15">
        <f>G15*D15</f>
        <v>40</v>
      </c>
      <c r="K15">
        <f t="shared" si="1"/>
        <v>81600</v>
      </c>
      <c r="L15">
        <f>J15+L14</f>
        <v>235</v>
      </c>
      <c r="M15" s="11">
        <f>AVERAGE(Q15,R15)</f>
        <v>382.84779050736495</v>
      </c>
      <c r="N15" s="7">
        <f t="shared" si="2"/>
        <v>19.624347283921736</v>
      </c>
      <c r="Q15" s="6">
        <f>K15/L14</f>
        <v>418.46153846153845</v>
      </c>
      <c r="R15" s="6">
        <f>K15/L15</f>
        <v>347.2340425531915</v>
      </c>
    </row>
    <row r="16" spans="1:21" x14ac:dyDescent="0.2">
      <c r="A16" s="4">
        <f t="shared" si="0"/>
        <v>15</v>
      </c>
      <c r="B16" t="s">
        <v>26</v>
      </c>
      <c r="C16">
        <v>430</v>
      </c>
      <c r="D16">
        <v>20</v>
      </c>
      <c r="E16">
        <v>1.5</v>
      </c>
      <c r="F16">
        <v>4</v>
      </c>
      <c r="G16">
        <v>1</v>
      </c>
      <c r="H16">
        <v>5</v>
      </c>
      <c r="I16">
        <v>2.2999999999999998</v>
      </c>
      <c r="J16">
        <f>G16*D16</f>
        <v>20</v>
      </c>
      <c r="K16">
        <f t="shared" si="1"/>
        <v>98899.999999999985</v>
      </c>
      <c r="L16">
        <f>J16+L15</f>
        <v>255</v>
      </c>
      <c r="M16" s="11">
        <f>AVERAGE(Q16,R16)</f>
        <v>404.34710054234449</v>
      </c>
      <c r="N16" s="7">
        <f t="shared" si="2"/>
        <v>21.499310034979544</v>
      </c>
      <c r="Q16" s="6">
        <f>K16/L15</f>
        <v>420.85106382978717</v>
      </c>
      <c r="R16" s="6">
        <f>K16/L16</f>
        <v>387.84313725490188</v>
      </c>
    </row>
    <row r="17" spans="1:18" x14ac:dyDescent="0.2">
      <c r="A17" s="4">
        <f t="shared" si="0"/>
        <v>16</v>
      </c>
      <c r="B17" t="s">
        <v>0</v>
      </c>
      <c r="C17">
        <v>765</v>
      </c>
      <c r="D17">
        <v>30</v>
      </c>
      <c r="E17">
        <v>0.8</v>
      </c>
      <c r="F17">
        <v>1</v>
      </c>
      <c r="G17">
        <v>1</v>
      </c>
      <c r="H17">
        <v>5</v>
      </c>
      <c r="I17">
        <v>1</v>
      </c>
      <c r="J17">
        <f>G17*D17</f>
        <v>30</v>
      </c>
      <c r="K17">
        <f t="shared" si="1"/>
        <v>114750</v>
      </c>
      <c r="L17">
        <f>J17+L16</f>
        <v>285</v>
      </c>
      <c r="M17" s="11">
        <f>AVERAGE(Q17,R17)</f>
        <v>426.31578947368422</v>
      </c>
      <c r="N17" s="7">
        <f t="shared" si="2"/>
        <v>21.968688931339727</v>
      </c>
      <c r="Q17" s="6">
        <f>K17/L16</f>
        <v>450</v>
      </c>
      <c r="R17" s="6">
        <f>K17/L17</f>
        <v>402.63157894736844</v>
      </c>
    </row>
    <row r="18" spans="1:18" x14ac:dyDescent="0.2">
      <c r="A18" s="4">
        <f t="shared" si="0"/>
        <v>17</v>
      </c>
      <c r="B18" t="s">
        <v>0</v>
      </c>
      <c r="C18">
        <v>890</v>
      </c>
      <c r="D18">
        <v>30</v>
      </c>
      <c r="E18">
        <v>0.8</v>
      </c>
      <c r="F18">
        <v>1</v>
      </c>
      <c r="G18">
        <v>1</v>
      </c>
      <c r="H18">
        <v>5</v>
      </c>
      <c r="I18">
        <v>1</v>
      </c>
      <c r="J18">
        <f>G18*D18</f>
        <v>30</v>
      </c>
      <c r="K18">
        <f t="shared" si="1"/>
        <v>133500</v>
      </c>
      <c r="L18">
        <f>J18+L17</f>
        <v>315</v>
      </c>
      <c r="M18" s="11">
        <f>AVERAGE(Q18,R18)</f>
        <v>446.11528822055141</v>
      </c>
      <c r="N18" s="7">
        <f t="shared" si="2"/>
        <v>19.799498746867187</v>
      </c>
      <c r="Q18" s="6">
        <f>K18/L17</f>
        <v>468.42105263157896</v>
      </c>
      <c r="R18" s="6">
        <f>K18/L18</f>
        <v>423.8095238095238</v>
      </c>
    </row>
    <row r="19" spans="1:18" x14ac:dyDescent="0.2">
      <c r="A19" s="4">
        <f t="shared" si="0"/>
        <v>18</v>
      </c>
      <c r="B19" t="s">
        <v>0</v>
      </c>
      <c r="C19">
        <v>1025</v>
      </c>
      <c r="D19">
        <v>30</v>
      </c>
      <c r="E19">
        <v>0.8</v>
      </c>
      <c r="F19">
        <v>1</v>
      </c>
      <c r="G19">
        <v>1</v>
      </c>
      <c r="H19">
        <v>5</v>
      </c>
      <c r="I19">
        <v>1</v>
      </c>
      <c r="J19">
        <f>G19*D19</f>
        <v>30</v>
      </c>
      <c r="K19">
        <f t="shared" si="1"/>
        <v>153750</v>
      </c>
      <c r="L19">
        <f>J19+L18</f>
        <v>345</v>
      </c>
      <c r="M19" s="11">
        <f>AVERAGE(Q19,R19)</f>
        <v>466.87370600414079</v>
      </c>
      <c r="N19" s="7">
        <f t="shared" si="2"/>
        <v>20.75841778358938</v>
      </c>
      <c r="Q19" s="6">
        <f>K19/L18</f>
        <v>488.09523809523807</v>
      </c>
      <c r="R19" s="6">
        <f>K19/L19</f>
        <v>445.6521739130435</v>
      </c>
    </row>
    <row r="20" spans="1:18" x14ac:dyDescent="0.2">
      <c r="A20" s="4">
        <f t="shared" si="0"/>
        <v>19</v>
      </c>
      <c r="B20" t="s">
        <v>28</v>
      </c>
      <c r="C20">
        <v>440</v>
      </c>
      <c r="D20">
        <v>20</v>
      </c>
      <c r="E20">
        <v>0.8</v>
      </c>
      <c r="F20">
        <v>1</v>
      </c>
      <c r="G20">
        <v>1</v>
      </c>
      <c r="H20">
        <v>5</v>
      </c>
      <c r="I20">
        <v>4</v>
      </c>
      <c r="J20">
        <f>G20*D20</f>
        <v>20</v>
      </c>
      <c r="K20">
        <f t="shared" si="1"/>
        <v>176000</v>
      </c>
      <c r="L20">
        <f>J20+L19</f>
        <v>365</v>
      </c>
      <c r="M20" s="11">
        <f>AVERAGE(Q20,R20)</f>
        <v>496.16835417907487</v>
      </c>
      <c r="N20" s="7">
        <f t="shared" si="2"/>
        <v>29.294648174934082</v>
      </c>
      <c r="Q20" s="6">
        <f>K20/L19</f>
        <v>510.14492753623188</v>
      </c>
      <c r="R20" s="6">
        <f>K20/L20</f>
        <v>482.1917808219178</v>
      </c>
    </row>
    <row r="21" spans="1:18" s="2" customFormat="1" x14ac:dyDescent="0.2">
      <c r="A21" s="5">
        <f t="shared" si="0"/>
        <v>20</v>
      </c>
      <c r="B21" s="2" t="s">
        <v>27</v>
      </c>
      <c r="C21" s="2">
        <v>14800</v>
      </c>
      <c r="D21" s="2">
        <v>3</v>
      </c>
      <c r="E21" s="2">
        <v>0.8</v>
      </c>
      <c r="F21" s="2">
        <v>0.5</v>
      </c>
      <c r="G21" s="2">
        <v>15</v>
      </c>
      <c r="H21" s="2">
        <v>15</v>
      </c>
      <c r="I21" s="2">
        <v>0.3</v>
      </c>
      <c r="J21" s="2">
        <f>G21*D21</f>
        <v>45</v>
      </c>
      <c r="K21" s="2">
        <f t="shared" si="1"/>
        <v>199800</v>
      </c>
      <c r="L21" s="2">
        <f>J21+L20</f>
        <v>410</v>
      </c>
      <c r="M21" s="12">
        <f>AVERAGE(Q21,R21)</f>
        <v>517.35716672235219</v>
      </c>
      <c r="N21" s="15">
        <f t="shared" si="2"/>
        <v>21.188812543277322</v>
      </c>
      <c r="Q21" s="10">
        <f>K21/L20</f>
        <v>547.39726027397262</v>
      </c>
      <c r="R21" s="10">
        <f>K21/L21</f>
        <v>487.3170731707317</v>
      </c>
    </row>
    <row r="22" spans="1:18" x14ac:dyDescent="0.2">
      <c r="A22" s="4">
        <f t="shared" si="0"/>
        <v>21</v>
      </c>
      <c r="B22" t="s">
        <v>0</v>
      </c>
      <c r="C22">
        <v>1100</v>
      </c>
      <c r="D22">
        <v>40</v>
      </c>
      <c r="E22">
        <v>1.2</v>
      </c>
      <c r="F22">
        <v>1</v>
      </c>
      <c r="G22">
        <v>1</v>
      </c>
      <c r="H22">
        <v>5</v>
      </c>
      <c r="I22">
        <v>1</v>
      </c>
      <c r="J22">
        <f>G22*D22</f>
        <v>40</v>
      </c>
      <c r="K22">
        <f t="shared" si="1"/>
        <v>220000</v>
      </c>
      <c r="L22">
        <f>J22+L21</f>
        <v>450</v>
      </c>
      <c r="M22" s="11">
        <f>AVERAGE(Q22,R22)</f>
        <v>512.7371273712738</v>
      </c>
      <c r="N22" s="7">
        <f t="shared" si="2"/>
        <v>-4.6200393510783897</v>
      </c>
      <c r="Q22" s="6">
        <f>K22/L21</f>
        <v>536.58536585365857</v>
      </c>
      <c r="R22" s="6">
        <f>K22/L22</f>
        <v>488.88888888888891</v>
      </c>
    </row>
    <row r="23" spans="1:18" x14ac:dyDescent="0.2">
      <c r="A23" s="4">
        <f t="shared" si="0"/>
        <v>22</v>
      </c>
      <c r="B23" t="s">
        <v>0</v>
      </c>
      <c r="C23">
        <v>1200</v>
      </c>
      <c r="D23">
        <v>40</v>
      </c>
      <c r="E23">
        <v>1.2</v>
      </c>
      <c r="F23">
        <v>1</v>
      </c>
      <c r="G23">
        <v>1</v>
      </c>
      <c r="H23">
        <v>5</v>
      </c>
      <c r="I23">
        <v>1</v>
      </c>
      <c r="J23">
        <f>G23*D23</f>
        <v>40</v>
      </c>
      <c r="K23">
        <f t="shared" si="1"/>
        <v>240000</v>
      </c>
      <c r="L23">
        <f>J23+L22</f>
        <v>490</v>
      </c>
      <c r="M23" s="11">
        <f>AVERAGE(Q23,R23)</f>
        <v>511.56462585034012</v>
      </c>
      <c r="N23" s="7">
        <f t="shared" si="2"/>
        <v>-1.1725015209336789</v>
      </c>
      <c r="Q23" s="6">
        <f>K23/L22</f>
        <v>533.33333333333337</v>
      </c>
      <c r="R23" s="6">
        <f>K23/L23</f>
        <v>489.79591836734693</v>
      </c>
    </row>
    <row r="24" spans="1:18" x14ac:dyDescent="0.2">
      <c r="A24" s="4">
        <f t="shared" si="0"/>
        <v>23</v>
      </c>
      <c r="B24" t="s">
        <v>0</v>
      </c>
      <c r="C24">
        <v>1300</v>
      </c>
      <c r="D24">
        <v>40</v>
      </c>
      <c r="E24">
        <v>1.2</v>
      </c>
      <c r="F24">
        <v>1</v>
      </c>
      <c r="G24">
        <v>1</v>
      </c>
      <c r="H24">
        <v>5</v>
      </c>
      <c r="I24">
        <v>1</v>
      </c>
      <c r="J24">
        <f>G24*D24</f>
        <v>40</v>
      </c>
      <c r="K24">
        <f t="shared" si="1"/>
        <v>260000</v>
      </c>
      <c r="L24">
        <f>J24+L23</f>
        <v>530</v>
      </c>
      <c r="M24" s="11">
        <f>AVERAGE(Q24,R24)</f>
        <v>510.58914131690415</v>
      </c>
      <c r="N24" s="7">
        <f t="shared" si="2"/>
        <v>-0.9754845334359743</v>
      </c>
      <c r="Q24" s="6">
        <f>K24/L23</f>
        <v>530.61224489795916</v>
      </c>
      <c r="R24" s="6">
        <f>K24/L24</f>
        <v>490.56603773584908</v>
      </c>
    </row>
    <row r="25" spans="1:18" x14ac:dyDescent="0.2">
      <c r="A25" s="4">
        <f t="shared" si="0"/>
        <v>24</v>
      </c>
      <c r="B25" t="s">
        <v>0</v>
      </c>
      <c r="C25">
        <v>710</v>
      </c>
      <c r="D25">
        <v>80</v>
      </c>
      <c r="E25">
        <v>4</v>
      </c>
      <c r="F25">
        <v>1</v>
      </c>
      <c r="G25">
        <v>1</v>
      </c>
      <c r="H25">
        <v>5</v>
      </c>
      <c r="I25">
        <v>1.2</v>
      </c>
      <c r="J25">
        <f>G25*D25</f>
        <v>80</v>
      </c>
      <c r="K25">
        <f t="shared" si="1"/>
        <v>340800</v>
      </c>
      <c r="L25">
        <f>J25+L24</f>
        <v>610</v>
      </c>
      <c r="M25" s="11">
        <f>AVERAGE(Q25,R25)</f>
        <v>600.8536962573462</v>
      </c>
      <c r="N25" s="7">
        <f t="shared" si="2"/>
        <v>90.264554940442054</v>
      </c>
      <c r="Q25" s="6">
        <f>K25/L24</f>
        <v>643.01886792452831</v>
      </c>
      <c r="R25" s="6">
        <f>K25/L25</f>
        <v>558.68852459016398</v>
      </c>
    </row>
    <row r="26" spans="1:18" x14ac:dyDescent="0.2">
      <c r="A26" s="4">
        <f t="shared" si="0"/>
        <v>25</v>
      </c>
      <c r="B26" t="s">
        <v>26</v>
      </c>
      <c r="C26">
        <v>850</v>
      </c>
      <c r="D26">
        <v>40</v>
      </c>
      <c r="E26">
        <v>2</v>
      </c>
      <c r="F26">
        <v>4</v>
      </c>
      <c r="G26">
        <v>1</v>
      </c>
      <c r="H26">
        <v>5</v>
      </c>
      <c r="I26">
        <v>2.2999999999999998</v>
      </c>
      <c r="J26">
        <f>G26*D26</f>
        <v>40</v>
      </c>
      <c r="K26">
        <f t="shared" si="1"/>
        <v>390999.99999999994</v>
      </c>
      <c r="L26">
        <f>J26+L25</f>
        <v>650</v>
      </c>
      <c r="M26" s="11">
        <f>AVERAGE(Q26,R26)</f>
        <v>621.26103404791911</v>
      </c>
      <c r="N26" s="7">
        <f t="shared" si="2"/>
        <v>20.40733779057291</v>
      </c>
      <c r="Q26" s="6">
        <f>K26/L25</f>
        <v>640.9836065573769</v>
      </c>
      <c r="R26" s="6">
        <f>K26/L26</f>
        <v>601.53846153846143</v>
      </c>
    </row>
    <row r="27" spans="1:18" x14ac:dyDescent="0.2">
      <c r="A27" s="4">
        <f t="shared" si="0"/>
        <v>26</v>
      </c>
      <c r="B27" t="s">
        <v>0</v>
      </c>
      <c r="C27">
        <v>1400</v>
      </c>
      <c r="D27">
        <v>60</v>
      </c>
      <c r="E27">
        <v>1.2</v>
      </c>
      <c r="F27">
        <v>1</v>
      </c>
      <c r="G27">
        <v>1</v>
      </c>
      <c r="H27">
        <v>5</v>
      </c>
      <c r="I27">
        <v>1</v>
      </c>
      <c r="J27">
        <f>G27*D27</f>
        <v>60</v>
      </c>
      <c r="K27">
        <f t="shared" si="1"/>
        <v>420000</v>
      </c>
      <c r="L27">
        <f>J27+L26</f>
        <v>710</v>
      </c>
      <c r="M27" s="11">
        <f>AVERAGE(Q27,R27)</f>
        <v>618.851570964247</v>
      </c>
      <c r="N27" s="7">
        <f t="shared" si="2"/>
        <v>-2.409463083672108</v>
      </c>
      <c r="Q27" s="6">
        <f>K27/L26</f>
        <v>646.15384615384619</v>
      </c>
      <c r="R27" s="6">
        <f>K27/L27</f>
        <v>591.54929577464793</v>
      </c>
    </row>
    <row r="28" spans="1:18" x14ac:dyDescent="0.2">
      <c r="A28" s="4">
        <f t="shared" si="0"/>
        <v>27</v>
      </c>
      <c r="B28" t="s">
        <v>0</v>
      </c>
      <c r="C28">
        <v>1550</v>
      </c>
      <c r="D28">
        <v>60</v>
      </c>
      <c r="E28">
        <v>1.2</v>
      </c>
      <c r="F28">
        <v>1</v>
      </c>
      <c r="G28">
        <v>1</v>
      </c>
      <c r="H28">
        <v>5</v>
      </c>
      <c r="I28">
        <v>1</v>
      </c>
      <c r="J28">
        <f>G28*D28</f>
        <v>60</v>
      </c>
      <c r="K28">
        <f t="shared" si="1"/>
        <v>465000</v>
      </c>
      <c r="L28">
        <f>J28+L27</f>
        <v>770</v>
      </c>
      <c r="M28" s="11">
        <f>AVERAGE(Q28,R28)</f>
        <v>629.41284068044638</v>
      </c>
      <c r="N28" s="7">
        <f t="shared" si="2"/>
        <v>10.561269716199376</v>
      </c>
      <c r="Q28" s="6">
        <f>K28/L27</f>
        <v>654.92957746478874</v>
      </c>
      <c r="R28" s="6">
        <f>K28/L28</f>
        <v>603.89610389610391</v>
      </c>
    </row>
    <row r="29" spans="1:18" x14ac:dyDescent="0.2">
      <c r="A29" s="4">
        <f t="shared" si="0"/>
        <v>28</v>
      </c>
      <c r="B29" t="s">
        <v>0</v>
      </c>
      <c r="C29">
        <v>1670</v>
      </c>
      <c r="D29">
        <v>60</v>
      </c>
      <c r="E29">
        <v>1.2</v>
      </c>
      <c r="F29">
        <v>1</v>
      </c>
      <c r="G29">
        <v>1</v>
      </c>
      <c r="H29">
        <v>5</v>
      </c>
      <c r="I29">
        <v>1</v>
      </c>
      <c r="J29">
        <f>G29*D29</f>
        <v>60</v>
      </c>
      <c r="K29">
        <f t="shared" si="1"/>
        <v>501000</v>
      </c>
      <c r="L29">
        <f>J29+L28</f>
        <v>830</v>
      </c>
      <c r="M29" s="11">
        <f>AVERAGE(Q29,R29)</f>
        <v>627.13190424033792</v>
      </c>
      <c r="N29" s="7">
        <f t="shared" si="2"/>
        <v>-2.2809364401084622</v>
      </c>
      <c r="Q29" s="6">
        <f>K29/L28</f>
        <v>650.64935064935059</v>
      </c>
      <c r="R29" s="6">
        <f>K29/L29</f>
        <v>603.61445783132535</v>
      </c>
    </row>
    <row r="30" spans="1:18" x14ac:dyDescent="0.2">
      <c r="A30" s="4">
        <f t="shared" si="0"/>
        <v>29</v>
      </c>
      <c r="B30" t="s">
        <v>28</v>
      </c>
      <c r="C30">
        <v>1300</v>
      </c>
      <c r="D30">
        <v>40</v>
      </c>
      <c r="E30">
        <v>1.2</v>
      </c>
      <c r="F30">
        <v>1</v>
      </c>
      <c r="G30">
        <v>1</v>
      </c>
      <c r="H30">
        <v>5</v>
      </c>
      <c r="I30">
        <v>3</v>
      </c>
      <c r="J30">
        <f>G30*D30</f>
        <v>40</v>
      </c>
      <c r="K30">
        <f t="shared" si="1"/>
        <v>780000</v>
      </c>
      <c r="L30">
        <f>J30+L29</f>
        <v>870</v>
      </c>
      <c r="M30" s="11">
        <f>AVERAGE(Q30,R30)</f>
        <v>918.15538014125468</v>
      </c>
      <c r="N30" s="7">
        <f t="shared" si="2"/>
        <v>291.02347590091676</v>
      </c>
      <c r="Q30" s="6">
        <f>K30/L29</f>
        <v>939.75903614457832</v>
      </c>
      <c r="R30" s="6">
        <f>K30/L30</f>
        <v>896.55172413793105</v>
      </c>
    </row>
    <row r="31" spans="1:18" x14ac:dyDescent="0.2">
      <c r="A31" s="4">
        <f>ROW()-1</f>
        <v>30</v>
      </c>
      <c r="B31" t="s">
        <v>27</v>
      </c>
      <c r="C31">
        <v>20000</v>
      </c>
      <c r="D31">
        <v>3</v>
      </c>
      <c r="E31">
        <v>1</v>
      </c>
      <c r="F31">
        <v>0.5</v>
      </c>
      <c r="G31">
        <v>50</v>
      </c>
      <c r="H31">
        <v>20</v>
      </c>
      <c r="I31">
        <v>0.3</v>
      </c>
      <c r="J31">
        <f>G31*D31</f>
        <v>150</v>
      </c>
      <c r="K31">
        <f t="shared" si="1"/>
        <v>360000</v>
      </c>
      <c r="L31">
        <f>J31+L30</f>
        <v>1020</v>
      </c>
      <c r="M31" s="11">
        <f>AVERAGE(Q31,R31)</f>
        <v>383.36713995943205</v>
      </c>
      <c r="N31" s="7">
        <f t="shared" si="2"/>
        <v>-534.78824018182263</v>
      </c>
      <c r="Q31" s="6">
        <f>K31/L30</f>
        <v>413.79310344827587</v>
      </c>
      <c r="R31" s="6">
        <f>K31/L31</f>
        <v>352.94117647058823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Towers</vt:lpstr>
      <vt:lpstr>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Kristian Laursen</dc:creator>
  <cp:lastModifiedBy>Casper Kristian Laursen</cp:lastModifiedBy>
  <dcterms:created xsi:type="dcterms:W3CDTF">2021-09-25T18:43:49Z</dcterms:created>
  <dcterms:modified xsi:type="dcterms:W3CDTF">2021-09-26T10:31:16Z</dcterms:modified>
</cp:coreProperties>
</file>